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BF763D0B-C172-475D-86A3-AE031D3E8D0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31" l="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P31" i="38"/>
  <c r="N31" i="38"/>
  <c r="L31" i="38"/>
  <c r="J31" i="38"/>
  <c r="R30" i="38"/>
  <c r="N30" i="38"/>
  <c r="L30" i="38"/>
  <c r="J30" i="38"/>
  <c r="R29" i="38"/>
  <c r="N29" i="38"/>
  <c r="L29" i="38"/>
  <c r="J29" i="38"/>
  <c r="R28" i="38"/>
  <c r="P28" i="38"/>
  <c r="N28" i="38"/>
  <c r="L28" i="38"/>
  <c r="J28" i="38"/>
  <c r="R27" i="38"/>
  <c r="L27" i="38"/>
  <c r="J27" i="38"/>
  <c r="R26" i="38"/>
  <c r="P26" i="38"/>
  <c r="N26" i="38"/>
  <c r="L26" i="38"/>
  <c r="J26" i="38"/>
  <c r="R25" i="38"/>
  <c r="P25" i="38"/>
  <c r="N25" i="38"/>
  <c r="L25" i="38"/>
  <c r="J25" i="38"/>
  <c r="R24" i="38"/>
  <c r="P24" i="38"/>
  <c r="N24" i="38"/>
  <c r="L24" i="38"/>
  <c r="J24" i="38"/>
  <c r="R23" i="38"/>
  <c r="P23" i="38"/>
  <c r="N23" i="38"/>
  <c r="L23" i="38"/>
  <c r="J23" i="38"/>
  <c r="R22" i="38"/>
  <c r="N22" i="38"/>
  <c r="L22" i="38"/>
  <c r="J22" i="38"/>
  <c r="R21" i="38"/>
  <c r="N21" i="38"/>
  <c r="L21" i="38"/>
  <c r="J21" i="38"/>
  <c r="R20" i="38"/>
  <c r="P20" i="38"/>
  <c r="N20" i="38"/>
  <c r="L20" i="38"/>
  <c r="J20" i="38"/>
  <c r="R19" i="38"/>
  <c r="P19" i="38"/>
  <c r="N19" i="38"/>
  <c r="L19" i="38"/>
  <c r="J19" i="38"/>
  <c r="R18" i="38"/>
  <c r="P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20" i="31" l="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20" i="38"/>
  <c r="Q34" i="38"/>
  <c r="Q16" i="38"/>
  <c r="Q23" i="38"/>
  <c r="Q18" i="38"/>
  <c r="Q32" i="38"/>
  <c r="Q25" i="38"/>
  <c r="Q11" i="38"/>
  <c r="Q28" i="38"/>
  <c r="Q38" i="38"/>
  <c r="Q31" i="38"/>
  <c r="Q36" i="38"/>
  <c r="Q26" i="38"/>
  <c r="Q12" i="38"/>
  <c r="Q39" i="38"/>
  <c r="Q24" i="38"/>
  <c r="Q15" i="38"/>
  <c r="Q35" i="38"/>
  <c r="Q13" i="38"/>
  <c r="Q37" i="38"/>
  <c r="Q19"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14" i="39"/>
  <c r="O9" i="39"/>
  <c r="O16" i="39"/>
  <c r="O12" i="39"/>
  <c r="O10" i="39"/>
  <c r="O13"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<sst xmlns="http://schemas.openxmlformats.org/spreadsheetml/2006/main" count="10826" uniqueCount="2054">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</sst>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436</v>
      </c>
      <c r="D3" s="145"/>
      <c r="E3" s="146"/>
      <c r="F3" s="48"/>
      <c r="G3" s="144" t="s">
        <v>437</v>
      </c>
      <c r="H3" s="145"/>
      <c r="I3" s="146"/>
      <c r="J3" s="48"/>
      <c r="K3" s="144" t="s">
        <v>438</v>
      </c>
      <c r="L3" s="145"/>
      <c r="M3" s="146"/>
      <c r="N3" s="48"/>
      <c r="O3" s="144" t="s">
        <v>439</v>
      </c>
      <c r="P3" s="145"/>
      <c r="Q3" s="146"/>
      <c r="R3" s="48"/>
      <c r="S3" s="144" t="s">
        <v>1689</v>
      </c>
      <c r="T3" s="145"/>
      <c r="U3" s="146"/>
      <c r="V3" s="48"/>
      <c r="W3" s="144" t="s">
        <v>1690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440</v>
      </c>
      <c r="D7" s="145"/>
      <c r="E7" s="146"/>
      <c r="F7" s="48"/>
      <c r="G7" s="144" t="s">
        <v>441</v>
      </c>
      <c r="H7" s="145"/>
      <c r="I7" s="146"/>
      <c r="J7" s="48"/>
      <c r="K7" s="144" t="s">
        <v>442</v>
      </c>
      <c r="L7" s="145"/>
      <c r="M7" s="146"/>
      <c r="N7" s="48"/>
      <c r="O7" s="144" t="s">
        <v>443</v>
      </c>
      <c r="P7" s="145"/>
      <c r="Q7" s="146"/>
      <c r="R7" s="48"/>
      <c r="S7" s="144" t="s">
        <v>444</v>
      </c>
      <c r="T7" s="145"/>
      <c r="U7" s="146"/>
      <c r="V7" s="48"/>
      <c r="W7" s="144" t="s">
        <v>445</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448</v>
      </c>
      <c r="L11" s="145"/>
      <c r="M11" s="146"/>
      <c r="N11" s="51"/>
      <c r="O11" s="144" t="s">
        <v>449</v>
      </c>
      <c r="P11" s="145"/>
      <c r="Q11" s="146"/>
      <c r="R11" s="48"/>
      <c r="S11" s="144" t="s">
        <v>446</v>
      </c>
      <c r="T11" s="145"/>
      <c r="U11" s="146"/>
      <c r="V11" s="51"/>
      <c r="W11" s="144" t="s">
        <v>447</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1678</v>
      </c>
      <c r="L15" s="145"/>
      <c r="M15" s="146"/>
      <c r="N15" s="51"/>
      <c r="O15" s="144" t="s">
        <v>1679</v>
      </c>
      <c r="P15" s="145"/>
      <c r="Q15" s="146"/>
      <c r="S15" s="144" t="s">
        <v>1531</v>
      </c>
      <c r="T15" s="145"/>
      <c r="U15" s="146"/>
      <c r="V15" s="51"/>
      <c r="W15" s="144" t="s">
        <v>1532</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452</v>
      </c>
      <c r="D19" s="132"/>
      <c r="E19" s="133"/>
      <c r="F19" s="51"/>
      <c r="G19" s="131" t="s">
        <v>453</v>
      </c>
      <c r="H19" s="132"/>
      <c r="I19" s="133"/>
      <c r="K19" s="131" t="s">
        <v>454</v>
      </c>
      <c r="L19" s="132"/>
      <c r="M19" s="133"/>
      <c r="N19" s="51"/>
      <c r="O19" s="131" t="s">
        <v>455</v>
      </c>
      <c r="P19" s="132"/>
      <c r="Q19" s="133"/>
      <c r="S19" s="131" t="s">
        <v>457</v>
      </c>
      <c r="T19" s="132"/>
      <c r="U19" s="133"/>
      <c r="V19" s="51"/>
      <c r="W19" s="131" t="s">
        <v>456</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1529</v>
      </c>
      <c r="D23" s="132"/>
      <c r="E23" s="133"/>
      <c r="F23" s="51"/>
      <c r="G23" s="131" t="s">
        <v>1530</v>
      </c>
      <c r="H23" s="132"/>
      <c r="I23" s="133"/>
      <c r="K23" s="138" t="s">
        <v>450</v>
      </c>
      <c r="L23" s="139"/>
      <c r="M23" s="140"/>
      <c r="N23" s="51"/>
      <c r="O23" s="138" t="s">
        <v>451</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1482</v>
      </c>
      <c r="D27" s="139"/>
      <c r="E27" s="140"/>
      <c r="F27" s="51"/>
      <c r="G27" s="138" t="s">
        <v>1483</v>
      </c>
      <c r="H27" s="139"/>
      <c r="I27" s="140"/>
      <c r="K27" s="138" t="s">
        <v>460</v>
      </c>
      <c r="L27" s="139"/>
      <c r="M27" s="140"/>
      <c r="N27" s="51"/>
      <c r="O27" s="138" t="s">
        <v>461</v>
      </c>
      <c r="P27" s="139"/>
      <c r="Q27" s="140"/>
      <c r="S27" s="138" t="s">
        <v>462</v>
      </c>
      <c r="T27" s="139"/>
      <c r="U27" s="140"/>
      <c r="V27" s="51"/>
      <c r="W27" s="138" t="s">
        <v>463</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465</v>
      </c>
      <c r="D31" s="139"/>
      <c r="E31" s="140"/>
      <c r="F31" s="51"/>
      <c r="G31" s="138" t="s">
        <v>464</v>
      </c>
      <c r="H31" s="139"/>
      <c r="I31" s="140"/>
      <c r="K31" s="138" t="s">
        <v>466</v>
      </c>
      <c r="L31" s="139"/>
      <c r="M31" s="140"/>
      <c r="N31" s="51"/>
      <c r="O31" s="138" t="s">
        <v>467</v>
      </c>
      <c r="P31" s="139"/>
      <c r="Q31" s="140"/>
      <c r="S31" s="138" t="s">
        <v>468</v>
      </c>
      <c r="T31" s="139"/>
      <c r="U31" s="140"/>
      <c r="W31" s="138" t="s">
        <v>469</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470</v>
      </c>
      <c r="D35" s="139"/>
      <c r="E35" s="140"/>
      <c r="F35" s="51"/>
      <c r="G35" s="138" t="s">
        <v>471</v>
      </c>
      <c r="H35" s="139"/>
      <c r="I35" s="140"/>
      <c r="K35" s="138" t="s">
        <v>338</v>
      </c>
      <c r="L35" s="139"/>
      <c r="M35" s="140"/>
      <c r="O35" s="138" t="s">
        <v>339</v>
      </c>
      <c r="P35" s="139"/>
      <c r="Q35" s="140"/>
      <c r="S35" s="138" t="s">
        <v>472</v>
      </c>
      <c r="T35" s="139"/>
      <c r="U35" s="140"/>
      <c r="W35" s="138" t="s">
        <v>473</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1521</v>
      </c>
      <c r="D39" s="139"/>
      <c r="E39" s="140"/>
      <c r="F39" s="51"/>
      <c r="G39" s="138" t="s">
        <v>1522</v>
      </c>
      <c r="H39" s="139"/>
      <c r="I39" s="140"/>
      <c r="K39" s="138" t="s">
        <v>1480</v>
      </c>
      <c r="L39" s="139"/>
      <c r="M39" s="140"/>
      <c r="N39" s="51"/>
      <c r="O39" s="138" t="s">
        <v>1481</v>
      </c>
      <c r="P39" s="139"/>
      <c r="Q39" s="140"/>
      <c r="S39" s="150" t="s">
        <v>458</v>
      </c>
      <c r="T39" s="151"/>
      <c r="U39" s="152"/>
      <c r="V39" s="51"/>
      <c r="W39" s="150" t="s">
        <v>459</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477</v>
      </c>
      <c r="B8" s="64">
        <f>VLOOKUP($A8,'Return Data'!$B$7:$R$2292,3,0)</f>
        <v>44679</v>
      </c>
      <c r="C8" s="65">
        <f>VLOOKUP($A8,'Return Data'!$B$7:$R$2292,4,0)</f>
        <v>1170.33</v>
      </c>
      <c r="D8" s="65">
        <f>VLOOKUP($A8,'Return Data'!$B$7:$R$2292,10,0)</f>
        <v>4.3093000000000004</v>
      </c>
      <c r="E8" s="66">
        <f t="shared" ref="E8:E39" si="0">RANK(D8,D$8:D$39,0)</f>
        <v>2</v>
      </c>
      <c r="F8" s="65">
        <f>VLOOKUP($A8,'Return Data'!$B$7:$R$2292,11,0)</f>
        <v>-1.2296</v>
      </c>
      <c r="G8" s="66">
        <f t="shared" ref="G8:G39" si="1">RANK(F8,F$8:F$39,0)</f>
        <v>12</v>
      </c>
      <c r="H8" s="65">
        <f>VLOOKUP($A8,'Return Data'!$B$7:$R$2292,12,0)</f>
        <v>7.5937999999999999</v>
      </c>
      <c r="I8" s="66">
        <f t="shared" ref="I8:I39" si="2">RANK(H8,H$8:H$39,0)</f>
        <v>10</v>
      </c>
      <c r="J8" s="65">
        <f>VLOOKUP($A8,'Return Data'!$B$7:$R$2292,13,0)</f>
        <v>16.2287</v>
      </c>
      <c r="K8" s="66">
        <f t="shared" ref="K8:K39" si="3">RANK(J8,J$8:J$39,0)</f>
        <v>12</v>
      </c>
      <c r="L8" s="65">
        <f>VLOOKUP($A8,'Return Data'!$B$7:$R$2292,17,0)</f>
        <v>32.920099999999998</v>
      </c>
      <c r="M8" s="66">
        <f t="shared" ref="M8:M39" si="4">RANK(L8,L$8:L$39,0)</f>
        <v>10</v>
      </c>
      <c r="N8" s="65">
        <f>VLOOKUP($A8,'Return Data'!$B$7:$R$2292,14,0)</f>
        <v>13.308199999999999</v>
      </c>
      <c r="O8" s="66">
        <f t="shared" ref="O8:O26" si="5">RANK(N8,N$8:N$39,0)</f>
        <v>19</v>
      </c>
      <c r="P8" s="65">
        <f>VLOOKUP($A8,'Return Data'!$B$7:$R$2292,15,0)</f>
        <v>10.055300000000001</v>
      </c>
      <c r="Q8" s="66">
        <f>RANK(P8,P$8:P$39,0)</f>
        <v>17</v>
      </c>
      <c r="R8" s="65">
        <f>VLOOKUP($A8,'Return Data'!$B$7:$R$2292,16,0)</f>
        <v>13.856199999999999</v>
      </c>
      <c r="S8" s="67">
        <f t="shared" ref="S8:S39" si="6">RANK(R8,R$8:R$39,0)</f>
        <v>15</v>
      </c>
    </row>
    <row r="9" spans="1:20" x14ac:dyDescent="0.3">
      <c r="A9" s="63" t="s">
        <v>478</v>
      </c>
      <c r="B9" s="64">
        <f>VLOOKUP($A9,'Return Data'!$B$7:$R$2292,3,0)</f>
        <v>44679</v>
      </c>
      <c r="C9" s="65">
        <f>VLOOKUP($A9,'Return Data'!$B$7:$R$2292,4,0)</f>
        <v>15.84</v>
      </c>
      <c r="D9" s="65">
        <f>VLOOKUP($A9,'Return Data'!$B$7:$R$2292,10,0)</f>
        <v>-1.6759999999999999</v>
      </c>
      <c r="E9" s="66">
        <f t="shared" si="0"/>
        <v>29</v>
      </c>
      <c r="F9" s="65">
        <f>VLOOKUP($A9,'Return Data'!$B$7:$R$2292,11,0)</f>
        <v>-5.3197999999999999</v>
      </c>
      <c r="G9" s="66">
        <f t="shared" si="1"/>
        <v>30</v>
      </c>
      <c r="H9" s="65">
        <f>VLOOKUP($A9,'Return Data'!$B$7:$R$2292,12,0)</f>
        <v>5.1094999999999997</v>
      </c>
      <c r="I9" s="66">
        <f t="shared" si="2"/>
        <v>22</v>
      </c>
      <c r="J9" s="65">
        <f>VLOOKUP($A9,'Return Data'!$B$7:$R$2292,13,0)</f>
        <v>14.949199999999999</v>
      </c>
      <c r="K9" s="66">
        <f t="shared" si="3"/>
        <v>17</v>
      </c>
      <c r="L9" s="65">
        <f>VLOOKUP($A9,'Return Data'!$B$7:$R$2292,17,0)</f>
        <v>27.920400000000001</v>
      </c>
      <c r="M9" s="66">
        <f t="shared" si="4"/>
        <v>19</v>
      </c>
      <c r="N9" s="65">
        <f>VLOOKUP($A9,'Return Data'!$B$7:$R$2292,14,0)</f>
        <v>15.2699</v>
      </c>
      <c r="O9" s="66">
        <f t="shared" si="5"/>
        <v>9</v>
      </c>
      <c r="P9" s="65"/>
      <c r="Q9" s="66"/>
      <c r="R9" s="65">
        <f>VLOOKUP($A9,'Return Data'!$B$7:$R$2292,16,0)</f>
        <v>13.1592</v>
      </c>
      <c r="S9" s="67">
        <f t="shared" si="6"/>
        <v>19</v>
      </c>
    </row>
    <row r="10" spans="1:20" x14ac:dyDescent="0.3">
      <c r="A10" s="63" t="s">
        <v>1996</v>
      </c>
      <c r="B10" s="64">
        <f>VLOOKUP($A10,'Return Data'!$B$7:$R$2292,3,0)</f>
        <v>44679</v>
      </c>
      <c r="C10" s="65">
        <f>VLOOKUP($A10,'Return Data'!$B$7:$R$2292,4,0)</f>
        <v>19.720800000000001</v>
      </c>
      <c r="D10" s="65">
        <f>VLOOKUP($A10,'Return Data'!$B$7:$R$2292,10,0)</f>
        <v>1.6199999999999999E-2</v>
      </c>
      <c r="E10" s="66">
        <f t="shared" si="0"/>
        <v>13</v>
      </c>
      <c r="F10" s="65">
        <f>VLOOKUP($A10,'Return Data'!$B$7:$R$2292,11,0)</f>
        <v>-2.165</v>
      </c>
      <c r="G10" s="66">
        <f t="shared" si="1"/>
        <v>15</v>
      </c>
      <c r="H10" s="65">
        <f>VLOOKUP($A10,'Return Data'!$B$7:$R$2292,12,0)</f>
        <v>4.5114999999999998</v>
      </c>
      <c r="I10" s="66">
        <f t="shared" si="2"/>
        <v>25</v>
      </c>
      <c r="J10" s="65">
        <f>VLOOKUP($A10,'Return Data'!$B$7:$R$2292,13,0)</f>
        <v>14.8668</v>
      </c>
      <c r="K10" s="66">
        <f t="shared" si="3"/>
        <v>18</v>
      </c>
      <c r="L10" s="65">
        <f>VLOOKUP($A10,'Return Data'!$B$7:$R$2292,17,0)</f>
        <v>28.1236</v>
      </c>
      <c r="M10" s="66">
        <f t="shared" si="4"/>
        <v>18</v>
      </c>
      <c r="N10" s="65">
        <f>VLOOKUP($A10,'Return Data'!$B$7:$R$2292,14,0)</f>
        <v>17.708100000000002</v>
      </c>
      <c r="O10" s="66">
        <f t="shared" si="5"/>
        <v>5</v>
      </c>
      <c r="P10" s="65"/>
      <c r="Q10" s="66"/>
      <c r="R10" s="65">
        <f>VLOOKUP($A10,'Return Data'!$B$7:$R$2292,16,0)</f>
        <v>14.3622</v>
      </c>
      <c r="S10" s="67">
        <f t="shared" si="6"/>
        <v>10</v>
      </c>
    </row>
    <row r="11" spans="1:20" x14ac:dyDescent="0.3">
      <c r="A11" s="63" t="s">
        <v>482</v>
      </c>
      <c r="B11" s="64">
        <f>VLOOKUP($A11,'Return Data'!$B$7:$R$2292,3,0)</f>
        <v>44679</v>
      </c>
      <c r="C11" s="65">
        <f>VLOOKUP($A11,'Return Data'!$B$7:$R$2292,4,0)</f>
        <v>24.14</v>
      </c>
      <c r="D11" s="65">
        <f>VLOOKUP($A11,'Return Data'!$B$7:$R$2292,10,0)</f>
        <v>-0.94379999999999997</v>
      </c>
      <c r="E11" s="66">
        <f t="shared" si="0"/>
        <v>24</v>
      </c>
      <c r="F11" s="65">
        <f>VLOOKUP($A11,'Return Data'!$B$7:$R$2292,11,0)</f>
        <v>1.3433999999999999</v>
      </c>
      <c r="G11" s="66">
        <f t="shared" si="1"/>
        <v>4</v>
      </c>
      <c r="H11" s="65">
        <f>VLOOKUP($A11,'Return Data'!$B$7:$R$2292,12,0)</f>
        <v>6.25</v>
      </c>
      <c r="I11" s="66">
        <f t="shared" si="2"/>
        <v>18</v>
      </c>
      <c r="J11" s="65">
        <f>VLOOKUP($A11,'Return Data'!$B$7:$R$2292,13,0)</f>
        <v>27.724900000000002</v>
      </c>
      <c r="K11" s="66">
        <f t="shared" si="3"/>
        <v>3</v>
      </c>
      <c r="L11" s="65">
        <f>VLOOKUP($A11,'Return Data'!$B$7:$R$2292,17,0)</f>
        <v>45.073099999999997</v>
      </c>
      <c r="M11" s="66">
        <f t="shared" si="4"/>
        <v>2</v>
      </c>
      <c r="N11" s="65">
        <f>VLOOKUP($A11,'Return Data'!$B$7:$R$2292,14,0)</f>
        <v>22.531300000000002</v>
      </c>
      <c r="O11" s="66">
        <f t="shared" si="5"/>
        <v>2</v>
      </c>
      <c r="P11" s="65">
        <f>VLOOKUP($A11,'Return Data'!$B$7:$R$2292,15,0)</f>
        <v>15.479699999999999</v>
      </c>
      <c r="Q11" s="66">
        <f t="shared" ref="Q11:Q16" si="7">RANK(P11,P$8:P$39,0)</f>
        <v>3</v>
      </c>
      <c r="R11" s="65">
        <f>VLOOKUP($A11,'Return Data'!$B$7:$R$2292,16,0)</f>
        <v>16.485199999999999</v>
      </c>
      <c r="S11" s="67">
        <f t="shared" si="6"/>
        <v>4</v>
      </c>
    </row>
    <row r="12" spans="1:20" x14ac:dyDescent="0.3">
      <c r="A12" s="63" t="s">
        <v>484</v>
      </c>
      <c r="B12" s="64">
        <f>VLOOKUP($A12,'Return Data'!$B$7:$R$2292,3,0)</f>
        <v>44679</v>
      </c>
      <c r="C12" s="65">
        <f>VLOOKUP($A12,'Return Data'!$B$7:$R$2292,4,0)</f>
        <v>261.66000000000003</v>
      </c>
      <c r="D12" s="65">
        <f>VLOOKUP($A12,'Return Data'!$B$7:$R$2292,10,0)</f>
        <v>-1.0625</v>
      </c>
      <c r="E12" s="66">
        <f t="shared" si="0"/>
        <v>25</v>
      </c>
      <c r="F12" s="65">
        <f>VLOOKUP($A12,'Return Data'!$B$7:$R$2292,11,0)</f>
        <v>-2.3912</v>
      </c>
      <c r="G12" s="66">
        <f t="shared" si="1"/>
        <v>17</v>
      </c>
      <c r="H12" s="65">
        <f>VLOOKUP($A12,'Return Data'!$B$7:$R$2292,12,0)</f>
        <v>5.3678999999999997</v>
      </c>
      <c r="I12" s="66">
        <f t="shared" si="2"/>
        <v>21</v>
      </c>
      <c r="J12" s="65">
        <f>VLOOKUP($A12,'Return Data'!$B$7:$R$2292,13,0)</f>
        <v>13.998200000000001</v>
      </c>
      <c r="K12" s="66">
        <f t="shared" si="3"/>
        <v>19</v>
      </c>
      <c r="L12" s="65">
        <f>VLOOKUP($A12,'Return Data'!$B$7:$R$2292,17,0)</f>
        <v>26.921600000000002</v>
      </c>
      <c r="M12" s="66">
        <f t="shared" si="4"/>
        <v>23</v>
      </c>
      <c r="N12" s="65">
        <f>VLOOKUP($A12,'Return Data'!$B$7:$R$2292,14,0)</f>
        <v>16.173300000000001</v>
      </c>
      <c r="O12" s="66">
        <f t="shared" si="5"/>
        <v>7</v>
      </c>
      <c r="P12" s="65">
        <f>VLOOKUP($A12,'Return Data'!$B$7:$R$2292,15,0)</f>
        <v>13.5802</v>
      </c>
      <c r="Q12" s="66">
        <f t="shared" si="7"/>
        <v>6</v>
      </c>
      <c r="R12" s="65">
        <f>VLOOKUP($A12,'Return Data'!$B$7:$R$2292,16,0)</f>
        <v>14.895799999999999</v>
      </c>
      <c r="S12" s="67">
        <f t="shared" si="6"/>
        <v>7</v>
      </c>
    </row>
    <row r="13" spans="1:20" x14ac:dyDescent="0.3">
      <c r="A13" s="63" t="s">
        <v>486</v>
      </c>
      <c r="B13" s="64">
        <f>VLOOKUP($A13,'Return Data'!$B$7:$R$2292,3,0)</f>
        <v>44679</v>
      </c>
      <c r="C13" s="65">
        <f>VLOOKUP($A13,'Return Data'!$B$7:$R$2292,4,0)</f>
        <v>244.62200000000001</v>
      </c>
      <c r="D13" s="65">
        <f>VLOOKUP($A13,'Return Data'!$B$7:$R$2292,10,0)</f>
        <v>-2.431</v>
      </c>
      <c r="E13" s="66">
        <f t="shared" si="0"/>
        <v>31</v>
      </c>
      <c r="F13" s="65">
        <f>VLOOKUP($A13,'Return Data'!$B$7:$R$2292,11,0)</f>
        <v>-5.5338000000000003</v>
      </c>
      <c r="G13" s="66">
        <f t="shared" si="1"/>
        <v>31</v>
      </c>
      <c r="H13" s="65">
        <f>VLOOKUP($A13,'Return Data'!$B$7:$R$2292,12,0)</f>
        <v>0.73799999999999999</v>
      </c>
      <c r="I13" s="66">
        <f t="shared" si="2"/>
        <v>30</v>
      </c>
      <c r="J13" s="65">
        <f>VLOOKUP($A13,'Return Data'!$B$7:$R$2292,13,0)</f>
        <v>10.8552</v>
      </c>
      <c r="K13" s="66">
        <f t="shared" si="3"/>
        <v>28</v>
      </c>
      <c r="L13" s="65">
        <f>VLOOKUP($A13,'Return Data'!$B$7:$R$2292,17,0)</f>
        <v>27.1358</v>
      </c>
      <c r="M13" s="66">
        <f t="shared" si="4"/>
        <v>21</v>
      </c>
      <c r="N13" s="65">
        <f>VLOOKUP($A13,'Return Data'!$B$7:$R$2292,14,0)</f>
        <v>15.1128</v>
      </c>
      <c r="O13" s="66">
        <f t="shared" si="5"/>
        <v>11</v>
      </c>
      <c r="P13" s="65">
        <f>VLOOKUP($A13,'Return Data'!$B$7:$R$2292,15,0)</f>
        <v>11.726599999999999</v>
      </c>
      <c r="Q13" s="66">
        <f t="shared" si="7"/>
        <v>11</v>
      </c>
      <c r="R13" s="65">
        <f>VLOOKUP($A13,'Return Data'!$B$7:$R$2292,16,0)</f>
        <v>13.9642</v>
      </c>
      <c r="S13" s="67">
        <f t="shared" si="6"/>
        <v>14</v>
      </c>
    </row>
    <row r="14" spans="1:20" x14ac:dyDescent="0.3">
      <c r="A14" s="63" t="s">
        <v>488</v>
      </c>
      <c r="B14" s="64">
        <f>VLOOKUP($A14,'Return Data'!$B$7:$R$2292,3,0)</f>
        <v>44679</v>
      </c>
      <c r="C14" s="65">
        <f>VLOOKUP($A14,'Return Data'!$B$7:$R$2292,4,0)</f>
        <v>41.92</v>
      </c>
      <c r="D14" s="65">
        <f>VLOOKUP($A14,'Return Data'!$B$7:$R$2292,10,0)</f>
        <v>1.3049999999999999</v>
      </c>
      <c r="E14" s="66">
        <f t="shared" si="0"/>
        <v>6</v>
      </c>
      <c r="F14" s="65">
        <f>VLOOKUP($A14,'Return Data'!$B$7:$R$2292,11,0)</f>
        <v>2.6947999999999999</v>
      </c>
      <c r="G14" s="66">
        <f t="shared" si="1"/>
        <v>3</v>
      </c>
      <c r="H14" s="65">
        <f>VLOOKUP($A14,'Return Data'!$B$7:$R$2292,12,0)</f>
        <v>10.6945</v>
      </c>
      <c r="I14" s="66">
        <f t="shared" si="2"/>
        <v>3</v>
      </c>
      <c r="J14" s="65">
        <f>VLOOKUP($A14,'Return Data'!$B$7:$R$2292,13,0)</f>
        <v>21.051100000000002</v>
      </c>
      <c r="K14" s="66">
        <f t="shared" si="3"/>
        <v>4</v>
      </c>
      <c r="L14" s="65">
        <f>VLOOKUP($A14,'Return Data'!$B$7:$R$2292,17,0)</f>
        <v>32.632100000000001</v>
      </c>
      <c r="M14" s="66">
        <f t="shared" si="4"/>
        <v>12</v>
      </c>
      <c r="N14" s="65">
        <f>VLOOKUP($A14,'Return Data'!$B$7:$R$2292,14,0)</f>
        <v>16.7332</v>
      </c>
      <c r="O14" s="66">
        <f t="shared" si="5"/>
        <v>6</v>
      </c>
      <c r="P14" s="65">
        <f>VLOOKUP($A14,'Return Data'!$B$7:$R$2292,15,0)</f>
        <v>13.064500000000001</v>
      </c>
      <c r="Q14" s="66">
        <f t="shared" si="7"/>
        <v>8</v>
      </c>
      <c r="R14" s="65">
        <f>VLOOKUP($A14,'Return Data'!$B$7:$R$2292,16,0)</f>
        <v>13.523999999999999</v>
      </c>
      <c r="S14" s="67">
        <f t="shared" si="6"/>
        <v>18</v>
      </c>
    </row>
    <row r="15" spans="1:20" x14ac:dyDescent="0.3">
      <c r="A15" s="63" t="s">
        <v>491</v>
      </c>
      <c r="B15" s="64">
        <f>VLOOKUP($A15,'Return Data'!$B$7:$R$2292,3,0)</f>
        <v>44679</v>
      </c>
      <c r="C15" s="65">
        <f>VLOOKUP($A15,'Return Data'!$B$7:$R$2292,4,0)</f>
        <v>190.86189999999999</v>
      </c>
      <c r="D15" s="65">
        <f>VLOOKUP($A15,'Return Data'!$B$7:$R$2292,10,0)</f>
        <v>-0.76149999999999995</v>
      </c>
      <c r="E15" s="66">
        <f t="shared" si="0"/>
        <v>22</v>
      </c>
      <c r="F15" s="65">
        <f>VLOOKUP($A15,'Return Data'!$B$7:$R$2292,11,0)</f>
        <v>-2.9457</v>
      </c>
      <c r="G15" s="66">
        <f t="shared" si="1"/>
        <v>21</v>
      </c>
      <c r="H15" s="65">
        <f>VLOOKUP($A15,'Return Data'!$B$7:$R$2292,12,0)</f>
        <v>4.6058000000000003</v>
      </c>
      <c r="I15" s="66">
        <f t="shared" si="2"/>
        <v>24</v>
      </c>
      <c r="J15" s="65">
        <f>VLOOKUP($A15,'Return Data'!$B$7:$R$2292,13,0)</f>
        <v>13.3775</v>
      </c>
      <c r="K15" s="66">
        <f t="shared" si="3"/>
        <v>21</v>
      </c>
      <c r="L15" s="65">
        <f>VLOOKUP($A15,'Return Data'!$B$7:$R$2292,17,0)</f>
        <v>30.758400000000002</v>
      </c>
      <c r="M15" s="66">
        <f t="shared" si="4"/>
        <v>13</v>
      </c>
      <c r="N15" s="65">
        <f>VLOOKUP($A15,'Return Data'!$B$7:$R$2292,14,0)</f>
        <v>13.8529</v>
      </c>
      <c r="O15" s="66">
        <f t="shared" si="5"/>
        <v>17</v>
      </c>
      <c r="P15" s="65">
        <f>VLOOKUP($A15,'Return Data'!$B$7:$R$2292,15,0)</f>
        <v>11.551299999999999</v>
      </c>
      <c r="Q15" s="66">
        <f t="shared" si="7"/>
        <v>12</v>
      </c>
      <c r="R15" s="65">
        <f>VLOOKUP($A15,'Return Data'!$B$7:$R$2292,16,0)</f>
        <v>14.238099999999999</v>
      </c>
      <c r="S15" s="67">
        <f t="shared" si="6"/>
        <v>11</v>
      </c>
    </row>
    <row r="16" spans="1:20" x14ac:dyDescent="0.3">
      <c r="A16" s="63" t="s">
        <v>493</v>
      </c>
      <c r="B16" s="64">
        <f>VLOOKUP($A16,'Return Data'!$B$7:$R$2292,3,0)</f>
        <v>44679</v>
      </c>
      <c r="C16" s="65">
        <f>VLOOKUP($A16,'Return Data'!$B$7:$R$2292,4,0)</f>
        <v>84.438000000000002</v>
      </c>
      <c r="D16" s="65">
        <f>VLOOKUP($A16,'Return Data'!$B$7:$R$2292,10,0)</f>
        <v>0.4138</v>
      </c>
      <c r="E16" s="66">
        <f t="shared" si="0"/>
        <v>10</v>
      </c>
      <c r="F16" s="65">
        <f>VLOOKUP($A16,'Return Data'!$B$7:$R$2292,11,0)</f>
        <v>-0.4844</v>
      </c>
      <c r="G16" s="66">
        <f t="shared" si="1"/>
        <v>8</v>
      </c>
      <c r="H16" s="65">
        <f>VLOOKUP($A16,'Return Data'!$B$7:$R$2292,12,0)</f>
        <v>7.1738999999999997</v>
      </c>
      <c r="I16" s="66">
        <f t="shared" si="2"/>
        <v>12</v>
      </c>
      <c r="J16" s="65">
        <f>VLOOKUP($A16,'Return Data'!$B$7:$R$2292,13,0)</f>
        <v>17.385899999999999</v>
      </c>
      <c r="K16" s="66">
        <f t="shared" si="3"/>
        <v>8</v>
      </c>
      <c r="L16" s="65">
        <f>VLOOKUP($A16,'Return Data'!$B$7:$R$2292,17,0)</f>
        <v>33.0931</v>
      </c>
      <c r="M16" s="66">
        <f t="shared" si="4"/>
        <v>9</v>
      </c>
      <c r="N16" s="65">
        <f>VLOOKUP($A16,'Return Data'!$B$7:$R$2292,14,0)</f>
        <v>14.427099999999999</v>
      </c>
      <c r="O16" s="66">
        <f t="shared" si="5"/>
        <v>13</v>
      </c>
      <c r="P16" s="65">
        <f>VLOOKUP($A16,'Return Data'!$B$7:$R$2292,15,0)</f>
        <v>12.0672</v>
      </c>
      <c r="Q16" s="66">
        <f t="shared" si="7"/>
        <v>10</v>
      </c>
      <c r="R16" s="65">
        <f>VLOOKUP($A16,'Return Data'!$B$7:$R$2292,16,0)</f>
        <v>15.482699999999999</v>
      </c>
      <c r="S16" s="67">
        <f t="shared" si="6"/>
        <v>6</v>
      </c>
    </row>
    <row r="17" spans="1:19" x14ac:dyDescent="0.3">
      <c r="A17" s="63" t="s">
        <v>494</v>
      </c>
      <c r="B17" s="64">
        <f>VLOOKUP($A17,'Return Data'!$B$7:$R$2292,3,0)</f>
        <v>44679</v>
      </c>
      <c r="C17" s="65">
        <f>VLOOKUP($A17,'Return Data'!$B$7:$R$2292,4,0)</f>
        <v>16.244700000000002</v>
      </c>
      <c r="D17" s="65">
        <f>VLOOKUP($A17,'Return Data'!$B$7:$R$2292,10,0)</f>
        <v>-1.2887999999999999</v>
      </c>
      <c r="E17" s="66">
        <f t="shared" si="0"/>
        <v>27</v>
      </c>
      <c r="F17" s="65">
        <f>VLOOKUP($A17,'Return Data'!$B$7:$R$2292,11,0)</f>
        <v>-3.2126000000000001</v>
      </c>
      <c r="G17" s="66">
        <f t="shared" si="1"/>
        <v>23</v>
      </c>
      <c r="H17" s="65">
        <f>VLOOKUP($A17,'Return Data'!$B$7:$R$2292,12,0)</f>
        <v>5.5933999999999999</v>
      </c>
      <c r="I17" s="66">
        <f t="shared" si="2"/>
        <v>20</v>
      </c>
      <c r="J17" s="65">
        <f>VLOOKUP($A17,'Return Data'!$B$7:$R$2292,13,0)</f>
        <v>13.168799999999999</v>
      </c>
      <c r="K17" s="66">
        <f t="shared" si="3"/>
        <v>22</v>
      </c>
      <c r="L17" s="65">
        <f>VLOOKUP($A17,'Return Data'!$B$7:$R$2292,17,0)</f>
        <v>26.624199999999998</v>
      </c>
      <c r="M17" s="66">
        <f t="shared" si="4"/>
        <v>25</v>
      </c>
      <c r="N17" s="65">
        <f>VLOOKUP($A17,'Return Data'!$B$7:$R$2292,14,0)</f>
        <v>13.9068</v>
      </c>
      <c r="O17" s="66">
        <f t="shared" si="5"/>
        <v>16</v>
      </c>
      <c r="P17" s="65"/>
      <c r="Q17" s="66"/>
      <c r="R17" s="65">
        <f>VLOOKUP($A17,'Return Data'!$B$7:$R$2292,16,0)</f>
        <v>14.788600000000001</v>
      </c>
      <c r="S17" s="67">
        <f t="shared" si="6"/>
        <v>8</v>
      </c>
    </row>
    <row r="18" spans="1:19" x14ac:dyDescent="0.3">
      <c r="A18" s="63" t="s">
        <v>497</v>
      </c>
      <c r="B18" s="64">
        <f>VLOOKUP($A18,'Return Data'!$B$7:$R$2292,3,0)</f>
        <v>44679</v>
      </c>
      <c r="C18" s="65">
        <f>VLOOKUP($A18,'Return Data'!$B$7:$R$2292,4,0)</f>
        <v>248.26</v>
      </c>
      <c r="D18" s="65">
        <f>VLOOKUP($A18,'Return Data'!$B$7:$R$2292,10,0)</f>
        <v>2.5741000000000001</v>
      </c>
      <c r="E18" s="66">
        <f t="shared" si="0"/>
        <v>3</v>
      </c>
      <c r="F18" s="65">
        <f>VLOOKUP($A18,'Return Data'!$B$7:$R$2292,11,0)</f>
        <v>4.1882999999999999</v>
      </c>
      <c r="G18" s="66">
        <f t="shared" si="1"/>
        <v>2</v>
      </c>
      <c r="H18" s="65">
        <f>VLOOKUP($A18,'Return Data'!$B$7:$R$2292,12,0)</f>
        <v>19.637599999999999</v>
      </c>
      <c r="I18" s="66">
        <f t="shared" si="2"/>
        <v>1</v>
      </c>
      <c r="J18" s="65">
        <f>VLOOKUP($A18,'Return Data'!$B$7:$R$2292,13,0)</f>
        <v>32.475999999999999</v>
      </c>
      <c r="K18" s="66">
        <f t="shared" si="3"/>
        <v>1</v>
      </c>
      <c r="L18" s="65">
        <f>VLOOKUP($A18,'Return Data'!$B$7:$R$2292,17,0)</f>
        <v>42.879100000000001</v>
      </c>
      <c r="M18" s="66">
        <f t="shared" si="4"/>
        <v>3</v>
      </c>
      <c r="N18" s="65">
        <f>VLOOKUP($A18,'Return Data'!$B$7:$R$2292,14,0)</f>
        <v>19.738099999999999</v>
      </c>
      <c r="O18" s="66">
        <f t="shared" si="5"/>
        <v>3</v>
      </c>
      <c r="P18" s="65">
        <f>VLOOKUP($A18,'Return Data'!$B$7:$R$2292,15,0)</f>
        <v>15.4948</v>
      </c>
      <c r="Q18" s="66">
        <f>RANK(P18,P$8:P$39,0)</f>
        <v>2</v>
      </c>
      <c r="R18" s="65">
        <f>VLOOKUP($A18,'Return Data'!$B$7:$R$2292,16,0)</f>
        <v>17.274699999999999</v>
      </c>
      <c r="S18" s="67">
        <f t="shared" si="6"/>
        <v>3</v>
      </c>
    </row>
    <row r="19" spans="1:19" x14ac:dyDescent="0.3">
      <c r="A19" s="63" t="s">
        <v>499</v>
      </c>
      <c r="B19" s="64">
        <f>VLOOKUP($A19,'Return Data'!$B$7:$R$2292,3,0)</f>
        <v>44679</v>
      </c>
      <c r="C19" s="65">
        <f>VLOOKUP($A19,'Return Data'!$B$7:$R$2292,4,0)</f>
        <v>16.8063</v>
      </c>
      <c r="D19" s="65">
        <f>VLOOKUP($A19,'Return Data'!$B$7:$R$2292,10,0)</f>
        <v>-1.2765</v>
      </c>
      <c r="E19" s="66">
        <f t="shared" si="0"/>
        <v>26</v>
      </c>
      <c r="F19" s="65">
        <f>VLOOKUP($A19,'Return Data'!$B$7:$R$2292,11,0)</f>
        <v>-4.2135999999999996</v>
      </c>
      <c r="G19" s="66">
        <f t="shared" si="1"/>
        <v>28</v>
      </c>
      <c r="H19" s="65">
        <f>VLOOKUP($A19,'Return Data'!$B$7:$R$2292,12,0)</f>
        <v>6.4465000000000003</v>
      </c>
      <c r="I19" s="66">
        <f t="shared" si="2"/>
        <v>15</v>
      </c>
      <c r="J19" s="65">
        <f>VLOOKUP($A19,'Return Data'!$B$7:$R$2292,13,0)</f>
        <v>12.799300000000001</v>
      </c>
      <c r="K19" s="66">
        <f t="shared" si="3"/>
        <v>24</v>
      </c>
      <c r="L19" s="65">
        <f>VLOOKUP($A19,'Return Data'!$B$7:$R$2292,17,0)</f>
        <v>23.990400000000001</v>
      </c>
      <c r="M19" s="66">
        <f t="shared" si="4"/>
        <v>29</v>
      </c>
      <c r="N19" s="65">
        <f>VLOOKUP($A19,'Return Data'!$B$7:$R$2292,14,0)</f>
        <v>11.8582</v>
      </c>
      <c r="O19" s="66">
        <f t="shared" si="5"/>
        <v>27</v>
      </c>
      <c r="P19" s="65">
        <f>VLOOKUP($A19,'Return Data'!$B$7:$R$2292,15,0)</f>
        <v>8.1362000000000005</v>
      </c>
      <c r="Q19" s="66">
        <f>RANK(P19,P$8:P$39,0)</f>
        <v>22</v>
      </c>
      <c r="R19" s="65">
        <f>VLOOKUP($A19,'Return Data'!$B$7:$R$2292,16,0)</f>
        <v>9.8760999999999992</v>
      </c>
      <c r="S19" s="67">
        <f t="shared" si="6"/>
        <v>31</v>
      </c>
    </row>
    <row r="20" spans="1:19" x14ac:dyDescent="0.3">
      <c r="A20" s="63" t="s">
        <v>500</v>
      </c>
      <c r="B20" s="64">
        <f>VLOOKUP($A20,'Return Data'!$B$7:$R$2292,3,0)</f>
        <v>44679</v>
      </c>
      <c r="C20" s="65">
        <f>VLOOKUP($A20,'Return Data'!$B$7:$R$2292,4,0)</f>
        <v>18.11</v>
      </c>
      <c r="D20" s="65">
        <f>VLOOKUP($A20,'Return Data'!$B$7:$R$2292,10,0)</f>
        <v>-0.7127</v>
      </c>
      <c r="E20" s="66">
        <f t="shared" si="0"/>
        <v>20</v>
      </c>
      <c r="F20" s="65">
        <f>VLOOKUP($A20,'Return Data'!$B$7:$R$2292,11,0)</f>
        <v>-2.9474999999999998</v>
      </c>
      <c r="G20" s="66">
        <f t="shared" si="1"/>
        <v>22</v>
      </c>
      <c r="H20" s="65">
        <f>VLOOKUP($A20,'Return Data'!$B$7:$R$2292,12,0)</f>
        <v>5.8445</v>
      </c>
      <c r="I20" s="66">
        <f t="shared" si="2"/>
        <v>19</v>
      </c>
      <c r="J20" s="65">
        <f>VLOOKUP($A20,'Return Data'!$B$7:$R$2292,13,0)</f>
        <v>16.989699999999999</v>
      </c>
      <c r="K20" s="66">
        <f t="shared" si="3"/>
        <v>10</v>
      </c>
      <c r="L20" s="65">
        <f>VLOOKUP($A20,'Return Data'!$B$7:$R$2292,17,0)</f>
        <v>32.7926</v>
      </c>
      <c r="M20" s="66">
        <f t="shared" si="4"/>
        <v>11</v>
      </c>
      <c r="N20" s="65">
        <f>VLOOKUP($A20,'Return Data'!$B$7:$R$2292,14,0)</f>
        <v>14.6929</v>
      </c>
      <c r="O20" s="66">
        <f t="shared" si="5"/>
        <v>12</v>
      </c>
      <c r="P20" s="65">
        <f>VLOOKUP($A20,'Return Data'!$B$7:$R$2292,15,0)</f>
        <v>10.712</v>
      </c>
      <c r="Q20" s="66">
        <f>RANK(P20,P$8:P$39,0)</f>
        <v>14</v>
      </c>
      <c r="R20" s="65">
        <f>VLOOKUP($A20,'Return Data'!$B$7:$R$2292,16,0)</f>
        <v>11.7895</v>
      </c>
      <c r="S20" s="67">
        <f t="shared" si="6"/>
        <v>24</v>
      </c>
    </row>
    <row r="21" spans="1:19" x14ac:dyDescent="0.3">
      <c r="A21" s="63" t="s">
        <v>502</v>
      </c>
      <c r="B21" s="64">
        <f>VLOOKUP($A21,'Return Data'!$B$7:$R$2292,3,0)</f>
        <v>44679</v>
      </c>
      <c r="C21" s="65">
        <f>VLOOKUP($A21,'Return Data'!$B$7:$R$2292,4,0)</f>
        <v>15.483499999999999</v>
      </c>
      <c r="D21" s="65">
        <f>VLOOKUP($A21,'Return Data'!$B$7:$R$2292,10,0)</f>
        <v>0.27979999999999999</v>
      </c>
      <c r="E21" s="66">
        <f t="shared" si="0"/>
        <v>11</v>
      </c>
      <c r="F21" s="65">
        <f>VLOOKUP($A21,'Return Data'!$B$7:$R$2292,11,0)</f>
        <v>-2.8815</v>
      </c>
      <c r="G21" s="66">
        <f t="shared" si="1"/>
        <v>20</v>
      </c>
      <c r="H21" s="65">
        <f>VLOOKUP($A21,'Return Data'!$B$7:$R$2292,12,0)</f>
        <v>8.2640999999999991</v>
      </c>
      <c r="I21" s="66">
        <f t="shared" si="2"/>
        <v>8</v>
      </c>
      <c r="J21" s="65">
        <f>VLOOKUP($A21,'Return Data'!$B$7:$R$2292,13,0)</f>
        <v>13.063599999999999</v>
      </c>
      <c r="K21" s="66">
        <f t="shared" si="3"/>
        <v>23</v>
      </c>
      <c r="L21" s="65">
        <f>VLOOKUP($A21,'Return Data'!$B$7:$R$2292,17,0)</f>
        <v>27.5854</v>
      </c>
      <c r="M21" s="66">
        <f t="shared" si="4"/>
        <v>20</v>
      </c>
      <c r="N21" s="65">
        <f>VLOOKUP($A21,'Return Data'!$B$7:$R$2292,14,0)</f>
        <v>13.1464</v>
      </c>
      <c r="O21" s="66">
        <f t="shared" si="5"/>
        <v>21</v>
      </c>
      <c r="P21" s="65"/>
      <c r="Q21" s="66"/>
      <c r="R21" s="65">
        <f>VLOOKUP($A21,'Return Data'!$B$7:$R$2292,16,0)</f>
        <v>13.8287</v>
      </c>
      <c r="S21" s="67">
        <f t="shared" si="6"/>
        <v>16</v>
      </c>
    </row>
    <row r="22" spans="1:19" x14ac:dyDescent="0.3">
      <c r="A22" s="63" t="s">
        <v>504</v>
      </c>
      <c r="B22" s="64">
        <f>VLOOKUP($A22,'Return Data'!$B$7:$R$2292,3,0)</f>
        <v>44679</v>
      </c>
      <c r="C22" s="65">
        <f>VLOOKUP($A22,'Return Data'!$B$7:$R$2292,4,0)</f>
        <v>14.888</v>
      </c>
      <c r="D22" s="65">
        <f>VLOOKUP($A22,'Return Data'!$B$7:$R$2292,10,0)</f>
        <v>-1.5733999999999999</v>
      </c>
      <c r="E22" s="66">
        <f t="shared" si="0"/>
        <v>28</v>
      </c>
      <c r="F22" s="65">
        <f>VLOOKUP($A22,'Return Data'!$B$7:$R$2292,11,0)</f>
        <v>-3.2204000000000002</v>
      </c>
      <c r="G22" s="66">
        <f t="shared" si="1"/>
        <v>24</v>
      </c>
      <c r="H22" s="65">
        <f>VLOOKUP($A22,'Return Data'!$B$7:$R$2292,12,0)</f>
        <v>3.214</v>
      </c>
      <c r="I22" s="66">
        <f t="shared" si="2"/>
        <v>27</v>
      </c>
      <c r="J22" s="65">
        <f>VLOOKUP($A22,'Return Data'!$B$7:$R$2292,13,0)</f>
        <v>12.2699</v>
      </c>
      <c r="K22" s="66">
        <f t="shared" si="3"/>
        <v>25</v>
      </c>
      <c r="L22" s="65">
        <f>VLOOKUP($A22,'Return Data'!$B$7:$R$2292,17,0)</f>
        <v>24.378399999999999</v>
      </c>
      <c r="M22" s="66">
        <f t="shared" si="4"/>
        <v>27</v>
      </c>
      <c r="N22" s="65">
        <f>VLOOKUP($A22,'Return Data'!$B$7:$R$2292,14,0)</f>
        <v>12.0486</v>
      </c>
      <c r="O22" s="66">
        <f t="shared" si="5"/>
        <v>26</v>
      </c>
      <c r="P22" s="65"/>
      <c r="Q22" s="66"/>
      <c r="R22" s="65">
        <f>VLOOKUP($A22,'Return Data'!$B$7:$R$2292,16,0)</f>
        <v>10.9495</v>
      </c>
      <c r="S22" s="67">
        <f t="shared" si="6"/>
        <v>29</v>
      </c>
    </row>
    <row r="23" spans="1:19" x14ac:dyDescent="0.3">
      <c r="A23" s="63" t="s">
        <v>507</v>
      </c>
      <c r="B23" s="64">
        <f>VLOOKUP($A23,'Return Data'!$B$7:$R$2292,3,0)</f>
        <v>44679</v>
      </c>
      <c r="C23" s="65">
        <f>VLOOKUP($A23,'Return Data'!$B$7:$R$2292,4,0)</f>
        <v>72.672499999999999</v>
      </c>
      <c r="D23" s="65">
        <f>VLOOKUP($A23,'Return Data'!$B$7:$R$2292,10,0)</f>
        <v>-0.67879999999999996</v>
      </c>
      <c r="E23" s="66">
        <f t="shared" si="0"/>
        <v>19</v>
      </c>
      <c r="F23" s="65">
        <f>VLOOKUP($A23,'Return Data'!$B$7:$R$2292,11,0)</f>
        <v>-4.1725000000000003</v>
      </c>
      <c r="G23" s="66">
        <f t="shared" si="1"/>
        <v>27</v>
      </c>
      <c r="H23" s="65">
        <f>VLOOKUP($A23,'Return Data'!$B$7:$R$2292,12,0)</f>
        <v>4.8874000000000004</v>
      </c>
      <c r="I23" s="66">
        <f t="shared" si="2"/>
        <v>23</v>
      </c>
      <c r="J23" s="65">
        <f>VLOOKUP($A23,'Return Data'!$B$7:$R$2292,13,0)</f>
        <v>13.954800000000001</v>
      </c>
      <c r="K23" s="66">
        <f t="shared" si="3"/>
        <v>20</v>
      </c>
      <c r="L23" s="65">
        <f>VLOOKUP($A23,'Return Data'!$B$7:$R$2292,17,0)</f>
        <v>39.614600000000003</v>
      </c>
      <c r="M23" s="66">
        <f t="shared" si="4"/>
        <v>4</v>
      </c>
      <c r="N23" s="65">
        <f>VLOOKUP($A23,'Return Data'!$B$7:$R$2292,14,0)</f>
        <v>13.354699999999999</v>
      </c>
      <c r="O23" s="66">
        <f t="shared" si="5"/>
        <v>18</v>
      </c>
      <c r="P23" s="65">
        <f>VLOOKUP($A23,'Return Data'!$B$7:$R$2292,15,0)</f>
        <v>10.750500000000001</v>
      </c>
      <c r="Q23" s="66">
        <f>RANK(P23,P$8:P$39,0)</f>
        <v>13</v>
      </c>
      <c r="R23" s="65">
        <f>VLOOKUP($A23,'Return Data'!$B$7:$R$2292,16,0)</f>
        <v>12.1211</v>
      </c>
      <c r="S23" s="67">
        <f t="shared" si="6"/>
        <v>23</v>
      </c>
    </row>
    <row r="24" spans="1:19" x14ac:dyDescent="0.3">
      <c r="A24" s="63" t="s">
        <v>1739</v>
      </c>
      <c r="B24" s="64">
        <f>VLOOKUP($A24,'Return Data'!$B$7:$R$2292,3,0)</f>
        <v>44679</v>
      </c>
      <c r="C24" s="65">
        <f>VLOOKUP($A24,'Return Data'!$B$7:$R$2292,4,0)</f>
        <v>44.704999999999998</v>
      </c>
      <c r="D24" s="65">
        <f>VLOOKUP($A24,'Return Data'!$B$7:$R$2292,10,0)</f>
        <v>0.94159999999999999</v>
      </c>
      <c r="E24" s="66">
        <f t="shared" si="0"/>
        <v>8</v>
      </c>
      <c r="F24" s="65">
        <f>VLOOKUP($A24,'Return Data'!$B$7:$R$2292,11,0)</f>
        <v>1.1242000000000001</v>
      </c>
      <c r="G24" s="66">
        <f t="shared" si="1"/>
        <v>5</v>
      </c>
      <c r="H24" s="65">
        <f>VLOOKUP($A24,'Return Data'!$B$7:$R$2292,12,0)</f>
        <v>9.5414999999999992</v>
      </c>
      <c r="I24" s="66">
        <f t="shared" si="2"/>
        <v>4</v>
      </c>
      <c r="J24" s="65">
        <f>VLOOKUP($A24,'Return Data'!$B$7:$R$2292,13,0)</f>
        <v>17.4315</v>
      </c>
      <c r="K24" s="66">
        <f t="shared" si="3"/>
        <v>7</v>
      </c>
      <c r="L24" s="65">
        <f>VLOOKUP($A24,'Return Data'!$B$7:$R$2292,17,0)</f>
        <v>36.938299999999998</v>
      </c>
      <c r="M24" s="66">
        <f t="shared" si="4"/>
        <v>5</v>
      </c>
      <c r="N24" s="65">
        <f>VLOOKUP($A24,'Return Data'!$B$7:$R$2292,14,0)</f>
        <v>18.655200000000001</v>
      </c>
      <c r="O24" s="66">
        <f t="shared" si="5"/>
        <v>4</v>
      </c>
      <c r="P24" s="65">
        <f>VLOOKUP($A24,'Return Data'!$B$7:$R$2292,15,0)</f>
        <v>13.101699999999999</v>
      </c>
      <c r="Q24" s="66">
        <f>RANK(P24,P$8:P$39,0)</f>
        <v>7</v>
      </c>
      <c r="R24" s="65">
        <f>VLOOKUP($A24,'Return Data'!$B$7:$R$2292,16,0)</f>
        <v>12.973800000000001</v>
      </c>
      <c r="S24" s="67">
        <f t="shared" si="6"/>
        <v>20</v>
      </c>
    </row>
    <row r="25" spans="1:19" x14ac:dyDescent="0.3">
      <c r="A25" s="63" t="s">
        <v>508</v>
      </c>
      <c r="B25" s="64">
        <f>VLOOKUP($A25,'Return Data'!$B$7:$R$2292,3,0)</f>
        <v>44679</v>
      </c>
      <c r="C25" s="65">
        <f>VLOOKUP($A25,'Return Data'!$B$7:$R$2292,4,0)</f>
        <v>39.905000000000001</v>
      </c>
      <c r="D25" s="65">
        <f>VLOOKUP($A25,'Return Data'!$B$7:$R$2292,10,0)</f>
        <v>-0.39190000000000003</v>
      </c>
      <c r="E25" s="66">
        <f t="shared" si="0"/>
        <v>18</v>
      </c>
      <c r="F25" s="65">
        <f>VLOOKUP($A25,'Return Data'!$B$7:$R$2292,11,0)</f>
        <v>-2.6208999999999998</v>
      </c>
      <c r="G25" s="66">
        <f t="shared" si="1"/>
        <v>18</v>
      </c>
      <c r="H25" s="65">
        <f>VLOOKUP($A25,'Return Data'!$B$7:$R$2292,12,0)</f>
        <v>3.9083999999999999</v>
      </c>
      <c r="I25" s="66">
        <f t="shared" si="2"/>
        <v>26</v>
      </c>
      <c r="J25" s="65">
        <f>VLOOKUP($A25,'Return Data'!$B$7:$R$2292,13,0)</f>
        <v>11.5662</v>
      </c>
      <c r="K25" s="66">
        <f t="shared" si="3"/>
        <v>27</v>
      </c>
      <c r="L25" s="65">
        <f>VLOOKUP($A25,'Return Data'!$B$7:$R$2292,17,0)</f>
        <v>26.9619</v>
      </c>
      <c r="M25" s="66">
        <f t="shared" si="4"/>
        <v>22</v>
      </c>
      <c r="N25" s="65">
        <f>VLOOKUP($A25,'Return Data'!$B$7:$R$2292,14,0)</f>
        <v>12.645200000000001</v>
      </c>
      <c r="O25" s="66">
        <f t="shared" si="5"/>
        <v>23</v>
      </c>
      <c r="P25" s="65">
        <f>VLOOKUP($A25,'Return Data'!$B$7:$R$2292,15,0)</f>
        <v>9.8218999999999994</v>
      </c>
      <c r="Q25" s="66">
        <f>RANK(P25,P$8:P$39,0)</f>
        <v>19</v>
      </c>
      <c r="R25" s="65">
        <f>VLOOKUP($A25,'Return Data'!$B$7:$R$2292,16,0)</f>
        <v>14.232100000000001</v>
      </c>
      <c r="S25" s="67">
        <f t="shared" si="6"/>
        <v>12</v>
      </c>
    </row>
    <row r="26" spans="1:19" x14ac:dyDescent="0.3">
      <c r="A26" s="63" t="s">
        <v>511</v>
      </c>
      <c r="B26" s="64">
        <f>VLOOKUP($A26,'Return Data'!$B$7:$R$2292,3,0)</f>
        <v>44679</v>
      </c>
      <c r="C26" s="65">
        <f>VLOOKUP($A26,'Return Data'!$B$7:$R$2292,4,0)</f>
        <v>146.2636</v>
      </c>
      <c r="D26" s="65">
        <f>VLOOKUP($A26,'Return Data'!$B$7:$R$2292,10,0)</f>
        <v>-2.3228</v>
      </c>
      <c r="E26" s="66">
        <f t="shared" si="0"/>
        <v>30</v>
      </c>
      <c r="F26" s="65">
        <f>VLOOKUP($A26,'Return Data'!$B$7:$R$2292,11,0)</f>
        <v>-3.9142999999999999</v>
      </c>
      <c r="G26" s="66">
        <f t="shared" si="1"/>
        <v>26</v>
      </c>
      <c r="H26" s="65">
        <f>VLOOKUP($A26,'Return Data'!$B$7:$R$2292,12,0)</f>
        <v>3.1339999999999999</v>
      </c>
      <c r="I26" s="66">
        <f t="shared" si="2"/>
        <v>28</v>
      </c>
      <c r="J26" s="65">
        <f>VLOOKUP($A26,'Return Data'!$B$7:$R$2292,13,0)</f>
        <v>10.3432</v>
      </c>
      <c r="K26" s="66">
        <f t="shared" si="3"/>
        <v>29</v>
      </c>
      <c r="L26" s="65">
        <f>VLOOKUP($A26,'Return Data'!$B$7:$R$2292,17,0)</f>
        <v>21.060500000000001</v>
      </c>
      <c r="M26" s="66">
        <f t="shared" si="4"/>
        <v>31</v>
      </c>
      <c r="N26" s="65">
        <f>VLOOKUP($A26,'Return Data'!$B$7:$R$2292,14,0)</f>
        <v>10.8705</v>
      </c>
      <c r="O26" s="66">
        <f t="shared" si="5"/>
        <v>29</v>
      </c>
      <c r="P26" s="65">
        <f>VLOOKUP($A26,'Return Data'!$B$7:$R$2292,15,0)</f>
        <v>8.6556999999999995</v>
      </c>
      <c r="Q26" s="66">
        <f>RANK(P26,P$8:P$39,0)</f>
        <v>21</v>
      </c>
      <c r="R26" s="65">
        <f>VLOOKUP($A26,'Return Data'!$B$7:$R$2292,16,0)</f>
        <v>10.0489</v>
      </c>
      <c r="S26" s="67">
        <f t="shared" si="6"/>
        <v>30</v>
      </c>
    </row>
    <row r="27" spans="1:19" x14ac:dyDescent="0.3">
      <c r="A27" s="63" t="s">
        <v>512</v>
      </c>
      <c r="B27" s="64">
        <f>VLOOKUP($A27,'Return Data'!$B$7:$R$2292,3,0)</f>
        <v>44679</v>
      </c>
      <c r="C27" s="65">
        <f>VLOOKUP($A27,'Return Data'!$B$7:$R$2292,4,0)</f>
        <v>17.5745</v>
      </c>
      <c r="D27" s="65">
        <f>VLOOKUP($A27,'Return Data'!$B$7:$R$2292,10,0)</f>
        <v>-0.36399999999999999</v>
      </c>
      <c r="E27" s="66">
        <f t="shared" si="0"/>
        <v>17</v>
      </c>
      <c r="F27" s="65">
        <f>VLOOKUP($A27,'Return Data'!$B$7:$R$2292,11,0)</f>
        <v>-0.59840000000000004</v>
      </c>
      <c r="G27" s="66">
        <f t="shared" si="1"/>
        <v>9</v>
      </c>
      <c r="H27" s="65">
        <f>VLOOKUP($A27,'Return Data'!$B$7:$R$2292,12,0)</f>
        <v>8.6945999999999994</v>
      </c>
      <c r="I27" s="66">
        <f t="shared" si="2"/>
        <v>6</v>
      </c>
      <c r="J27" s="65">
        <f>VLOOKUP($A27,'Return Data'!$B$7:$R$2292,13,0)</f>
        <v>19.664300000000001</v>
      </c>
      <c r="K27" s="66">
        <f t="shared" si="3"/>
        <v>5</v>
      </c>
      <c r="L27" s="65">
        <f>VLOOKUP($A27,'Return Data'!$B$7:$R$2292,17,0)</f>
        <v>33.9756</v>
      </c>
      <c r="M27" s="66">
        <f t="shared" si="4"/>
        <v>7</v>
      </c>
      <c r="N27" s="65"/>
      <c r="O27" s="66"/>
      <c r="P27" s="65"/>
      <c r="Q27" s="66"/>
      <c r="R27" s="65">
        <f>VLOOKUP($A27,'Return Data'!$B$7:$R$2292,16,0)</f>
        <v>22.503399999999999</v>
      </c>
      <c r="S27" s="67">
        <f t="shared" si="6"/>
        <v>1</v>
      </c>
    </row>
    <row r="28" spans="1:19" x14ac:dyDescent="0.3">
      <c r="A28" s="63" t="s">
        <v>515</v>
      </c>
      <c r="B28" s="64">
        <f>VLOOKUP($A28,'Return Data'!$B$7:$R$2292,3,0)</f>
        <v>44679</v>
      </c>
      <c r="C28" s="65">
        <f>VLOOKUP($A28,'Return Data'!$B$7:$R$2292,4,0)</f>
        <v>24.231000000000002</v>
      </c>
      <c r="D28" s="65">
        <f>VLOOKUP($A28,'Return Data'!$B$7:$R$2292,10,0)</f>
        <v>-0.15659999999999999</v>
      </c>
      <c r="E28" s="66">
        <f t="shared" si="0"/>
        <v>16</v>
      </c>
      <c r="F28" s="65">
        <f>VLOOKUP($A28,'Return Data'!$B$7:$R$2292,11,0)</f>
        <v>-1.99</v>
      </c>
      <c r="G28" s="66">
        <f t="shared" si="1"/>
        <v>14</v>
      </c>
      <c r="H28" s="65">
        <f>VLOOKUP($A28,'Return Data'!$B$7:$R$2292,12,0)</f>
        <v>6.3136000000000001</v>
      </c>
      <c r="I28" s="66">
        <f t="shared" si="2"/>
        <v>17</v>
      </c>
      <c r="J28" s="65">
        <f>VLOOKUP($A28,'Return Data'!$B$7:$R$2292,13,0)</f>
        <v>15.5563</v>
      </c>
      <c r="K28" s="66">
        <f t="shared" si="3"/>
        <v>16</v>
      </c>
      <c r="L28" s="65">
        <f>VLOOKUP($A28,'Return Data'!$B$7:$R$2292,17,0)</f>
        <v>29.24</v>
      </c>
      <c r="M28" s="66">
        <f t="shared" si="4"/>
        <v>16</v>
      </c>
      <c r="N28" s="65">
        <f>VLOOKUP($A28,'Return Data'!$B$7:$R$2292,14,0)</f>
        <v>15.1686</v>
      </c>
      <c r="O28" s="66">
        <f t="shared" ref="O28:O39" si="8">RANK(N28,N$8:N$39,0)</f>
        <v>10</v>
      </c>
      <c r="P28" s="65">
        <f>VLOOKUP($A28,'Return Data'!$B$7:$R$2292,15,0)</f>
        <v>13.968</v>
      </c>
      <c r="Q28" s="66">
        <f>RANK(P28,P$8:P$39,0)</f>
        <v>4</v>
      </c>
      <c r="R28" s="65">
        <f>VLOOKUP($A28,'Return Data'!$B$7:$R$2292,16,0)</f>
        <v>14.002700000000001</v>
      </c>
      <c r="S28" s="67">
        <f t="shared" si="6"/>
        <v>13</v>
      </c>
    </row>
    <row r="29" spans="1:19" x14ac:dyDescent="0.3">
      <c r="A29" s="63" t="s">
        <v>517</v>
      </c>
      <c r="B29" s="64">
        <f>VLOOKUP($A29,'Return Data'!$B$7:$R$2292,3,0)</f>
        <v>44679</v>
      </c>
      <c r="C29" s="65">
        <f>VLOOKUP($A29,'Return Data'!$B$7:$R$2292,4,0)</f>
        <v>15.541700000000001</v>
      </c>
      <c r="D29" s="65">
        <f>VLOOKUP($A29,'Return Data'!$B$7:$R$2292,10,0)</f>
        <v>6.9500000000000006E-2</v>
      </c>
      <c r="E29" s="66">
        <f t="shared" si="0"/>
        <v>12</v>
      </c>
      <c r="F29" s="65">
        <f>VLOOKUP($A29,'Return Data'!$B$7:$R$2292,11,0)</f>
        <v>-4.6679000000000004</v>
      </c>
      <c r="G29" s="66">
        <f t="shared" si="1"/>
        <v>29</v>
      </c>
      <c r="H29" s="65">
        <f>VLOOKUP($A29,'Return Data'!$B$7:$R$2292,12,0)</f>
        <v>2.7054999999999998</v>
      </c>
      <c r="I29" s="66">
        <f t="shared" si="2"/>
        <v>29</v>
      </c>
      <c r="J29" s="65">
        <f>VLOOKUP($A29,'Return Data'!$B$7:$R$2292,13,0)</f>
        <v>7.6623000000000001</v>
      </c>
      <c r="K29" s="66">
        <f t="shared" si="3"/>
        <v>30</v>
      </c>
      <c r="L29" s="65">
        <f>VLOOKUP($A29,'Return Data'!$B$7:$R$2292,17,0)</f>
        <v>21.721</v>
      </c>
      <c r="M29" s="66">
        <f t="shared" si="4"/>
        <v>30</v>
      </c>
      <c r="N29" s="65">
        <f>VLOOKUP($A29,'Return Data'!$B$7:$R$2292,14,0)</f>
        <v>14.163600000000001</v>
      </c>
      <c r="O29" s="66">
        <f t="shared" si="8"/>
        <v>14</v>
      </c>
      <c r="P29" s="65"/>
      <c r="Q29" s="66"/>
      <c r="R29" s="65">
        <f>VLOOKUP($A29,'Return Data'!$B$7:$R$2292,16,0)</f>
        <v>12.946300000000001</v>
      </c>
      <c r="S29" s="67">
        <f t="shared" si="6"/>
        <v>21</v>
      </c>
    </row>
    <row r="30" spans="1:19" x14ac:dyDescent="0.3">
      <c r="A30" s="63" t="s">
        <v>1904</v>
      </c>
      <c r="B30" s="64">
        <f>VLOOKUP($A30,'Return Data'!$B$7:$R$2292,3,0)</f>
        <v>44679</v>
      </c>
      <c r="C30" s="65">
        <f>VLOOKUP($A30,'Return Data'!$B$7:$R$2292,4,0)</f>
        <v>15.206799999999999</v>
      </c>
      <c r="D30" s="65">
        <f>VLOOKUP($A30,'Return Data'!$B$7:$R$2292,10,0)</f>
        <v>0.75729999999999997</v>
      </c>
      <c r="E30" s="66">
        <f t="shared" si="0"/>
        <v>9</v>
      </c>
      <c r="F30" s="65">
        <f>VLOOKUP($A30,'Return Data'!$B$7:$R$2292,11,0)</f>
        <v>-0.70779999999999998</v>
      </c>
      <c r="G30" s="66">
        <f t="shared" si="1"/>
        <v>11</v>
      </c>
      <c r="H30" s="65">
        <f>VLOOKUP($A30,'Return Data'!$B$7:$R$2292,12,0)</f>
        <v>9.0945999999999998</v>
      </c>
      <c r="I30" s="66">
        <f t="shared" si="2"/>
        <v>5</v>
      </c>
      <c r="J30" s="65">
        <f>VLOOKUP($A30,'Return Data'!$B$7:$R$2292,13,0)</f>
        <v>16.9817</v>
      </c>
      <c r="K30" s="66">
        <f t="shared" si="3"/>
        <v>11</v>
      </c>
      <c r="L30" s="65">
        <f>VLOOKUP($A30,'Return Data'!$B$7:$R$2292,17,0)</f>
        <v>26.840900000000001</v>
      </c>
      <c r="M30" s="66">
        <f t="shared" si="4"/>
        <v>24</v>
      </c>
      <c r="N30" s="65">
        <f>VLOOKUP($A30,'Return Data'!$B$7:$R$2292,14,0)</f>
        <v>12.3584</v>
      </c>
      <c r="O30" s="66">
        <f t="shared" si="8"/>
        <v>24</v>
      </c>
      <c r="P30" s="65"/>
      <c r="Q30" s="66"/>
      <c r="R30" s="65">
        <f>VLOOKUP($A30,'Return Data'!$B$7:$R$2292,16,0)</f>
        <v>11.0556</v>
      </c>
      <c r="S30" s="67">
        <f t="shared" si="6"/>
        <v>28</v>
      </c>
    </row>
    <row r="31" spans="1:19" x14ac:dyDescent="0.3">
      <c r="A31" s="63" t="s">
        <v>520</v>
      </c>
      <c r="B31" s="64">
        <f>VLOOKUP($A31,'Return Data'!$B$7:$R$2292,3,0)</f>
        <v>44679</v>
      </c>
      <c r="C31" s="65">
        <f>VLOOKUP($A31,'Return Data'!$B$7:$R$2292,4,0)</f>
        <v>72.826700000000002</v>
      </c>
      <c r="D31" s="65">
        <f>VLOOKUP($A31,'Return Data'!$B$7:$R$2292,10,0)</f>
        <v>1.0730999999999999</v>
      </c>
      <c r="E31" s="66">
        <f t="shared" si="0"/>
        <v>7</v>
      </c>
      <c r="F31" s="65">
        <f>VLOOKUP($A31,'Return Data'!$B$7:$R$2292,11,0)</f>
        <v>0.1948</v>
      </c>
      <c r="G31" s="66">
        <f t="shared" si="1"/>
        <v>6</v>
      </c>
      <c r="H31" s="65">
        <f>VLOOKUP($A31,'Return Data'!$B$7:$R$2292,12,0)</f>
        <v>8.1506000000000007</v>
      </c>
      <c r="I31" s="66">
        <f t="shared" si="2"/>
        <v>9</v>
      </c>
      <c r="J31" s="65">
        <f>VLOOKUP($A31,'Return Data'!$B$7:$R$2292,13,0)</f>
        <v>16.1096</v>
      </c>
      <c r="K31" s="66">
        <f t="shared" si="3"/>
        <v>13</v>
      </c>
      <c r="L31" s="65">
        <f>VLOOKUP($A31,'Return Data'!$B$7:$R$2292,17,0)</f>
        <v>33.806199999999997</v>
      </c>
      <c r="M31" s="66">
        <f t="shared" si="4"/>
        <v>8</v>
      </c>
      <c r="N31" s="65">
        <f>VLOOKUP($A31,'Return Data'!$B$7:$R$2292,14,0)</f>
        <v>7.2514000000000003</v>
      </c>
      <c r="O31" s="66">
        <f t="shared" si="8"/>
        <v>30</v>
      </c>
      <c r="P31" s="65">
        <f>VLOOKUP($A31,'Return Data'!$B$7:$R$2292,15,0)</f>
        <v>7.3578999999999999</v>
      </c>
      <c r="Q31" s="66">
        <f t="shared" ref="Q31:Q39" si="9">RANK(P31,P$8:P$39,0)</f>
        <v>23</v>
      </c>
      <c r="R31" s="65">
        <f>VLOOKUP($A31,'Return Data'!$B$7:$R$2292,16,0)</f>
        <v>11.776</v>
      </c>
      <c r="S31" s="67">
        <f t="shared" si="6"/>
        <v>25</v>
      </c>
    </row>
    <row r="32" spans="1:19" x14ac:dyDescent="0.3">
      <c r="A32" s="63" t="s">
        <v>526</v>
      </c>
      <c r="B32" s="64">
        <f>VLOOKUP($A32,'Return Data'!$B$7:$R$2292,3,0)</f>
        <v>44679</v>
      </c>
      <c r="C32" s="65">
        <f>VLOOKUP($A32,'Return Data'!$B$7:$R$2292,4,0)</f>
        <v>102.08</v>
      </c>
      <c r="D32" s="65">
        <f>VLOOKUP($A32,'Return Data'!$B$7:$R$2292,10,0)</f>
        <v>-3.0026999999999999</v>
      </c>
      <c r="E32" s="66">
        <f t="shared" si="0"/>
        <v>32</v>
      </c>
      <c r="F32" s="65">
        <f>VLOOKUP($A32,'Return Data'!$B$7:$R$2292,11,0)</f>
        <v>-7.9779999999999998</v>
      </c>
      <c r="G32" s="66">
        <f t="shared" si="1"/>
        <v>32</v>
      </c>
      <c r="H32" s="65">
        <f>VLOOKUP($A32,'Return Data'!$B$7:$R$2292,12,0)</f>
        <v>-1.4672000000000001</v>
      </c>
      <c r="I32" s="66">
        <f t="shared" si="2"/>
        <v>32</v>
      </c>
      <c r="J32" s="65">
        <f>VLOOKUP($A32,'Return Data'!$B$7:$R$2292,13,0)</f>
        <v>7.2831999999999999</v>
      </c>
      <c r="K32" s="66">
        <f t="shared" si="3"/>
        <v>31</v>
      </c>
      <c r="L32" s="65">
        <f>VLOOKUP($A32,'Return Data'!$B$7:$R$2292,17,0)</f>
        <v>25.511299999999999</v>
      </c>
      <c r="M32" s="66">
        <f t="shared" si="4"/>
        <v>26</v>
      </c>
      <c r="N32" s="65">
        <f>VLOOKUP($A32,'Return Data'!$B$7:$R$2292,14,0)</f>
        <v>11.3165</v>
      </c>
      <c r="O32" s="66">
        <f t="shared" si="8"/>
        <v>28</v>
      </c>
      <c r="P32" s="65">
        <f>VLOOKUP($A32,'Return Data'!$B$7:$R$2292,15,0)</f>
        <v>8.8070000000000004</v>
      </c>
      <c r="Q32" s="66">
        <f t="shared" si="9"/>
        <v>20</v>
      </c>
      <c r="R32" s="65">
        <f>VLOOKUP($A32,'Return Data'!$B$7:$R$2292,16,0)</f>
        <v>11.538</v>
      </c>
      <c r="S32" s="67">
        <f t="shared" si="6"/>
        <v>26</v>
      </c>
    </row>
    <row r="33" spans="1:19" x14ac:dyDescent="0.3">
      <c r="A33" s="63" t="s">
        <v>528</v>
      </c>
      <c r="B33" s="64">
        <f>VLOOKUP($A33,'Return Data'!$B$7:$R$2292,3,0)</f>
        <v>44679</v>
      </c>
      <c r="C33" s="65">
        <f>VLOOKUP($A33,'Return Data'!$B$7:$R$2292,4,0)</f>
        <v>299.38709999999998</v>
      </c>
      <c r="D33" s="65">
        <f>VLOOKUP($A33,'Return Data'!$B$7:$R$2292,10,0)</f>
        <v>6.2473999999999998</v>
      </c>
      <c r="E33" s="66">
        <f t="shared" si="0"/>
        <v>1</v>
      </c>
      <c r="F33" s="65">
        <f>VLOOKUP($A33,'Return Data'!$B$7:$R$2292,11,0)</f>
        <v>7.8945999999999996</v>
      </c>
      <c r="G33" s="66">
        <f t="shared" si="1"/>
        <v>1</v>
      </c>
      <c r="H33" s="65">
        <f>VLOOKUP($A33,'Return Data'!$B$7:$R$2292,12,0)</f>
        <v>11.254300000000001</v>
      </c>
      <c r="I33" s="66">
        <f t="shared" si="2"/>
        <v>2</v>
      </c>
      <c r="J33" s="65">
        <f>VLOOKUP($A33,'Return Data'!$B$7:$R$2292,13,0)</f>
        <v>29.544899999999998</v>
      </c>
      <c r="K33" s="66">
        <f t="shared" si="3"/>
        <v>2</v>
      </c>
      <c r="L33" s="65">
        <f>VLOOKUP($A33,'Return Data'!$B$7:$R$2292,17,0)</f>
        <v>56.0854</v>
      </c>
      <c r="M33" s="66">
        <f t="shared" si="4"/>
        <v>1</v>
      </c>
      <c r="N33" s="65">
        <f>VLOOKUP($A33,'Return Data'!$B$7:$R$2292,14,0)</f>
        <v>28.9087</v>
      </c>
      <c r="O33" s="66">
        <f t="shared" si="8"/>
        <v>1</v>
      </c>
      <c r="P33" s="65">
        <f>VLOOKUP($A33,'Return Data'!$B$7:$R$2292,15,0)</f>
        <v>20.972799999999999</v>
      </c>
      <c r="Q33" s="66">
        <f t="shared" si="9"/>
        <v>1</v>
      </c>
      <c r="R33" s="65">
        <f>VLOOKUP($A33,'Return Data'!$B$7:$R$2292,16,0)</f>
        <v>18.124500000000001</v>
      </c>
      <c r="S33" s="67">
        <f t="shared" si="6"/>
        <v>2</v>
      </c>
    </row>
    <row r="34" spans="1:19" x14ac:dyDescent="0.3">
      <c r="A34" s="63" t="s">
        <v>1743</v>
      </c>
      <c r="B34" s="64">
        <f>VLOOKUP($A34,'Return Data'!$B$7:$R$2292,3,0)</f>
        <v>44679</v>
      </c>
      <c r="C34" s="65">
        <f>VLOOKUP($A34,'Return Data'!$B$7:$R$2292,4,0)</f>
        <v>219.1052</v>
      </c>
      <c r="D34" s="65">
        <f>VLOOKUP($A34,'Return Data'!$B$7:$R$2292,10,0)</f>
        <v>1.8131999999999999</v>
      </c>
      <c r="E34" s="66">
        <f t="shared" si="0"/>
        <v>4</v>
      </c>
      <c r="F34" s="65">
        <f>VLOOKUP($A34,'Return Data'!$B$7:$R$2292,11,0)</f>
        <v>-0.61550000000000005</v>
      </c>
      <c r="G34" s="66">
        <f t="shared" si="1"/>
        <v>10</v>
      </c>
      <c r="H34" s="65">
        <f>VLOOKUP($A34,'Return Data'!$B$7:$R$2292,12,0)</f>
        <v>8.4710000000000001</v>
      </c>
      <c r="I34" s="66">
        <f t="shared" si="2"/>
        <v>7</v>
      </c>
      <c r="J34" s="65">
        <f>VLOOKUP($A34,'Return Data'!$B$7:$R$2292,13,0)</f>
        <v>17.074300000000001</v>
      </c>
      <c r="K34" s="66">
        <f t="shared" si="3"/>
        <v>9</v>
      </c>
      <c r="L34" s="65">
        <f>VLOOKUP($A34,'Return Data'!$B$7:$R$2292,17,0)</f>
        <v>28.394100000000002</v>
      </c>
      <c r="M34" s="66">
        <f t="shared" si="4"/>
        <v>17</v>
      </c>
      <c r="N34" s="65">
        <f>VLOOKUP($A34,'Return Data'!$B$7:$R$2292,14,0)</f>
        <v>15.428000000000001</v>
      </c>
      <c r="O34" s="66">
        <f t="shared" si="8"/>
        <v>8</v>
      </c>
      <c r="P34" s="65">
        <f>VLOOKUP($A34,'Return Data'!$B$7:$R$2292,15,0)</f>
        <v>13.795400000000001</v>
      </c>
      <c r="Q34" s="66">
        <f t="shared" si="9"/>
        <v>5</v>
      </c>
      <c r="R34" s="65">
        <f>VLOOKUP($A34,'Return Data'!$B$7:$R$2292,16,0)</f>
        <v>15.593400000000001</v>
      </c>
      <c r="S34" s="67">
        <f t="shared" si="6"/>
        <v>5</v>
      </c>
    </row>
    <row r="35" spans="1:19" x14ac:dyDescent="0.3">
      <c r="A35" s="63" t="s">
        <v>529</v>
      </c>
      <c r="B35" s="64">
        <f>VLOOKUP($A35,'Return Data'!$B$7:$R$2292,3,0)</f>
        <v>44679</v>
      </c>
      <c r="C35" s="65">
        <f>VLOOKUP($A35,'Return Data'!$B$7:$R$2292,4,0)</f>
        <v>24.5989</v>
      </c>
      <c r="D35" s="65">
        <f>VLOOKUP($A35,'Return Data'!$B$7:$R$2292,10,0)</f>
        <v>1.3543000000000001</v>
      </c>
      <c r="E35" s="66">
        <f t="shared" si="0"/>
        <v>5</v>
      </c>
      <c r="F35" s="65">
        <f>VLOOKUP($A35,'Return Data'!$B$7:$R$2292,11,0)</f>
        <v>-1.8549</v>
      </c>
      <c r="G35" s="66">
        <f t="shared" si="1"/>
        <v>13</v>
      </c>
      <c r="H35" s="65">
        <f>VLOOKUP($A35,'Return Data'!$B$7:$R$2292,12,0)</f>
        <v>6.6295000000000002</v>
      </c>
      <c r="I35" s="66">
        <f t="shared" si="2"/>
        <v>13</v>
      </c>
      <c r="J35" s="65">
        <f>VLOOKUP($A35,'Return Data'!$B$7:$R$2292,13,0)</f>
        <v>11.944000000000001</v>
      </c>
      <c r="K35" s="66">
        <f t="shared" si="3"/>
        <v>26</v>
      </c>
      <c r="L35" s="65">
        <f>VLOOKUP($A35,'Return Data'!$B$7:$R$2292,17,0)</f>
        <v>24.205300000000001</v>
      </c>
      <c r="M35" s="66">
        <f t="shared" si="4"/>
        <v>28</v>
      </c>
      <c r="N35" s="65">
        <f>VLOOKUP($A35,'Return Data'!$B$7:$R$2292,14,0)</f>
        <v>12.1753</v>
      </c>
      <c r="O35" s="66">
        <f t="shared" si="8"/>
        <v>25</v>
      </c>
      <c r="P35" s="65">
        <f>VLOOKUP($A35,'Return Data'!$B$7:$R$2292,15,0)</f>
        <v>10.132899999999999</v>
      </c>
      <c r="Q35" s="66">
        <f t="shared" si="9"/>
        <v>16</v>
      </c>
      <c r="R35" s="65">
        <f>VLOOKUP($A35,'Return Data'!$B$7:$R$2292,16,0)</f>
        <v>11.3223</v>
      </c>
      <c r="S35" s="67">
        <f t="shared" si="6"/>
        <v>27</v>
      </c>
    </row>
    <row r="36" spans="1:19" x14ac:dyDescent="0.3">
      <c r="A36" s="63" t="s">
        <v>1939</v>
      </c>
      <c r="B36" s="64">
        <f>VLOOKUP($A36,'Return Data'!$B$7:$R$2292,3,0)</f>
        <v>44679</v>
      </c>
      <c r="C36" s="65">
        <f>VLOOKUP($A36,'Return Data'!$B$7:$R$2292,4,0)</f>
        <v>120.5226</v>
      </c>
      <c r="D36" s="65">
        <f>VLOOKUP($A36,'Return Data'!$B$7:$R$2292,10,0)</f>
        <v>-6.6699999999999995E-2</v>
      </c>
      <c r="E36" s="66">
        <f t="shared" si="0"/>
        <v>15</v>
      </c>
      <c r="F36" s="65">
        <f>VLOOKUP($A36,'Return Data'!$B$7:$R$2292,11,0)</f>
        <v>-3.4350999999999998</v>
      </c>
      <c r="G36" s="66">
        <f t="shared" si="1"/>
        <v>25</v>
      </c>
      <c r="H36" s="65">
        <f>VLOOKUP($A36,'Return Data'!$B$7:$R$2292,12,0)</f>
        <v>7.5805999999999996</v>
      </c>
      <c r="I36" s="66">
        <f t="shared" si="2"/>
        <v>11</v>
      </c>
      <c r="J36" s="65">
        <f>VLOOKUP($A36,'Return Data'!$B$7:$R$2292,13,0)</f>
        <v>15.575900000000001</v>
      </c>
      <c r="K36" s="66">
        <f t="shared" si="3"/>
        <v>15</v>
      </c>
      <c r="L36" s="65">
        <f>VLOOKUP($A36,'Return Data'!$B$7:$R$2292,17,0)</f>
        <v>29.904499999999999</v>
      </c>
      <c r="M36" s="66">
        <f t="shared" si="4"/>
        <v>14</v>
      </c>
      <c r="N36" s="65">
        <f>VLOOKUP($A36,'Return Data'!$B$7:$R$2292,14,0)</f>
        <v>13.277900000000001</v>
      </c>
      <c r="O36" s="66">
        <f t="shared" si="8"/>
        <v>20</v>
      </c>
      <c r="P36" s="65">
        <f>VLOOKUP($A36,'Return Data'!$B$7:$R$2292,15,0)</f>
        <v>12.396000000000001</v>
      </c>
      <c r="Q36" s="66">
        <f t="shared" si="9"/>
        <v>9</v>
      </c>
      <c r="R36" s="65">
        <f>VLOOKUP($A36,'Return Data'!$B$7:$R$2292,16,0)</f>
        <v>14.3788</v>
      </c>
      <c r="S36" s="67">
        <f t="shared" si="6"/>
        <v>9</v>
      </c>
    </row>
    <row r="37" spans="1:19" x14ac:dyDescent="0.3">
      <c r="A37" s="63" t="s">
        <v>532</v>
      </c>
      <c r="B37" s="64">
        <f>VLOOKUP($A37,'Return Data'!$B$7:$R$2292,3,0)</f>
        <v>0</v>
      </c>
      <c r="C37" s="65">
        <f>VLOOKUP($A37,'Return Data'!$B$7:$R$2292,4,0)</f>
        <v>0</v>
      </c>
      <c r="D37" s="65">
        <f>VLOOKUP($A37,'Return Data'!$B$7:$R$2292,10,0)</f>
        <v>0</v>
      </c>
      <c r="E37" s="66">
        <f t="shared" si="0"/>
        <v>14</v>
      </c>
      <c r="F37" s="65">
        <f>VLOOKUP($A37,'Return Data'!$B$7:$R$2292,11,0)</f>
        <v>0</v>
      </c>
      <c r="G37" s="66">
        <f t="shared" si="1"/>
        <v>7</v>
      </c>
      <c r="H37" s="65">
        <f>VLOOKUP($A37,'Return Data'!$B$7:$R$2292,12,0)</f>
        <v>0</v>
      </c>
      <c r="I37" s="66">
        <f t="shared" si="2"/>
        <v>31</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24</v>
      </c>
      <c r="R37" s="65">
        <f>VLOOKUP($A37,'Return Data'!$B$7:$R$2292,16,0)</f>
        <v>0</v>
      </c>
      <c r="S37" s="67">
        <f t="shared" si="6"/>
        <v>32</v>
      </c>
    </row>
    <row r="38" spans="1:19" x14ac:dyDescent="0.3">
      <c r="A38" s="63" t="s">
        <v>533</v>
      </c>
      <c r="B38" s="64">
        <f>VLOOKUP($A38,'Return Data'!$B$7:$R$2292,3,0)</f>
        <v>44679</v>
      </c>
      <c r="C38" s="65">
        <f>VLOOKUP($A38,'Return Data'!$B$7:$R$2292,4,0)</f>
        <v>324.67869999999999</v>
      </c>
      <c r="D38" s="65">
        <f>VLOOKUP($A38,'Return Data'!$B$7:$R$2292,10,0)</f>
        <v>-0.89539999999999997</v>
      </c>
      <c r="E38" s="66">
        <f t="shared" si="0"/>
        <v>23</v>
      </c>
      <c r="F38" s="65">
        <f>VLOOKUP($A38,'Return Data'!$B$7:$R$2292,11,0)</f>
        <v>-2.3902999999999999</v>
      </c>
      <c r="G38" s="66">
        <f t="shared" si="1"/>
        <v>16</v>
      </c>
      <c r="H38" s="65">
        <f>VLOOKUP($A38,'Return Data'!$B$7:$R$2292,12,0)</f>
        <v>6.6256000000000004</v>
      </c>
      <c r="I38" s="66">
        <f t="shared" si="2"/>
        <v>14</v>
      </c>
      <c r="J38" s="65">
        <f>VLOOKUP($A38,'Return Data'!$B$7:$R$2292,13,0)</f>
        <v>15.742699999999999</v>
      </c>
      <c r="K38" s="66">
        <f t="shared" si="3"/>
        <v>14</v>
      </c>
      <c r="L38" s="65">
        <f>VLOOKUP($A38,'Return Data'!$B$7:$R$2292,17,0)</f>
        <v>29.4956</v>
      </c>
      <c r="M38" s="66">
        <f t="shared" si="4"/>
        <v>15</v>
      </c>
      <c r="N38" s="65">
        <f>VLOOKUP($A38,'Return Data'!$B$7:$R$2292,14,0)</f>
        <v>12.952299999999999</v>
      </c>
      <c r="O38" s="66">
        <f t="shared" si="8"/>
        <v>22</v>
      </c>
      <c r="P38" s="65">
        <f>VLOOKUP($A38,'Return Data'!$B$7:$R$2292,15,0)</f>
        <v>9.9497999999999998</v>
      </c>
      <c r="Q38" s="66">
        <f t="shared" si="9"/>
        <v>18</v>
      </c>
      <c r="R38" s="65">
        <f>VLOOKUP($A38,'Return Data'!$B$7:$R$2292,16,0)</f>
        <v>13.556800000000001</v>
      </c>
      <c r="S38" s="67">
        <f t="shared" si="6"/>
        <v>17</v>
      </c>
    </row>
    <row r="39" spans="1:19" x14ac:dyDescent="0.3">
      <c r="A39" s="63" t="s">
        <v>535</v>
      </c>
      <c r="B39" s="64">
        <f>VLOOKUP($A39,'Return Data'!$B$7:$R$2292,3,0)</f>
        <v>44679</v>
      </c>
      <c r="C39" s="65">
        <f>VLOOKUP($A39,'Return Data'!$B$7:$R$2292,4,0)</f>
        <v>259.28530000000001</v>
      </c>
      <c r="D39" s="65">
        <f>VLOOKUP($A39,'Return Data'!$B$7:$R$2292,10,0)</f>
        <v>-0.7218</v>
      </c>
      <c r="E39" s="66">
        <f t="shared" si="0"/>
        <v>21</v>
      </c>
      <c r="F39" s="65">
        <f>VLOOKUP($A39,'Return Data'!$B$7:$R$2292,11,0)</f>
        <v>-2.6717</v>
      </c>
      <c r="G39" s="66">
        <f t="shared" si="1"/>
        <v>19</v>
      </c>
      <c r="H39" s="65">
        <f>VLOOKUP($A39,'Return Data'!$B$7:$R$2292,12,0)</f>
        <v>6.3749000000000002</v>
      </c>
      <c r="I39" s="66">
        <f t="shared" si="2"/>
        <v>16</v>
      </c>
      <c r="J39" s="65">
        <f>VLOOKUP($A39,'Return Data'!$B$7:$R$2292,13,0)</f>
        <v>17.742799999999999</v>
      </c>
      <c r="K39" s="66">
        <f t="shared" si="3"/>
        <v>6</v>
      </c>
      <c r="L39" s="65">
        <f>VLOOKUP($A39,'Return Data'!$B$7:$R$2292,17,0)</f>
        <v>34.568300000000001</v>
      </c>
      <c r="M39" s="66">
        <f t="shared" si="4"/>
        <v>6</v>
      </c>
      <c r="N39" s="65">
        <f>VLOOKUP($A39,'Return Data'!$B$7:$R$2292,14,0)</f>
        <v>13.9781</v>
      </c>
      <c r="O39" s="66">
        <f t="shared" si="8"/>
        <v>15</v>
      </c>
      <c r="P39" s="65">
        <f>VLOOKUP($A39,'Return Data'!$B$7:$R$2292,15,0)</f>
        <v>10.4217</v>
      </c>
      <c r="Q39" s="66">
        <f t="shared" si="9"/>
        <v>15</v>
      </c>
      <c r="R39" s="65">
        <f>VLOOKUP($A39,'Return Data'!$B$7:$R$2292,16,0)</f>
        <v>12.2629</v>
      </c>
      <c r="S39" s="67">
        <f t="shared" si="6"/>
        <v>22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2.5865625000000003E-2</v>
      </c>
      <c r="E41" s="74"/>
      <c r="F41" s="75">
        <f>AVERAGE(F8:F39)</f>
        <v>-1.7725718750000001</v>
      </c>
      <c r="G41" s="74"/>
      <c r="H41" s="75">
        <f>AVERAGE(H8:H39)</f>
        <v>6.3419968750000013</v>
      </c>
      <c r="I41" s="74"/>
      <c r="J41" s="75">
        <f>AVERAGE(J8:J39)</f>
        <v>15.480703125000002</v>
      </c>
      <c r="K41" s="74"/>
      <c r="L41" s="75">
        <f>AVERAGE(L8:L39)</f>
        <v>30.035993749999999</v>
      </c>
      <c r="M41" s="74"/>
      <c r="N41" s="75">
        <f>AVERAGE(N8:N39)</f>
        <v>14.290716129032257</v>
      </c>
      <c r="O41" s="74"/>
      <c r="P41" s="75">
        <f>AVERAGE(P8:P39)</f>
        <v>11.333295833333331</v>
      </c>
      <c r="Q41" s="74"/>
      <c r="R41" s="75">
        <f>AVERAGE(R8:R39)</f>
        <v>13.340978125000003</v>
      </c>
      <c r="S41" s="76"/>
    </row>
    <row r="42" spans="1:19" x14ac:dyDescent="0.3">
      <c r="A42" s="73" t="s">
        <v>28</v>
      </c>
      <c r="B42" s="74"/>
      <c r="C42" s="74"/>
      <c r="D42" s="75">
        <f>MIN(D8:D39)</f>
        <v>-3.0026999999999999</v>
      </c>
      <c r="E42" s="74"/>
      <c r="F42" s="75">
        <f>MIN(F8:F39)</f>
        <v>-7.9779999999999998</v>
      </c>
      <c r="G42" s="74"/>
      <c r="H42" s="75">
        <f>MIN(H8:H39)</f>
        <v>-1.4672000000000001</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6.2473999999999998</v>
      </c>
      <c r="E43" s="78"/>
      <c r="F43" s="79">
        <f>MAX(F8:F39)</f>
        <v>7.8945999999999996</v>
      </c>
      <c r="G43" s="78"/>
      <c r="H43" s="79">
        <f>MAX(H8:H39)</f>
        <v>19.637599999999999</v>
      </c>
      <c r="I43" s="78"/>
      <c r="J43" s="79">
        <f>MAX(J8:J39)</f>
        <v>32.475999999999999</v>
      </c>
      <c r="K43" s="78"/>
      <c r="L43" s="79">
        <f>MAX(L8:L39)</f>
        <v>56.0854</v>
      </c>
      <c r="M43" s="78"/>
      <c r="N43" s="79">
        <f>MAX(N8:N39)</f>
        <v>28.9087</v>
      </c>
      <c r="O43" s="78"/>
      <c r="P43" s="79">
        <f>MAX(P8:P39)</f>
        <v>20.972799999999999</v>
      </c>
      <c r="Q43" s="78"/>
      <c r="R43" s="79">
        <f>MAX(R8:R39)</f>
        <v>22.503399999999999</v>
      </c>
      <c r="S43" s="80"/>
    </row>
    <row r="44" spans="1:19" x14ac:dyDescent="0.3">
      <c r="A44" s="112" t="s">
        <v>430</v>
      </c>
    </row>
    <row r="45" spans="1:19" x14ac:dyDescent="0.3">
      <c r="A45" s="14" t="s">
        <v>340</v>
      </c>
    </row>
  </sheetData>
  <sheetProtection algorithmName="SHA-512" hashValue="Cz4mLqGjoSnqkPcudhnBfALDa6omEy1KMCVOfvUzSXaiKkLNzR6yEmXYE9XUHpL+aekKHgyrRsgAelWYUY7JEA==" saltValue="5G6jIUJo+I3MKGisSYd9Yw=="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44679</v>
      </c>
      <c r="C8" s="65">
        <f>VLOOKUP($A8,'Return Data'!$B$7:$R$2292,4,0)</f>
        <v>1071.44</v>
      </c>
      <c r="D8" s="65">
        <f>VLOOKUP($A8,'Return Data'!$B$7:$R$2292,10,0)</f>
        <v>4.0951000000000004</v>
      </c>
      <c r="E8" s="66">
        <f t="shared" ref="E8:E39" si="0">RANK(D8,D$8:D$39,0)</f>
        <v>2</v>
      </c>
      <c r="F8" s="65">
        <f>VLOOKUP($A8,'Return Data'!$B$7:$R$2292,11,0)</f>
        <v>-1.6269</v>
      </c>
      <c r="G8" s="66">
        <f t="shared" ref="G8:G39" si="1">RANK(F8,F$8:F$39,0)</f>
        <v>12</v>
      </c>
      <c r="H8" s="65">
        <f>VLOOKUP($A8,'Return Data'!$B$7:$R$2292,12,0)</f>
        <v>6.9408000000000003</v>
      </c>
      <c r="I8" s="66">
        <f t="shared" ref="I8:I39" si="2">RANK(H8,H$8:H$39,0)</f>
        <v>9</v>
      </c>
      <c r="J8" s="65">
        <f>VLOOKUP($A8,'Return Data'!$B$7:$R$2292,13,0)</f>
        <v>15.279299999999999</v>
      </c>
      <c r="K8" s="66">
        <f t="shared" ref="K8:K39" si="3">RANK(J8,J$8:J$39,0)</f>
        <v>11</v>
      </c>
      <c r="L8" s="65">
        <f>VLOOKUP($A8,'Return Data'!$B$7:$R$2292,17,0)</f>
        <v>31.868400000000001</v>
      </c>
      <c r="M8" s="66">
        <f t="shared" ref="M8:M39" si="4">RANK(L8,L$8:L$39,0)</f>
        <v>9</v>
      </c>
      <c r="N8" s="65">
        <f>VLOOKUP($A8,'Return Data'!$B$7:$R$2292,14,0)</f>
        <v>12.431900000000001</v>
      </c>
      <c r="O8" s="66">
        <f t="shared" ref="O8:O26" si="5">RANK(N8,N$8:N$39,0)</f>
        <v>16</v>
      </c>
      <c r="P8" s="65">
        <f>VLOOKUP($A8,'Return Data'!$B$7:$R$2292,15,0)</f>
        <v>9.0485000000000007</v>
      </c>
      <c r="Q8" s="66">
        <f>RANK(P8,P$8:P$39,0)</f>
        <v>17</v>
      </c>
      <c r="R8" s="65">
        <f>VLOOKUP($A8,'Return Data'!$B$7:$R$2292,16,0)</f>
        <v>18.726700000000001</v>
      </c>
      <c r="S8" s="67">
        <f t="shared" ref="S8:S39" si="6">RANK(R8,R$8:R$39,0)</f>
        <v>2</v>
      </c>
    </row>
    <row r="9" spans="1:20" x14ac:dyDescent="0.3">
      <c r="A9" s="63" t="s">
        <v>479</v>
      </c>
      <c r="B9" s="64">
        <f>VLOOKUP($A9,'Return Data'!$B$7:$R$2292,3,0)</f>
        <v>44679</v>
      </c>
      <c r="C9" s="65">
        <f>VLOOKUP($A9,'Return Data'!$B$7:$R$2292,4,0)</f>
        <v>14.99</v>
      </c>
      <c r="D9" s="65">
        <f>VLOOKUP($A9,'Return Data'!$B$7:$R$2292,10,0)</f>
        <v>-2.0261</v>
      </c>
      <c r="E9" s="66">
        <f t="shared" si="0"/>
        <v>29</v>
      </c>
      <c r="F9" s="65">
        <f>VLOOKUP($A9,'Return Data'!$B$7:$R$2292,11,0)</f>
        <v>-6.0187999999999997</v>
      </c>
      <c r="G9" s="66">
        <f t="shared" si="1"/>
        <v>31</v>
      </c>
      <c r="H9" s="65">
        <f>VLOOKUP($A9,'Return Data'!$B$7:$R$2292,12,0)</f>
        <v>3.9527999999999999</v>
      </c>
      <c r="I9" s="66">
        <f t="shared" si="2"/>
        <v>23</v>
      </c>
      <c r="J9" s="65">
        <f>VLOOKUP($A9,'Return Data'!$B$7:$R$2292,13,0)</f>
        <v>13.303100000000001</v>
      </c>
      <c r="K9" s="66">
        <f t="shared" si="3"/>
        <v>17</v>
      </c>
      <c r="L9" s="65">
        <f>VLOOKUP($A9,'Return Data'!$B$7:$R$2292,17,0)</f>
        <v>26.079599999999999</v>
      </c>
      <c r="M9" s="66">
        <f t="shared" si="4"/>
        <v>18</v>
      </c>
      <c r="N9" s="65">
        <f>VLOOKUP($A9,'Return Data'!$B$7:$R$2292,14,0)</f>
        <v>13.6532</v>
      </c>
      <c r="O9" s="66">
        <f t="shared" si="5"/>
        <v>11</v>
      </c>
      <c r="P9" s="65"/>
      <c r="Q9" s="66"/>
      <c r="R9" s="65">
        <f>VLOOKUP($A9,'Return Data'!$B$7:$R$2292,16,0)</f>
        <v>11.494</v>
      </c>
      <c r="S9" s="67">
        <f t="shared" si="6"/>
        <v>20</v>
      </c>
    </row>
    <row r="10" spans="1:20" x14ac:dyDescent="0.3">
      <c r="A10" s="63" t="s">
        <v>1997</v>
      </c>
      <c r="B10" s="64">
        <f>VLOOKUP($A10,'Return Data'!$B$7:$R$2292,3,0)</f>
        <v>44679</v>
      </c>
      <c r="C10" s="65">
        <f>VLOOKUP($A10,'Return Data'!$B$7:$R$2292,4,0)</f>
        <v>18.186900000000001</v>
      </c>
      <c r="D10" s="65">
        <f>VLOOKUP($A10,'Return Data'!$B$7:$R$2292,10,0)</f>
        <v>-0.3911</v>
      </c>
      <c r="E10" s="66">
        <f t="shared" si="0"/>
        <v>15</v>
      </c>
      <c r="F10" s="65">
        <f>VLOOKUP($A10,'Return Data'!$B$7:$R$2292,11,0)</f>
        <v>-2.9784000000000002</v>
      </c>
      <c r="G10" s="66">
        <f t="shared" si="1"/>
        <v>17</v>
      </c>
      <c r="H10" s="65">
        <f>VLOOKUP($A10,'Return Data'!$B$7:$R$2292,12,0)</f>
        <v>3.1957</v>
      </c>
      <c r="I10" s="66">
        <f t="shared" si="2"/>
        <v>25</v>
      </c>
      <c r="J10" s="65">
        <f>VLOOKUP($A10,'Return Data'!$B$7:$R$2292,13,0)</f>
        <v>12.9193</v>
      </c>
      <c r="K10" s="66">
        <f t="shared" si="3"/>
        <v>19</v>
      </c>
      <c r="L10" s="65">
        <f>VLOOKUP($A10,'Return Data'!$B$7:$R$2292,17,0)</f>
        <v>25.967500000000001</v>
      </c>
      <c r="M10" s="66">
        <f t="shared" si="4"/>
        <v>19</v>
      </c>
      <c r="N10" s="65">
        <f>VLOOKUP($A10,'Return Data'!$B$7:$R$2292,14,0)</f>
        <v>15.797800000000001</v>
      </c>
      <c r="O10" s="66">
        <f t="shared" si="5"/>
        <v>5</v>
      </c>
      <c r="P10" s="65">
        <f>VLOOKUP($A10,'Return Data'!$B$7:$R$2292,15,0)</f>
        <v>12.341900000000001</v>
      </c>
      <c r="Q10" s="66">
        <f t="shared" ref="Q10:Q16" si="7">RANK(P10,P$8:P$39,0)</f>
        <v>5</v>
      </c>
      <c r="R10" s="65">
        <f>VLOOKUP($A10,'Return Data'!$B$7:$R$2292,16,0)</f>
        <v>12.5467</v>
      </c>
      <c r="S10" s="67">
        <f t="shared" si="6"/>
        <v>13</v>
      </c>
    </row>
    <row r="11" spans="1:20" x14ac:dyDescent="0.3">
      <c r="A11" s="63" t="s">
        <v>483</v>
      </c>
      <c r="B11" s="64">
        <f>VLOOKUP($A11,'Return Data'!$B$7:$R$2292,3,0)</f>
        <v>44679</v>
      </c>
      <c r="C11" s="65">
        <f>VLOOKUP($A11,'Return Data'!$B$7:$R$2292,4,0)</f>
        <v>22.96</v>
      </c>
      <c r="D11" s="65">
        <f>VLOOKUP($A11,'Return Data'!$B$7:$R$2292,10,0)</f>
        <v>-1.1623000000000001</v>
      </c>
      <c r="E11" s="66">
        <f t="shared" si="0"/>
        <v>24</v>
      </c>
      <c r="F11" s="65">
        <f>VLOOKUP($A11,'Return Data'!$B$7:$R$2292,11,0)</f>
        <v>0.87870000000000004</v>
      </c>
      <c r="G11" s="66">
        <f t="shared" si="1"/>
        <v>4</v>
      </c>
      <c r="H11" s="65">
        <f>VLOOKUP($A11,'Return Data'!$B$7:$R$2292,12,0)</f>
        <v>5.5632000000000001</v>
      </c>
      <c r="I11" s="66">
        <f t="shared" si="2"/>
        <v>16</v>
      </c>
      <c r="J11" s="65">
        <f>VLOOKUP($A11,'Return Data'!$B$7:$R$2292,13,0)</f>
        <v>26.640899999999998</v>
      </c>
      <c r="K11" s="66">
        <f t="shared" si="3"/>
        <v>3</v>
      </c>
      <c r="L11" s="65">
        <f>VLOOKUP($A11,'Return Data'!$B$7:$R$2292,17,0)</f>
        <v>43.8217</v>
      </c>
      <c r="M11" s="66">
        <f t="shared" si="4"/>
        <v>2</v>
      </c>
      <c r="N11" s="65">
        <f>VLOOKUP($A11,'Return Data'!$B$7:$R$2292,14,0)</f>
        <v>21.5016</v>
      </c>
      <c r="O11" s="66">
        <f t="shared" si="5"/>
        <v>2</v>
      </c>
      <c r="P11" s="65">
        <f>VLOOKUP($A11,'Return Data'!$B$7:$R$2292,15,0)</f>
        <v>14.5045</v>
      </c>
      <c r="Q11" s="66">
        <f t="shared" si="7"/>
        <v>3</v>
      </c>
      <c r="R11" s="65">
        <f>VLOOKUP($A11,'Return Data'!$B$7:$R$2292,16,0)</f>
        <v>15.4788</v>
      </c>
      <c r="S11" s="67">
        <f t="shared" si="6"/>
        <v>5</v>
      </c>
    </row>
    <row r="12" spans="1:20" x14ac:dyDescent="0.3">
      <c r="A12" s="63" t="s">
        <v>485</v>
      </c>
      <c r="B12" s="64">
        <f>VLOOKUP($A12,'Return Data'!$B$7:$R$2292,3,0)</f>
        <v>44679</v>
      </c>
      <c r="C12" s="65">
        <f>VLOOKUP($A12,'Return Data'!$B$7:$R$2292,4,0)</f>
        <v>240.05</v>
      </c>
      <c r="D12" s="65">
        <f>VLOOKUP($A12,'Return Data'!$B$7:$R$2292,10,0)</f>
        <v>-1.3682000000000001</v>
      </c>
      <c r="E12" s="66">
        <f t="shared" si="0"/>
        <v>25</v>
      </c>
      <c r="F12" s="65">
        <f>VLOOKUP($A12,'Return Data'!$B$7:$R$2292,11,0)</f>
        <v>-2.9983</v>
      </c>
      <c r="G12" s="66">
        <f t="shared" si="1"/>
        <v>18</v>
      </c>
      <c r="H12" s="65">
        <f>VLOOKUP($A12,'Return Data'!$B$7:$R$2292,12,0)</f>
        <v>4.3832000000000004</v>
      </c>
      <c r="I12" s="66">
        <f t="shared" si="2"/>
        <v>21</v>
      </c>
      <c r="J12" s="65">
        <f>VLOOKUP($A12,'Return Data'!$B$7:$R$2292,13,0)</f>
        <v>12.5885</v>
      </c>
      <c r="K12" s="66">
        <f t="shared" si="3"/>
        <v>20</v>
      </c>
      <c r="L12" s="65">
        <f>VLOOKUP($A12,'Return Data'!$B$7:$R$2292,17,0)</f>
        <v>25.409600000000001</v>
      </c>
      <c r="M12" s="66">
        <f t="shared" si="4"/>
        <v>22</v>
      </c>
      <c r="N12" s="65">
        <f>VLOOKUP($A12,'Return Data'!$B$7:$R$2292,14,0)</f>
        <v>14.8056</v>
      </c>
      <c r="O12" s="66">
        <f t="shared" si="5"/>
        <v>6</v>
      </c>
      <c r="P12" s="65">
        <f>VLOOKUP($A12,'Return Data'!$B$7:$R$2292,15,0)</f>
        <v>12.196400000000001</v>
      </c>
      <c r="Q12" s="66">
        <f t="shared" si="7"/>
        <v>7</v>
      </c>
      <c r="R12" s="65">
        <f>VLOOKUP($A12,'Return Data'!$B$7:$R$2292,16,0)</f>
        <v>11.4762</v>
      </c>
      <c r="S12" s="67">
        <f t="shared" si="6"/>
        <v>21</v>
      </c>
    </row>
    <row r="13" spans="1:20" x14ac:dyDescent="0.3">
      <c r="A13" s="63" t="s">
        <v>487</v>
      </c>
      <c r="B13" s="64">
        <f>VLOOKUP($A13,'Return Data'!$B$7:$R$2292,3,0)</f>
        <v>44679</v>
      </c>
      <c r="C13" s="65">
        <f>VLOOKUP($A13,'Return Data'!$B$7:$R$2292,4,0)</f>
        <v>224.99100000000001</v>
      </c>
      <c r="D13" s="65">
        <f>VLOOKUP($A13,'Return Data'!$B$7:$R$2292,10,0)</f>
        <v>-2.6800999999999999</v>
      </c>
      <c r="E13" s="66">
        <f t="shared" si="0"/>
        <v>31</v>
      </c>
      <c r="F13" s="65">
        <f>VLOOKUP($A13,'Return Data'!$B$7:$R$2292,11,0)</f>
        <v>-6.0141</v>
      </c>
      <c r="G13" s="66">
        <f t="shared" si="1"/>
        <v>30</v>
      </c>
      <c r="H13" s="65">
        <f>VLOOKUP($A13,'Return Data'!$B$7:$R$2292,12,0)</f>
        <v>-2.75E-2</v>
      </c>
      <c r="I13" s="66">
        <f t="shared" si="2"/>
        <v>31</v>
      </c>
      <c r="J13" s="65">
        <f>VLOOKUP($A13,'Return Data'!$B$7:$R$2292,13,0)</f>
        <v>9.7314000000000007</v>
      </c>
      <c r="K13" s="66">
        <f t="shared" si="3"/>
        <v>28</v>
      </c>
      <c r="L13" s="65">
        <f>VLOOKUP($A13,'Return Data'!$B$7:$R$2292,17,0)</f>
        <v>25.856100000000001</v>
      </c>
      <c r="M13" s="66">
        <f t="shared" si="4"/>
        <v>20</v>
      </c>
      <c r="N13" s="65">
        <f>VLOOKUP($A13,'Return Data'!$B$7:$R$2292,14,0)</f>
        <v>13.969799999999999</v>
      </c>
      <c r="O13" s="66">
        <f t="shared" si="5"/>
        <v>9</v>
      </c>
      <c r="P13" s="65">
        <f>VLOOKUP($A13,'Return Data'!$B$7:$R$2292,15,0)</f>
        <v>10.5692</v>
      </c>
      <c r="Q13" s="66">
        <f t="shared" si="7"/>
        <v>11</v>
      </c>
      <c r="R13" s="65">
        <f>VLOOKUP($A13,'Return Data'!$B$7:$R$2292,16,0)</f>
        <v>14.538399999999999</v>
      </c>
      <c r="S13" s="67">
        <f t="shared" si="6"/>
        <v>8</v>
      </c>
    </row>
    <row r="14" spans="1:20" x14ac:dyDescent="0.3">
      <c r="A14" s="63" t="s">
        <v>489</v>
      </c>
      <c r="B14" s="64">
        <f>VLOOKUP($A14,'Return Data'!$B$7:$R$2292,3,0)</f>
        <v>44679</v>
      </c>
      <c r="C14" s="65">
        <f>VLOOKUP($A14,'Return Data'!$B$7:$R$2292,4,0)</f>
        <v>38.520000000000003</v>
      </c>
      <c r="D14" s="65">
        <f>VLOOKUP($A14,'Return Data'!$B$7:$R$2292,10,0)</f>
        <v>0.81130000000000002</v>
      </c>
      <c r="E14" s="66">
        <f t="shared" si="0"/>
        <v>7</v>
      </c>
      <c r="F14" s="65">
        <f>VLOOKUP($A14,'Return Data'!$B$7:$R$2292,11,0)</f>
        <v>1.6895</v>
      </c>
      <c r="G14" s="66">
        <f t="shared" si="1"/>
        <v>3</v>
      </c>
      <c r="H14" s="65">
        <f>VLOOKUP($A14,'Return Data'!$B$7:$R$2292,12,0)</f>
        <v>9.1218000000000004</v>
      </c>
      <c r="I14" s="66">
        <f t="shared" si="2"/>
        <v>3</v>
      </c>
      <c r="J14" s="65">
        <f>VLOOKUP($A14,'Return Data'!$B$7:$R$2292,13,0)</f>
        <v>18.7789</v>
      </c>
      <c r="K14" s="66">
        <f t="shared" si="3"/>
        <v>4</v>
      </c>
      <c r="L14" s="65">
        <f>VLOOKUP($A14,'Return Data'!$B$7:$R$2292,17,0)</f>
        <v>30.208400000000001</v>
      </c>
      <c r="M14" s="66">
        <f t="shared" si="4"/>
        <v>12</v>
      </c>
      <c r="N14" s="65">
        <f>VLOOKUP($A14,'Return Data'!$B$7:$R$2292,14,0)</f>
        <v>14.741899999999999</v>
      </c>
      <c r="O14" s="66">
        <f t="shared" si="5"/>
        <v>7</v>
      </c>
      <c r="P14" s="65">
        <f>VLOOKUP($A14,'Return Data'!$B$7:$R$2292,15,0)</f>
        <v>11.5251</v>
      </c>
      <c r="Q14" s="66">
        <f t="shared" si="7"/>
        <v>9</v>
      </c>
      <c r="R14" s="65">
        <f>VLOOKUP($A14,'Return Data'!$B$7:$R$2292,16,0)</f>
        <v>11.184100000000001</v>
      </c>
      <c r="S14" s="67">
        <f t="shared" si="6"/>
        <v>24</v>
      </c>
    </row>
    <row r="15" spans="1:20" x14ac:dyDescent="0.3">
      <c r="A15" s="63" t="s">
        <v>490</v>
      </c>
      <c r="B15" s="64">
        <f>VLOOKUP($A15,'Return Data'!$B$7:$R$2292,3,0)</f>
        <v>44679</v>
      </c>
      <c r="C15" s="65">
        <f>VLOOKUP($A15,'Return Data'!$B$7:$R$2292,4,0)</f>
        <v>172.79040000000001</v>
      </c>
      <c r="D15" s="65">
        <f>VLOOKUP($A15,'Return Data'!$B$7:$R$2292,10,0)</f>
        <v>-1.0007999999999999</v>
      </c>
      <c r="E15" s="66">
        <f t="shared" si="0"/>
        <v>21</v>
      </c>
      <c r="F15" s="65">
        <f>VLOOKUP($A15,'Return Data'!$B$7:$R$2292,11,0)</f>
        <v>-3.4216000000000002</v>
      </c>
      <c r="G15" s="66">
        <f t="shared" si="1"/>
        <v>20</v>
      </c>
      <c r="H15" s="65">
        <f>VLOOKUP($A15,'Return Data'!$B$7:$R$2292,12,0)</f>
        <v>3.8250000000000002</v>
      </c>
      <c r="I15" s="66">
        <f t="shared" si="2"/>
        <v>24</v>
      </c>
      <c r="J15" s="65">
        <f>VLOOKUP($A15,'Return Data'!$B$7:$R$2292,13,0)</f>
        <v>12.2523</v>
      </c>
      <c r="K15" s="66">
        <f t="shared" si="3"/>
        <v>21</v>
      </c>
      <c r="L15" s="65">
        <f>VLOOKUP($A15,'Return Data'!$B$7:$R$2292,17,0)</f>
        <v>29.458200000000001</v>
      </c>
      <c r="M15" s="66">
        <f t="shared" si="4"/>
        <v>13</v>
      </c>
      <c r="N15" s="65">
        <f>VLOOKUP($A15,'Return Data'!$B$7:$R$2292,14,0)</f>
        <v>12.7056</v>
      </c>
      <c r="O15" s="66">
        <f t="shared" si="5"/>
        <v>15</v>
      </c>
      <c r="P15" s="65">
        <f>VLOOKUP($A15,'Return Data'!$B$7:$R$2292,15,0)</f>
        <v>10.3081</v>
      </c>
      <c r="Q15" s="66">
        <f t="shared" si="7"/>
        <v>12</v>
      </c>
      <c r="R15" s="65">
        <f>VLOOKUP($A15,'Return Data'!$B$7:$R$2292,16,0)</f>
        <v>13.567299999999999</v>
      </c>
      <c r="S15" s="67">
        <f t="shared" si="6"/>
        <v>9</v>
      </c>
    </row>
    <row r="16" spans="1:20" x14ac:dyDescent="0.3">
      <c r="A16" s="63" t="s">
        <v>492</v>
      </c>
      <c r="B16" s="64">
        <f>VLOOKUP($A16,'Return Data'!$B$7:$R$2292,3,0)</f>
        <v>44679</v>
      </c>
      <c r="C16" s="65">
        <f>VLOOKUP($A16,'Return Data'!$B$7:$R$2292,4,0)</f>
        <v>79.53</v>
      </c>
      <c r="D16" s="65">
        <f>VLOOKUP($A16,'Return Data'!$B$7:$R$2292,10,0)</f>
        <v>0.25969999999999999</v>
      </c>
      <c r="E16" s="66">
        <f t="shared" si="0"/>
        <v>10</v>
      </c>
      <c r="F16" s="65">
        <f>VLOOKUP($A16,'Return Data'!$B$7:$R$2292,11,0)</f>
        <v>-0.79949999999999999</v>
      </c>
      <c r="G16" s="66">
        <f t="shared" si="1"/>
        <v>8</v>
      </c>
      <c r="H16" s="65">
        <f>VLOOKUP($A16,'Return Data'!$B$7:$R$2292,12,0)</f>
        <v>6.6642999999999999</v>
      </c>
      <c r="I16" s="66">
        <f t="shared" si="2"/>
        <v>11</v>
      </c>
      <c r="J16" s="65">
        <f>VLOOKUP($A16,'Return Data'!$B$7:$R$2292,13,0)</f>
        <v>16.643699999999999</v>
      </c>
      <c r="K16" s="66">
        <f t="shared" si="3"/>
        <v>7</v>
      </c>
      <c r="L16" s="65">
        <f>VLOOKUP($A16,'Return Data'!$B$7:$R$2292,17,0)</f>
        <v>32.258099999999999</v>
      </c>
      <c r="M16" s="66">
        <f t="shared" si="4"/>
        <v>8</v>
      </c>
      <c r="N16" s="65">
        <f>VLOOKUP($A16,'Return Data'!$B$7:$R$2292,14,0)</f>
        <v>13.7143</v>
      </c>
      <c r="O16" s="66">
        <f t="shared" si="5"/>
        <v>10</v>
      </c>
      <c r="P16" s="65">
        <f>VLOOKUP($A16,'Return Data'!$B$7:$R$2292,15,0)</f>
        <v>9.2106999999999992</v>
      </c>
      <c r="Q16" s="66">
        <f t="shared" si="7"/>
        <v>15</v>
      </c>
      <c r="R16" s="65">
        <f>VLOOKUP($A16,'Return Data'!$B$7:$R$2292,16,0)</f>
        <v>12.914899999999999</v>
      </c>
      <c r="S16" s="67">
        <f t="shared" si="6"/>
        <v>11</v>
      </c>
    </row>
    <row r="17" spans="1:19" x14ac:dyDescent="0.3">
      <c r="A17" s="63" t="s">
        <v>495</v>
      </c>
      <c r="B17" s="64">
        <f>VLOOKUP($A17,'Return Data'!$B$7:$R$2292,3,0)</f>
        <v>44679</v>
      </c>
      <c r="C17" s="65">
        <f>VLOOKUP($A17,'Return Data'!$B$7:$R$2292,4,0)</f>
        <v>15.4453</v>
      </c>
      <c r="D17" s="65">
        <f>VLOOKUP($A17,'Return Data'!$B$7:$R$2292,10,0)</f>
        <v>-1.6511</v>
      </c>
      <c r="E17" s="66">
        <f t="shared" si="0"/>
        <v>27</v>
      </c>
      <c r="F17" s="65">
        <f>VLOOKUP($A17,'Return Data'!$B$7:$R$2292,11,0)</f>
        <v>-3.9298000000000002</v>
      </c>
      <c r="G17" s="66">
        <f t="shared" si="1"/>
        <v>23</v>
      </c>
      <c r="H17" s="65">
        <f>VLOOKUP($A17,'Return Data'!$B$7:$R$2292,12,0)</f>
        <v>4.4242999999999997</v>
      </c>
      <c r="I17" s="66">
        <f t="shared" si="2"/>
        <v>20</v>
      </c>
      <c r="J17" s="65">
        <f>VLOOKUP($A17,'Return Data'!$B$7:$R$2292,13,0)</f>
        <v>11.5031</v>
      </c>
      <c r="K17" s="66">
        <f t="shared" si="3"/>
        <v>23</v>
      </c>
      <c r="L17" s="65">
        <f>VLOOKUP($A17,'Return Data'!$B$7:$R$2292,17,0)</f>
        <v>24.765999999999998</v>
      </c>
      <c r="M17" s="66">
        <f t="shared" si="4"/>
        <v>24</v>
      </c>
      <c r="N17" s="65">
        <f>VLOOKUP($A17,'Return Data'!$B$7:$R$2292,14,0)</f>
        <v>12.254799999999999</v>
      </c>
      <c r="O17" s="66">
        <f t="shared" si="5"/>
        <v>19</v>
      </c>
      <c r="P17" s="65"/>
      <c r="Q17" s="66"/>
      <c r="R17" s="65">
        <f>VLOOKUP($A17,'Return Data'!$B$7:$R$2292,16,0)</f>
        <v>13.153700000000001</v>
      </c>
      <c r="S17" s="67">
        <f t="shared" si="6"/>
        <v>10</v>
      </c>
    </row>
    <row r="18" spans="1:19" x14ac:dyDescent="0.3">
      <c r="A18" s="63" t="s">
        <v>496</v>
      </c>
      <c r="B18" s="64">
        <f>VLOOKUP($A18,'Return Data'!$B$7:$R$2292,3,0)</f>
        <v>44679</v>
      </c>
      <c r="C18" s="65">
        <f>VLOOKUP($A18,'Return Data'!$B$7:$R$2292,4,0)</f>
        <v>227.99</v>
      </c>
      <c r="D18" s="65">
        <f>VLOOKUP($A18,'Return Data'!$B$7:$R$2292,10,0)</f>
        <v>2.4352</v>
      </c>
      <c r="E18" s="66">
        <f t="shared" si="0"/>
        <v>3</v>
      </c>
      <c r="F18" s="65">
        <f>VLOOKUP($A18,'Return Data'!$B$7:$R$2292,11,0)</f>
        <v>3.9058000000000002</v>
      </c>
      <c r="G18" s="66">
        <f t="shared" si="1"/>
        <v>2</v>
      </c>
      <c r="H18" s="65">
        <f>VLOOKUP($A18,'Return Data'!$B$7:$R$2292,12,0)</f>
        <v>19.166799999999999</v>
      </c>
      <c r="I18" s="66">
        <f t="shared" si="2"/>
        <v>1</v>
      </c>
      <c r="J18" s="65">
        <f>VLOOKUP($A18,'Return Data'!$B$7:$R$2292,13,0)</f>
        <v>31.801400000000001</v>
      </c>
      <c r="K18" s="66">
        <f t="shared" si="3"/>
        <v>1</v>
      </c>
      <c r="L18" s="65">
        <f>VLOOKUP($A18,'Return Data'!$B$7:$R$2292,17,0)</f>
        <v>42.155900000000003</v>
      </c>
      <c r="M18" s="66">
        <f t="shared" si="4"/>
        <v>3</v>
      </c>
      <c r="N18" s="65">
        <f>VLOOKUP($A18,'Return Data'!$B$7:$R$2292,14,0)</f>
        <v>19.123100000000001</v>
      </c>
      <c r="O18" s="66">
        <f t="shared" si="5"/>
        <v>3</v>
      </c>
      <c r="P18" s="65">
        <f>VLOOKUP($A18,'Return Data'!$B$7:$R$2292,15,0)</f>
        <v>14.5723</v>
      </c>
      <c r="Q18" s="66">
        <f>RANK(P18,P$8:P$39,0)</f>
        <v>2</v>
      </c>
      <c r="R18" s="65">
        <f>VLOOKUP($A18,'Return Data'!$B$7:$R$2292,16,0)</f>
        <v>14.9094</v>
      </c>
      <c r="S18" s="67">
        <f t="shared" si="6"/>
        <v>7</v>
      </c>
    </row>
    <row r="19" spans="1:19" x14ac:dyDescent="0.3">
      <c r="A19" s="63" t="s">
        <v>498</v>
      </c>
      <c r="B19" s="64">
        <f>VLOOKUP($A19,'Return Data'!$B$7:$R$2292,3,0)</f>
        <v>44679</v>
      </c>
      <c r="C19" s="65">
        <f>VLOOKUP($A19,'Return Data'!$B$7:$R$2292,4,0)</f>
        <v>15.592700000000001</v>
      </c>
      <c r="D19" s="65">
        <f>VLOOKUP($A19,'Return Data'!$B$7:$R$2292,10,0)</f>
        <v>-1.4517</v>
      </c>
      <c r="E19" s="66">
        <f t="shared" si="0"/>
        <v>26</v>
      </c>
      <c r="F19" s="65">
        <f>VLOOKUP($A19,'Return Data'!$B$7:$R$2292,11,0)</f>
        <v>-4.5991</v>
      </c>
      <c r="G19" s="66">
        <f t="shared" si="1"/>
        <v>28</v>
      </c>
      <c r="H19" s="65">
        <f>VLOOKUP($A19,'Return Data'!$B$7:$R$2292,12,0)</f>
        <v>5.7763</v>
      </c>
      <c r="I19" s="66">
        <f t="shared" si="2"/>
        <v>15</v>
      </c>
      <c r="J19" s="65">
        <f>VLOOKUP($A19,'Return Data'!$B$7:$R$2292,13,0)</f>
        <v>11.837400000000001</v>
      </c>
      <c r="K19" s="66">
        <f t="shared" si="3"/>
        <v>22</v>
      </c>
      <c r="L19" s="65">
        <f>VLOOKUP($A19,'Return Data'!$B$7:$R$2292,17,0)</f>
        <v>22.991599999999998</v>
      </c>
      <c r="M19" s="66">
        <f t="shared" si="4"/>
        <v>27</v>
      </c>
      <c r="N19" s="65">
        <f>VLOOKUP($A19,'Return Data'!$B$7:$R$2292,14,0)</f>
        <v>10.8497</v>
      </c>
      <c r="O19" s="66">
        <f t="shared" si="5"/>
        <v>24</v>
      </c>
      <c r="P19" s="65">
        <f>VLOOKUP($A19,'Return Data'!$B$7:$R$2292,15,0)</f>
        <v>6.7077999999999998</v>
      </c>
      <c r="Q19" s="66">
        <f>RANK(P19,P$8:P$39,0)</f>
        <v>23</v>
      </c>
      <c r="R19" s="65">
        <f>VLOOKUP($A19,'Return Data'!$B$7:$R$2292,16,0)</f>
        <v>8.3922000000000008</v>
      </c>
      <c r="S19" s="67">
        <f t="shared" si="6"/>
        <v>31</v>
      </c>
    </row>
    <row r="20" spans="1:19" x14ac:dyDescent="0.3">
      <c r="A20" s="63" t="s">
        <v>501</v>
      </c>
      <c r="B20" s="64">
        <f>VLOOKUP($A20,'Return Data'!$B$7:$R$2292,3,0)</f>
        <v>44679</v>
      </c>
      <c r="C20" s="65">
        <f>VLOOKUP($A20,'Return Data'!$B$7:$R$2292,4,0)</f>
        <v>16.71</v>
      </c>
      <c r="D20" s="65">
        <f>VLOOKUP($A20,'Return Data'!$B$7:$R$2292,10,0)</f>
        <v>-1.0657000000000001</v>
      </c>
      <c r="E20" s="66">
        <f t="shared" si="0"/>
        <v>22</v>
      </c>
      <c r="F20" s="65">
        <f>VLOOKUP($A20,'Return Data'!$B$7:$R$2292,11,0)</f>
        <v>-3.5775999999999999</v>
      </c>
      <c r="G20" s="66">
        <f t="shared" si="1"/>
        <v>21</v>
      </c>
      <c r="H20" s="65">
        <f>VLOOKUP($A20,'Return Data'!$B$7:$R$2292,12,0)</f>
        <v>4.8305999999999996</v>
      </c>
      <c r="I20" s="66">
        <f t="shared" si="2"/>
        <v>19</v>
      </c>
      <c r="J20" s="65">
        <f>VLOOKUP($A20,'Return Data'!$B$7:$R$2292,13,0)</f>
        <v>15.4803</v>
      </c>
      <c r="K20" s="66">
        <f t="shared" si="3"/>
        <v>10</v>
      </c>
      <c r="L20" s="65">
        <f>VLOOKUP($A20,'Return Data'!$B$7:$R$2292,17,0)</f>
        <v>31.1158</v>
      </c>
      <c r="M20" s="66">
        <f t="shared" si="4"/>
        <v>11</v>
      </c>
      <c r="N20" s="65">
        <f>VLOOKUP($A20,'Return Data'!$B$7:$R$2292,14,0)</f>
        <v>13.193</v>
      </c>
      <c r="O20" s="66">
        <f t="shared" si="5"/>
        <v>13</v>
      </c>
      <c r="P20" s="65">
        <f>VLOOKUP($A20,'Return Data'!$B$7:$R$2292,15,0)</f>
        <v>9.0728000000000009</v>
      </c>
      <c r="Q20" s="66">
        <f>RANK(P20,P$8:P$39,0)</f>
        <v>16</v>
      </c>
      <c r="R20" s="65">
        <f>VLOOKUP($A20,'Return Data'!$B$7:$R$2292,16,0)</f>
        <v>10.1143</v>
      </c>
      <c r="S20" s="67">
        <f t="shared" si="6"/>
        <v>27</v>
      </c>
    </row>
    <row r="21" spans="1:19" x14ac:dyDescent="0.3">
      <c r="A21" s="63" t="s">
        <v>503</v>
      </c>
      <c r="B21" s="64">
        <f>VLOOKUP($A21,'Return Data'!$B$7:$R$2292,3,0)</f>
        <v>44679</v>
      </c>
      <c r="C21" s="65">
        <f>VLOOKUP($A21,'Return Data'!$B$7:$R$2292,4,0)</f>
        <v>14.4651</v>
      </c>
      <c r="D21" s="65">
        <f>VLOOKUP($A21,'Return Data'!$B$7:$R$2292,10,0)</f>
        <v>-0.21110000000000001</v>
      </c>
      <c r="E21" s="66">
        <f t="shared" si="0"/>
        <v>12</v>
      </c>
      <c r="F21" s="65">
        <f>VLOOKUP($A21,'Return Data'!$B$7:$R$2292,11,0)</f>
        <v>-3.8365</v>
      </c>
      <c r="G21" s="66">
        <f t="shared" si="1"/>
        <v>22</v>
      </c>
      <c r="H21" s="65">
        <f>VLOOKUP($A21,'Return Data'!$B$7:$R$2292,12,0)</f>
        <v>6.6677</v>
      </c>
      <c r="I21" s="66">
        <f t="shared" si="2"/>
        <v>10</v>
      </c>
      <c r="J21" s="65">
        <f>VLOOKUP($A21,'Return Data'!$B$7:$R$2292,13,0)</f>
        <v>10.854699999999999</v>
      </c>
      <c r="K21" s="66">
        <f t="shared" si="3"/>
        <v>24</v>
      </c>
      <c r="L21" s="65">
        <f>VLOOKUP($A21,'Return Data'!$B$7:$R$2292,17,0)</f>
        <v>25.080200000000001</v>
      </c>
      <c r="M21" s="66">
        <f t="shared" si="4"/>
        <v>23</v>
      </c>
      <c r="N21" s="65">
        <f>VLOOKUP($A21,'Return Data'!$B$7:$R$2292,14,0)</f>
        <v>10.895799999999999</v>
      </c>
      <c r="O21" s="66">
        <f t="shared" si="5"/>
        <v>23</v>
      </c>
      <c r="P21" s="65"/>
      <c r="Q21" s="66"/>
      <c r="R21" s="65">
        <f>VLOOKUP($A21,'Return Data'!$B$7:$R$2292,16,0)</f>
        <v>11.5573</v>
      </c>
      <c r="S21" s="67">
        <f t="shared" si="6"/>
        <v>19</v>
      </c>
    </row>
    <row r="22" spans="1:19" x14ac:dyDescent="0.3">
      <c r="A22" s="63" t="s">
        <v>505</v>
      </c>
      <c r="B22" s="64">
        <f>VLOOKUP($A22,'Return Data'!$B$7:$R$2292,3,0)</f>
        <v>44679</v>
      </c>
      <c r="C22" s="65">
        <f>VLOOKUP($A22,'Return Data'!$B$7:$R$2292,4,0)</f>
        <v>14.0351</v>
      </c>
      <c r="D22" s="65">
        <f>VLOOKUP($A22,'Return Data'!$B$7:$R$2292,10,0)</f>
        <v>-1.9587000000000001</v>
      </c>
      <c r="E22" s="66">
        <f t="shared" si="0"/>
        <v>28</v>
      </c>
      <c r="F22" s="65">
        <f>VLOOKUP($A22,'Return Data'!$B$7:$R$2292,11,0)</f>
        <v>-3.9961000000000002</v>
      </c>
      <c r="G22" s="66">
        <f t="shared" si="1"/>
        <v>24</v>
      </c>
      <c r="H22" s="65">
        <f>VLOOKUP($A22,'Return Data'!$B$7:$R$2292,12,0)</f>
        <v>1.9748000000000001</v>
      </c>
      <c r="I22" s="66">
        <f t="shared" si="2"/>
        <v>28</v>
      </c>
      <c r="J22" s="65">
        <f>VLOOKUP($A22,'Return Data'!$B$7:$R$2292,13,0)</f>
        <v>10.476900000000001</v>
      </c>
      <c r="K22" s="66">
        <f t="shared" si="3"/>
        <v>25</v>
      </c>
      <c r="L22" s="65">
        <f>VLOOKUP($A22,'Return Data'!$B$7:$R$2292,17,0)</f>
        <v>22.383800000000001</v>
      </c>
      <c r="M22" s="66">
        <f t="shared" si="4"/>
        <v>28</v>
      </c>
      <c r="N22" s="65">
        <f>VLOOKUP($A22,'Return Data'!$B$7:$R$2292,14,0)</f>
        <v>10.3553</v>
      </c>
      <c r="O22" s="66">
        <f t="shared" si="5"/>
        <v>26</v>
      </c>
      <c r="P22" s="65"/>
      <c r="Q22" s="66"/>
      <c r="R22" s="65">
        <f>VLOOKUP($A22,'Return Data'!$B$7:$R$2292,16,0)</f>
        <v>9.2537000000000003</v>
      </c>
      <c r="S22" s="67">
        <f t="shared" si="6"/>
        <v>28</v>
      </c>
    </row>
    <row r="23" spans="1:19" x14ac:dyDescent="0.3">
      <c r="A23" s="63" t="s">
        <v>506</v>
      </c>
      <c r="B23" s="64">
        <f>VLOOKUP($A23,'Return Data'!$B$7:$R$2292,3,0)</f>
        <v>44679</v>
      </c>
      <c r="C23" s="65">
        <f>VLOOKUP($A23,'Return Data'!$B$7:$R$2292,4,0)</f>
        <v>198.29151794265101</v>
      </c>
      <c r="D23" s="65">
        <f>VLOOKUP($A23,'Return Data'!$B$7:$R$2292,10,0)</f>
        <v>-0.86199999999999999</v>
      </c>
      <c r="E23" s="66">
        <f t="shared" si="0"/>
        <v>19</v>
      </c>
      <c r="F23" s="65">
        <f>VLOOKUP($A23,'Return Data'!$B$7:$R$2292,11,0)</f>
        <v>-4.5532000000000004</v>
      </c>
      <c r="G23" s="66">
        <f t="shared" si="1"/>
        <v>27</v>
      </c>
      <c r="H23" s="65">
        <f>VLOOKUP($A23,'Return Data'!$B$7:$R$2292,12,0)</f>
        <v>4.2656000000000001</v>
      </c>
      <c r="I23" s="66">
        <f t="shared" si="2"/>
        <v>22</v>
      </c>
      <c r="J23" s="65">
        <f>VLOOKUP($A23,'Return Data'!$B$7:$R$2292,13,0)</f>
        <v>13.059200000000001</v>
      </c>
      <c r="K23" s="66">
        <f t="shared" si="3"/>
        <v>18</v>
      </c>
      <c r="L23" s="65">
        <f>VLOOKUP($A23,'Return Data'!$B$7:$R$2292,17,0)</f>
        <v>38.524299999999997</v>
      </c>
      <c r="M23" s="66">
        <f t="shared" si="4"/>
        <v>4</v>
      </c>
      <c r="N23" s="65">
        <f>VLOOKUP($A23,'Return Data'!$B$7:$R$2292,14,0)</f>
        <v>12.427199999999999</v>
      </c>
      <c r="O23" s="66">
        <f t="shared" si="5"/>
        <v>17</v>
      </c>
      <c r="P23" s="65">
        <f>VLOOKUP($A23,'Return Data'!$B$7:$R$2292,15,0)</f>
        <v>9.8987999999999996</v>
      </c>
      <c r="Q23" s="66">
        <f>RANK(P23,P$8:P$39,0)</f>
        <v>13</v>
      </c>
      <c r="R23" s="65">
        <f>VLOOKUP($A23,'Return Data'!$B$7:$R$2292,16,0)</f>
        <v>11.6563</v>
      </c>
      <c r="S23" s="67">
        <f t="shared" si="6"/>
        <v>18</v>
      </c>
    </row>
    <row r="24" spans="1:19" x14ac:dyDescent="0.3">
      <c r="A24" s="63" t="s">
        <v>1738</v>
      </c>
      <c r="B24" s="64">
        <f>VLOOKUP($A24,'Return Data'!$B$7:$R$2292,3,0)</f>
        <v>44679</v>
      </c>
      <c r="C24" s="65">
        <f>VLOOKUP($A24,'Return Data'!$B$7:$R$2292,4,0)</f>
        <v>39.768999999999998</v>
      </c>
      <c r="D24" s="65">
        <f>VLOOKUP($A24,'Return Data'!$B$7:$R$2292,10,0)</f>
        <v>0.58930000000000005</v>
      </c>
      <c r="E24" s="66">
        <f t="shared" si="0"/>
        <v>8</v>
      </c>
      <c r="F24" s="65">
        <f>VLOOKUP($A24,'Return Data'!$B$7:$R$2292,11,0)</f>
        <v>0.41410000000000002</v>
      </c>
      <c r="G24" s="66">
        <f t="shared" si="1"/>
        <v>5</v>
      </c>
      <c r="H24" s="65">
        <f>VLOOKUP($A24,'Return Data'!$B$7:$R$2292,12,0)</f>
        <v>8.3831000000000007</v>
      </c>
      <c r="I24" s="66">
        <f t="shared" si="2"/>
        <v>4</v>
      </c>
      <c r="J24" s="65">
        <f>VLOOKUP($A24,'Return Data'!$B$7:$R$2292,13,0)</f>
        <v>15.796099999999999</v>
      </c>
      <c r="K24" s="66">
        <f t="shared" si="3"/>
        <v>9</v>
      </c>
      <c r="L24" s="65">
        <f>VLOOKUP($A24,'Return Data'!$B$7:$R$2292,17,0)</f>
        <v>35.105699999999999</v>
      </c>
      <c r="M24" s="66">
        <f t="shared" si="4"/>
        <v>5</v>
      </c>
      <c r="N24" s="65">
        <f>VLOOKUP($A24,'Return Data'!$B$7:$R$2292,14,0)</f>
        <v>17.101400000000002</v>
      </c>
      <c r="O24" s="66">
        <f t="shared" si="5"/>
        <v>4</v>
      </c>
      <c r="P24" s="65">
        <f>VLOOKUP($A24,'Return Data'!$B$7:$R$2292,15,0)</f>
        <v>11.6091</v>
      </c>
      <c r="Q24" s="66">
        <f>RANK(P24,P$8:P$39,0)</f>
        <v>8</v>
      </c>
      <c r="R24" s="65">
        <f>VLOOKUP($A24,'Return Data'!$B$7:$R$2292,16,0)</f>
        <v>11.4335</v>
      </c>
      <c r="S24" s="67">
        <f t="shared" si="6"/>
        <v>22</v>
      </c>
    </row>
    <row r="25" spans="1:19" x14ac:dyDescent="0.3">
      <c r="A25" s="63" t="s">
        <v>509</v>
      </c>
      <c r="B25" s="64">
        <f>VLOOKUP($A25,'Return Data'!$B$7:$R$2292,3,0)</f>
        <v>44679</v>
      </c>
      <c r="C25" s="65">
        <f>VLOOKUP($A25,'Return Data'!$B$7:$R$2292,4,0)</f>
        <v>36.313000000000002</v>
      </c>
      <c r="D25" s="65">
        <f>VLOOKUP($A25,'Return Data'!$B$7:$R$2292,10,0)</f>
        <v>-0.63759999999999994</v>
      </c>
      <c r="E25" s="66">
        <f t="shared" si="0"/>
        <v>17</v>
      </c>
      <c r="F25" s="65">
        <f>VLOOKUP($A25,'Return Data'!$B$7:$R$2292,11,0)</f>
        <v>-3.1059000000000001</v>
      </c>
      <c r="G25" s="66">
        <f t="shared" si="1"/>
        <v>19</v>
      </c>
      <c r="H25" s="65">
        <f>VLOOKUP($A25,'Return Data'!$B$7:$R$2292,12,0)</f>
        <v>3.1297000000000001</v>
      </c>
      <c r="I25" s="66">
        <f t="shared" si="2"/>
        <v>26</v>
      </c>
      <c r="J25" s="65">
        <f>VLOOKUP($A25,'Return Data'!$B$7:$R$2292,13,0)</f>
        <v>10.4444</v>
      </c>
      <c r="K25" s="66">
        <f t="shared" si="3"/>
        <v>26</v>
      </c>
      <c r="L25" s="65">
        <f>VLOOKUP($A25,'Return Data'!$B$7:$R$2292,17,0)</f>
        <v>25.6814</v>
      </c>
      <c r="M25" s="66">
        <f t="shared" si="4"/>
        <v>21</v>
      </c>
      <c r="N25" s="65">
        <f>VLOOKUP($A25,'Return Data'!$B$7:$R$2292,14,0)</f>
        <v>11.4939</v>
      </c>
      <c r="O25" s="66">
        <f t="shared" si="5"/>
        <v>22</v>
      </c>
      <c r="P25" s="65">
        <f>VLOOKUP($A25,'Return Data'!$B$7:$R$2292,15,0)</f>
        <v>8.6890999999999998</v>
      </c>
      <c r="Q25" s="66">
        <f>RANK(P25,P$8:P$39,0)</f>
        <v>19</v>
      </c>
      <c r="R25" s="65">
        <f>VLOOKUP($A25,'Return Data'!$B$7:$R$2292,16,0)</f>
        <v>12.171799999999999</v>
      </c>
      <c r="S25" s="67">
        <f t="shared" si="6"/>
        <v>15</v>
      </c>
    </row>
    <row r="26" spans="1:19" x14ac:dyDescent="0.3">
      <c r="A26" s="63" t="s">
        <v>510</v>
      </c>
      <c r="B26" s="64">
        <f>VLOOKUP($A26,'Return Data'!$B$7:$R$2292,3,0)</f>
        <v>44679</v>
      </c>
      <c r="C26" s="65">
        <f>VLOOKUP($A26,'Return Data'!$B$7:$R$2292,4,0)</f>
        <v>133.36590000000001</v>
      </c>
      <c r="D26" s="65">
        <f>VLOOKUP($A26,'Return Data'!$B$7:$R$2292,10,0)</f>
        <v>-2.6152000000000002</v>
      </c>
      <c r="E26" s="66">
        <f t="shared" si="0"/>
        <v>30</v>
      </c>
      <c r="F26" s="65">
        <f>VLOOKUP($A26,'Return Data'!$B$7:$R$2292,11,0)</f>
        <v>-4.4915000000000003</v>
      </c>
      <c r="G26" s="66">
        <f t="shared" si="1"/>
        <v>26</v>
      </c>
      <c r="H26" s="65">
        <f>VLOOKUP($A26,'Return Data'!$B$7:$R$2292,12,0)</f>
        <v>2.198</v>
      </c>
      <c r="I26" s="66">
        <f t="shared" si="2"/>
        <v>27</v>
      </c>
      <c r="J26" s="65">
        <f>VLOOKUP($A26,'Return Data'!$B$7:$R$2292,13,0)</f>
        <v>9.0085999999999995</v>
      </c>
      <c r="K26" s="66">
        <f t="shared" si="3"/>
        <v>29</v>
      </c>
      <c r="L26" s="65">
        <f>VLOOKUP($A26,'Return Data'!$B$7:$R$2292,17,0)</f>
        <v>19.6173</v>
      </c>
      <c r="M26" s="66">
        <f t="shared" si="4"/>
        <v>31</v>
      </c>
      <c r="N26" s="65">
        <f>VLOOKUP($A26,'Return Data'!$B$7:$R$2292,14,0)</f>
        <v>9.6221999999999994</v>
      </c>
      <c r="O26" s="66">
        <f t="shared" si="5"/>
        <v>28</v>
      </c>
      <c r="P26" s="65">
        <f>VLOOKUP($A26,'Return Data'!$B$7:$R$2292,15,0)</f>
        <v>7.3231999999999999</v>
      </c>
      <c r="Q26" s="66">
        <f>RANK(P26,P$8:P$39,0)</f>
        <v>21</v>
      </c>
      <c r="R26" s="65">
        <f>VLOOKUP($A26,'Return Data'!$B$7:$R$2292,16,0)</f>
        <v>8.6164000000000005</v>
      </c>
      <c r="S26" s="67">
        <f t="shared" si="6"/>
        <v>30</v>
      </c>
    </row>
    <row r="27" spans="1:19" x14ac:dyDescent="0.3">
      <c r="A27" s="63" t="s">
        <v>513</v>
      </c>
      <c r="B27" s="64">
        <f>VLOOKUP($A27,'Return Data'!$B$7:$R$2292,3,0)</f>
        <v>44679</v>
      </c>
      <c r="C27" s="65">
        <f>VLOOKUP($A27,'Return Data'!$B$7:$R$2292,4,0)</f>
        <v>16.678000000000001</v>
      </c>
      <c r="D27" s="65">
        <f>VLOOKUP($A27,'Return Data'!$B$7:$R$2292,10,0)</f>
        <v>-0.85719999999999996</v>
      </c>
      <c r="E27" s="66">
        <f t="shared" si="0"/>
        <v>18</v>
      </c>
      <c r="F27" s="65">
        <f>VLOOKUP($A27,'Return Data'!$B$7:$R$2292,11,0)</f>
        <v>-1.5699000000000001</v>
      </c>
      <c r="G27" s="66">
        <f t="shared" si="1"/>
        <v>10</v>
      </c>
      <c r="H27" s="65">
        <f>VLOOKUP($A27,'Return Data'!$B$7:$R$2292,12,0)</f>
        <v>7.0956000000000001</v>
      </c>
      <c r="I27" s="66">
        <f t="shared" si="2"/>
        <v>8</v>
      </c>
      <c r="J27" s="65">
        <f>VLOOKUP($A27,'Return Data'!$B$7:$R$2292,13,0)</f>
        <v>17.334199999999999</v>
      </c>
      <c r="K27" s="66">
        <f t="shared" si="3"/>
        <v>5</v>
      </c>
      <c r="L27" s="65">
        <f>VLOOKUP($A27,'Return Data'!$B$7:$R$2292,17,0)</f>
        <v>31.463799999999999</v>
      </c>
      <c r="M27" s="66">
        <f t="shared" si="4"/>
        <v>10</v>
      </c>
      <c r="N27" s="65"/>
      <c r="O27" s="66"/>
      <c r="P27" s="65"/>
      <c r="Q27" s="66"/>
      <c r="R27" s="65">
        <f>VLOOKUP($A27,'Return Data'!$B$7:$R$2292,16,0)</f>
        <v>20.216200000000001</v>
      </c>
      <c r="S27" s="67">
        <f t="shared" si="6"/>
        <v>1</v>
      </c>
    </row>
    <row r="28" spans="1:19" x14ac:dyDescent="0.3">
      <c r="A28" s="63" t="s">
        <v>516</v>
      </c>
      <c r="B28" s="64">
        <f>VLOOKUP($A28,'Return Data'!$B$7:$R$2292,3,0)</f>
        <v>44679</v>
      </c>
      <c r="C28" s="65">
        <f>VLOOKUP($A28,'Return Data'!$B$7:$R$2292,4,0)</f>
        <v>21.693000000000001</v>
      </c>
      <c r="D28" s="65">
        <f>VLOOKUP($A28,'Return Data'!$B$7:$R$2292,10,0)</f>
        <v>-0.49080000000000001</v>
      </c>
      <c r="E28" s="66">
        <f t="shared" si="0"/>
        <v>16</v>
      </c>
      <c r="F28" s="65">
        <f>VLOOKUP($A28,'Return Data'!$B$7:$R$2292,11,0)</f>
        <v>-2.6696</v>
      </c>
      <c r="G28" s="66">
        <f t="shared" si="1"/>
        <v>14</v>
      </c>
      <c r="H28" s="65">
        <f>VLOOKUP($A28,'Return Data'!$B$7:$R$2292,12,0)</f>
        <v>5.1935000000000002</v>
      </c>
      <c r="I28" s="66">
        <f t="shared" si="2"/>
        <v>18</v>
      </c>
      <c r="J28" s="65">
        <f>VLOOKUP($A28,'Return Data'!$B$7:$R$2292,13,0)</f>
        <v>13.921900000000001</v>
      </c>
      <c r="K28" s="66">
        <f t="shared" si="3"/>
        <v>16</v>
      </c>
      <c r="L28" s="65">
        <f>VLOOKUP($A28,'Return Data'!$B$7:$R$2292,17,0)</f>
        <v>27.3779</v>
      </c>
      <c r="M28" s="66">
        <f t="shared" si="4"/>
        <v>17</v>
      </c>
      <c r="N28" s="65">
        <f>VLOOKUP($A28,'Return Data'!$B$7:$R$2292,14,0)</f>
        <v>13.4544</v>
      </c>
      <c r="O28" s="66">
        <f t="shared" ref="O28:O39" si="8">RANK(N28,N$8:N$39,0)</f>
        <v>12</v>
      </c>
      <c r="P28" s="65">
        <f>VLOOKUP($A28,'Return Data'!$B$7:$R$2292,15,0)</f>
        <v>12.2166</v>
      </c>
      <c r="Q28" s="66">
        <f>RANK(P28,P$8:P$39,0)</f>
        <v>6</v>
      </c>
      <c r="R28" s="65">
        <f>VLOOKUP($A28,'Return Data'!$B$7:$R$2292,16,0)</f>
        <v>12.1502</v>
      </c>
      <c r="S28" s="67">
        <f t="shared" si="6"/>
        <v>16</v>
      </c>
    </row>
    <row r="29" spans="1:19" x14ac:dyDescent="0.3">
      <c r="A29" s="63" t="s">
        <v>518</v>
      </c>
      <c r="B29" s="64">
        <f>VLOOKUP($A29,'Return Data'!$B$7:$R$2292,3,0)</f>
        <v>44679</v>
      </c>
      <c r="C29" s="65">
        <f>VLOOKUP($A29,'Return Data'!$B$7:$R$2292,4,0)</f>
        <v>14.6638</v>
      </c>
      <c r="D29" s="65">
        <f>VLOOKUP($A29,'Return Data'!$B$7:$R$2292,10,0)</f>
        <v>-0.33779999999999999</v>
      </c>
      <c r="E29" s="66">
        <f t="shared" si="0"/>
        <v>13</v>
      </c>
      <c r="F29" s="65">
        <f>VLOOKUP($A29,'Return Data'!$B$7:$R$2292,11,0)</f>
        <v>-5.4290000000000003</v>
      </c>
      <c r="G29" s="66">
        <f t="shared" si="1"/>
        <v>29</v>
      </c>
      <c r="H29" s="65">
        <f>VLOOKUP($A29,'Return Data'!$B$7:$R$2292,12,0)</f>
        <v>1.4810000000000001</v>
      </c>
      <c r="I29" s="66">
        <f t="shared" si="2"/>
        <v>29</v>
      </c>
      <c r="J29" s="65">
        <f>VLOOKUP($A29,'Return Data'!$B$7:$R$2292,13,0)</f>
        <v>5.9569000000000001</v>
      </c>
      <c r="K29" s="66">
        <f t="shared" si="3"/>
        <v>30</v>
      </c>
      <c r="L29" s="65">
        <f>VLOOKUP($A29,'Return Data'!$B$7:$R$2292,17,0)</f>
        <v>19.724</v>
      </c>
      <c r="M29" s="66">
        <f t="shared" si="4"/>
        <v>30</v>
      </c>
      <c r="N29" s="65">
        <f>VLOOKUP($A29,'Return Data'!$B$7:$R$2292,14,0)</f>
        <v>12.3401</v>
      </c>
      <c r="O29" s="66">
        <f t="shared" si="8"/>
        <v>18</v>
      </c>
      <c r="P29" s="65"/>
      <c r="Q29" s="66"/>
      <c r="R29" s="65">
        <f>VLOOKUP($A29,'Return Data'!$B$7:$R$2292,16,0)</f>
        <v>11.147600000000001</v>
      </c>
      <c r="S29" s="67">
        <f t="shared" si="6"/>
        <v>25</v>
      </c>
    </row>
    <row r="30" spans="1:19" x14ac:dyDescent="0.3">
      <c r="A30" s="63" t="s">
        <v>1905</v>
      </c>
      <c r="B30" s="64">
        <f>VLOOKUP($A30,'Return Data'!$B$7:$R$2292,3,0)</f>
        <v>44679</v>
      </c>
      <c r="C30" s="65">
        <f>VLOOKUP($A30,'Return Data'!$B$7:$R$2292,4,0)</f>
        <v>14.173500000000001</v>
      </c>
      <c r="D30" s="65">
        <f>VLOOKUP($A30,'Return Data'!$B$7:$R$2292,10,0)</f>
        <v>0.30790000000000001</v>
      </c>
      <c r="E30" s="66">
        <f t="shared" si="0"/>
        <v>9</v>
      </c>
      <c r="F30" s="65">
        <f>VLOOKUP($A30,'Return Data'!$B$7:$R$2292,11,0)</f>
        <v>-1.6221000000000001</v>
      </c>
      <c r="G30" s="66">
        <f t="shared" si="1"/>
        <v>11</v>
      </c>
      <c r="H30" s="65">
        <f>VLOOKUP($A30,'Return Data'!$B$7:$R$2292,12,0)</f>
        <v>7.5983000000000001</v>
      </c>
      <c r="I30" s="66">
        <f t="shared" si="2"/>
        <v>6</v>
      </c>
      <c r="J30" s="65">
        <f>VLOOKUP($A30,'Return Data'!$B$7:$R$2292,13,0)</f>
        <v>14.8377</v>
      </c>
      <c r="K30" s="66">
        <f t="shared" si="3"/>
        <v>13</v>
      </c>
      <c r="L30" s="65">
        <f>VLOOKUP($A30,'Return Data'!$B$7:$R$2292,17,0)</f>
        <v>24.506399999999999</v>
      </c>
      <c r="M30" s="66">
        <f t="shared" si="4"/>
        <v>25</v>
      </c>
      <c r="N30" s="65">
        <f>VLOOKUP($A30,'Return Data'!$B$7:$R$2292,14,0)</f>
        <v>10.348699999999999</v>
      </c>
      <c r="O30" s="66">
        <f t="shared" si="8"/>
        <v>27</v>
      </c>
      <c r="P30" s="65"/>
      <c r="Q30" s="66"/>
      <c r="R30" s="65">
        <f>VLOOKUP($A30,'Return Data'!$B$7:$R$2292,16,0)</f>
        <v>9.1176999999999992</v>
      </c>
      <c r="S30" s="67">
        <f t="shared" si="6"/>
        <v>29</v>
      </c>
    </row>
    <row r="31" spans="1:19" x14ac:dyDescent="0.3">
      <c r="A31" s="63" t="s">
        <v>519</v>
      </c>
      <c r="B31" s="64">
        <f>VLOOKUP($A31,'Return Data'!$B$7:$R$2292,3,0)</f>
        <v>44679</v>
      </c>
      <c r="C31" s="65">
        <f>VLOOKUP($A31,'Return Data'!$B$7:$R$2292,4,0)</f>
        <v>66.2971</v>
      </c>
      <c r="D31" s="65">
        <f>VLOOKUP($A31,'Return Data'!$B$7:$R$2292,10,0)</f>
        <v>0.87919999999999998</v>
      </c>
      <c r="E31" s="66">
        <f t="shared" si="0"/>
        <v>6</v>
      </c>
      <c r="F31" s="65">
        <f>VLOOKUP($A31,'Return Data'!$B$7:$R$2292,11,0)</f>
        <v>-0.19070000000000001</v>
      </c>
      <c r="G31" s="66">
        <f t="shared" si="1"/>
        <v>7</v>
      </c>
      <c r="H31" s="65">
        <f>VLOOKUP($A31,'Return Data'!$B$7:$R$2292,12,0)</f>
        <v>7.5362999999999998</v>
      </c>
      <c r="I31" s="66">
        <f t="shared" si="2"/>
        <v>7</v>
      </c>
      <c r="J31" s="65">
        <f>VLOOKUP($A31,'Return Data'!$B$7:$R$2292,13,0)</f>
        <v>15.2288</v>
      </c>
      <c r="K31" s="66">
        <f t="shared" si="3"/>
        <v>12</v>
      </c>
      <c r="L31" s="65">
        <f>VLOOKUP($A31,'Return Data'!$B$7:$R$2292,17,0)</f>
        <v>32.774099999999997</v>
      </c>
      <c r="M31" s="66">
        <f t="shared" si="4"/>
        <v>7</v>
      </c>
      <c r="N31" s="65">
        <f>VLOOKUP($A31,'Return Data'!$B$7:$R$2292,14,0)</f>
        <v>6.4341999999999997</v>
      </c>
      <c r="O31" s="66">
        <f t="shared" si="8"/>
        <v>30</v>
      </c>
      <c r="P31" s="65">
        <f>VLOOKUP($A31,'Return Data'!$B$7:$R$2292,15,0)</f>
        <v>6.3003</v>
      </c>
      <c r="Q31" s="66">
        <f t="shared" ref="Q31:Q39" si="9">RANK(P31,P$8:P$39,0)</f>
        <v>24</v>
      </c>
      <c r="R31" s="65">
        <f>VLOOKUP($A31,'Return Data'!$B$7:$R$2292,16,0)</f>
        <v>11.8482</v>
      </c>
      <c r="S31" s="67">
        <f t="shared" si="6"/>
        <v>17</v>
      </c>
    </row>
    <row r="32" spans="1:19" x14ac:dyDescent="0.3">
      <c r="A32" s="63" t="s">
        <v>525</v>
      </c>
      <c r="B32" s="64">
        <f>VLOOKUP($A32,'Return Data'!$B$7:$R$2292,3,0)</f>
        <v>44679</v>
      </c>
      <c r="C32" s="65">
        <f>VLOOKUP($A32,'Return Data'!$B$7:$R$2292,4,0)</f>
        <v>90.06</v>
      </c>
      <c r="D32" s="65">
        <f>VLOOKUP($A32,'Return Data'!$B$7:$R$2292,10,0)</f>
        <v>-3.3691</v>
      </c>
      <c r="E32" s="66">
        <f t="shared" si="0"/>
        <v>32</v>
      </c>
      <c r="F32" s="65">
        <f>VLOOKUP($A32,'Return Data'!$B$7:$R$2292,11,0)</f>
        <v>-8.6798000000000002</v>
      </c>
      <c r="G32" s="66">
        <f t="shared" si="1"/>
        <v>32</v>
      </c>
      <c r="H32" s="65">
        <f>VLOOKUP($A32,'Return Data'!$B$7:$R$2292,12,0)</f>
        <v>-2.6484000000000001</v>
      </c>
      <c r="I32" s="66">
        <f t="shared" si="2"/>
        <v>32</v>
      </c>
      <c r="J32" s="65">
        <f>VLOOKUP($A32,'Return Data'!$B$7:$R$2292,13,0)</f>
        <v>5.5431999999999997</v>
      </c>
      <c r="K32" s="66">
        <f t="shared" si="3"/>
        <v>31</v>
      </c>
      <c r="L32" s="65">
        <f>VLOOKUP($A32,'Return Data'!$B$7:$R$2292,17,0)</f>
        <v>23.4864</v>
      </c>
      <c r="M32" s="66">
        <f t="shared" si="4"/>
        <v>26</v>
      </c>
      <c r="N32" s="65">
        <f>VLOOKUP($A32,'Return Data'!$B$7:$R$2292,14,0)</f>
        <v>9.5283999999999995</v>
      </c>
      <c r="O32" s="66">
        <f t="shared" si="8"/>
        <v>29</v>
      </c>
      <c r="P32" s="65">
        <f>VLOOKUP($A32,'Return Data'!$B$7:$R$2292,15,0)</f>
        <v>7.1471</v>
      </c>
      <c r="Q32" s="66">
        <f t="shared" si="9"/>
        <v>22</v>
      </c>
      <c r="R32" s="65">
        <f>VLOOKUP($A32,'Return Data'!$B$7:$R$2292,16,0)</f>
        <v>12.8071</v>
      </c>
      <c r="S32" s="67">
        <f t="shared" si="6"/>
        <v>12</v>
      </c>
    </row>
    <row r="33" spans="1:19" x14ac:dyDescent="0.3">
      <c r="A33" s="63" t="s">
        <v>527</v>
      </c>
      <c r="B33" s="64">
        <f>VLOOKUP($A33,'Return Data'!$B$7:$R$2292,3,0)</f>
        <v>44679</v>
      </c>
      <c r="C33" s="65">
        <f>VLOOKUP($A33,'Return Data'!$B$7:$R$2292,4,0)</f>
        <v>287.78300000000002</v>
      </c>
      <c r="D33" s="65">
        <f>VLOOKUP($A33,'Return Data'!$B$7:$R$2292,10,0)</f>
        <v>5.806</v>
      </c>
      <c r="E33" s="66">
        <f t="shared" si="0"/>
        <v>1</v>
      </c>
      <c r="F33" s="65">
        <f>VLOOKUP($A33,'Return Data'!$B$7:$R$2292,11,0)</f>
        <v>7.2667999999999999</v>
      </c>
      <c r="G33" s="66">
        <f t="shared" si="1"/>
        <v>1</v>
      </c>
      <c r="H33" s="65">
        <f>VLOOKUP($A33,'Return Data'!$B$7:$R$2292,12,0)</f>
        <v>10.5916</v>
      </c>
      <c r="I33" s="66">
        <f t="shared" si="2"/>
        <v>2</v>
      </c>
      <c r="J33" s="65">
        <f>VLOOKUP($A33,'Return Data'!$B$7:$R$2292,13,0)</f>
        <v>28.776900000000001</v>
      </c>
      <c r="K33" s="66">
        <f t="shared" si="3"/>
        <v>2</v>
      </c>
      <c r="L33" s="65">
        <f>VLOOKUP($A33,'Return Data'!$B$7:$R$2292,17,0)</f>
        <v>55.238300000000002</v>
      </c>
      <c r="M33" s="66">
        <f t="shared" si="4"/>
        <v>1</v>
      </c>
      <c r="N33" s="65">
        <f>VLOOKUP($A33,'Return Data'!$B$7:$R$2292,14,0)</f>
        <v>27.7685</v>
      </c>
      <c r="O33" s="66">
        <f t="shared" si="8"/>
        <v>1</v>
      </c>
      <c r="P33" s="65">
        <f>VLOOKUP($A33,'Return Data'!$B$7:$R$2292,15,0)</f>
        <v>20.116499999999998</v>
      </c>
      <c r="Q33" s="66">
        <f t="shared" si="9"/>
        <v>1</v>
      </c>
      <c r="R33" s="65">
        <f>VLOOKUP($A33,'Return Data'!$B$7:$R$2292,16,0)</f>
        <v>17.241900000000001</v>
      </c>
      <c r="S33" s="67">
        <f t="shared" si="6"/>
        <v>3</v>
      </c>
    </row>
    <row r="34" spans="1:19" x14ac:dyDescent="0.3">
      <c r="A34" s="63" t="s">
        <v>1744</v>
      </c>
      <c r="B34" s="64">
        <f>VLOOKUP($A34,'Return Data'!$B$7:$R$2292,3,0)</f>
        <v>44679</v>
      </c>
      <c r="C34" s="65">
        <f>VLOOKUP($A34,'Return Data'!$B$7:$R$2292,4,0)</f>
        <v>481.54127801680301</v>
      </c>
      <c r="D34" s="65">
        <f>VLOOKUP($A34,'Return Data'!$B$7:$R$2292,10,0)</f>
        <v>1.6259999999999999</v>
      </c>
      <c r="E34" s="66">
        <f t="shared" si="0"/>
        <v>4</v>
      </c>
      <c r="F34" s="65">
        <f>VLOOKUP($A34,'Return Data'!$B$7:$R$2292,11,0)</f>
        <v>-0.97760000000000002</v>
      </c>
      <c r="G34" s="66">
        <f t="shared" si="1"/>
        <v>9</v>
      </c>
      <c r="H34" s="65">
        <f>VLOOKUP($A34,'Return Data'!$B$7:$R$2292,12,0)</f>
        <v>7.8846999999999996</v>
      </c>
      <c r="I34" s="66">
        <f t="shared" si="2"/>
        <v>5</v>
      </c>
      <c r="J34" s="65">
        <f>VLOOKUP($A34,'Return Data'!$B$7:$R$2292,13,0)</f>
        <v>16.235399999999998</v>
      </c>
      <c r="K34" s="66">
        <f t="shared" si="3"/>
        <v>8</v>
      </c>
      <c r="L34" s="65">
        <f>VLOOKUP($A34,'Return Data'!$B$7:$R$2292,17,0)</f>
        <v>27.500299999999999</v>
      </c>
      <c r="M34" s="66">
        <f t="shared" si="4"/>
        <v>16</v>
      </c>
      <c r="N34" s="65">
        <f>VLOOKUP($A34,'Return Data'!$B$7:$R$2292,14,0)</f>
        <v>14.6595</v>
      </c>
      <c r="O34" s="66">
        <f t="shared" si="8"/>
        <v>8</v>
      </c>
      <c r="P34" s="65">
        <f>VLOOKUP($A34,'Return Data'!$B$7:$R$2292,15,0)</f>
        <v>12.9054</v>
      </c>
      <c r="Q34" s="66">
        <f t="shared" si="9"/>
        <v>4</v>
      </c>
      <c r="R34" s="65">
        <f>VLOOKUP($A34,'Return Data'!$B$7:$R$2292,16,0)</f>
        <v>15.827199999999999</v>
      </c>
      <c r="S34" s="67">
        <f t="shared" si="6"/>
        <v>4</v>
      </c>
    </row>
    <row r="35" spans="1:19" x14ac:dyDescent="0.3">
      <c r="A35" s="63" t="s">
        <v>530</v>
      </c>
      <c r="B35" s="64">
        <f>VLOOKUP($A35,'Return Data'!$B$7:$R$2292,3,0)</f>
        <v>44679</v>
      </c>
      <c r="C35" s="65">
        <f>VLOOKUP($A35,'Return Data'!$B$7:$R$2292,4,0)</f>
        <v>22.638400000000001</v>
      </c>
      <c r="D35" s="65">
        <f>VLOOKUP($A35,'Return Data'!$B$7:$R$2292,10,0)</f>
        <v>0.97909999999999997</v>
      </c>
      <c r="E35" s="66">
        <f t="shared" si="0"/>
        <v>5</v>
      </c>
      <c r="F35" s="65">
        <f>VLOOKUP($A35,'Return Data'!$B$7:$R$2292,11,0)</f>
        <v>-2.5895000000000001</v>
      </c>
      <c r="G35" s="66">
        <f t="shared" si="1"/>
        <v>13</v>
      </c>
      <c r="H35" s="65">
        <f>VLOOKUP($A35,'Return Data'!$B$7:$R$2292,12,0)</f>
        <v>5.4302000000000001</v>
      </c>
      <c r="I35" s="66">
        <f t="shared" si="2"/>
        <v>17</v>
      </c>
      <c r="J35" s="65">
        <f>VLOOKUP($A35,'Return Data'!$B$7:$R$2292,13,0)</f>
        <v>10.2677</v>
      </c>
      <c r="K35" s="66">
        <f t="shared" si="3"/>
        <v>27</v>
      </c>
      <c r="L35" s="65">
        <f>VLOOKUP($A35,'Return Data'!$B$7:$R$2292,17,0)</f>
        <v>22.338200000000001</v>
      </c>
      <c r="M35" s="66">
        <f t="shared" si="4"/>
        <v>29</v>
      </c>
      <c r="N35" s="65">
        <f>VLOOKUP($A35,'Return Data'!$B$7:$R$2292,14,0)</f>
        <v>10.492900000000001</v>
      </c>
      <c r="O35" s="66">
        <f t="shared" si="8"/>
        <v>25</v>
      </c>
      <c r="P35" s="65">
        <f>VLOOKUP($A35,'Return Data'!$B$7:$R$2292,15,0)</f>
        <v>8.7520000000000007</v>
      </c>
      <c r="Q35" s="66">
        <f t="shared" si="9"/>
        <v>18</v>
      </c>
      <c r="R35" s="65">
        <f>VLOOKUP($A35,'Return Data'!$B$7:$R$2292,16,0)</f>
        <v>10.2281</v>
      </c>
      <c r="S35" s="67">
        <f t="shared" si="6"/>
        <v>26</v>
      </c>
    </row>
    <row r="36" spans="1:19" x14ac:dyDescent="0.3">
      <c r="A36" s="63" t="s">
        <v>1938</v>
      </c>
      <c r="B36" s="64">
        <f>VLOOKUP($A36,'Return Data'!$B$7:$R$2292,3,0)</f>
        <v>44679</v>
      </c>
      <c r="C36" s="65">
        <f>VLOOKUP($A36,'Return Data'!$B$7:$R$2292,4,0)</f>
        <v>109.1832</v>
      </c>
      <c r="D36" s="65">
        <f>VLOOKUP($A36,'Return Data'!$B$7:$R$2292,10,0)</f>
        <v>-0.36409999999999998</v>
      </c>
      <c r="E36" s="66">
        <f t="shared" si="0"/>
        <v>14</v>
      </c>
      <c r="F36" s="65">
        <f>VLOOKUP($A36,'Return Data'!$B$7:$R$2292,11,0)</f>
        <v>-4.0232000000000001</v>
      </c>
      <c r="G36" s="66">
        <f t="shared" si="1"/>
        <v>25</v>
      </c>
      <c r="H36" s="65">
        <f>VLOOKUP($A36,'Return Data'!$B$7:$R$2292,12,0)</f>
        <v>6.593</v>
      </c>
      <c r="I36" s="66">
        <f t="shared" si="2"/>
        <v>12</v>
      </c>
      <c r="J36" s="65">
        <f>VLOOKUP($A36,'Return Data'!$B$7:$R$2292,13,0)</f>
        <v>14.160600000000001</v>
      </c>
      <c r="K36" s="66">
        <f t="shared" si="3"/>
        <v>15</v>
      </c>
      <c r="L36" s="65">
        <f>VLOOKUP($A36,'Return Data'!$B$7:$R$2292,17,0)</f>
        <v>28.318200000000001</v>
      </c>
      <c r="M36" s="66">
        <f t="shared" si="4"/>
        <v>14</v>
      </c>
      <c r="N36" s="65">
        <f>VLOOKUP($A36,'Return Data'!$B$7:$R$2292,14,0)</f>
        <v>11.8909</v>
      </c>
      <c r="O36" s="66">
        <f t="shared" si="8"/>
        <v>20</v>
      </c>
      <c r="P36" s="65">
        <f>VLOOKUP($A36,'Return Data'!$B$7:$R$2292,15,0)</f>
        <v>11.009</v>
      </c>
      <c r="Q36" s="66">
        <f t="shared" si="9"/>
        <v>10</v>
      </c>
      <c r="R36" s="65">
        <f>VLOOKUP($A36,'Return Data'!$B$7:$R$2292,16,0)</f>
        <v>11.314399999999999</v>
      </c>
      <c r="S36" s="67">
        <f t="shared" si="6"/>
        <v>23</v>
      </c>
    </row>
    <row r="37" spans="1:19" x14ac:dyDescent="0.3">
      <c r="A37" s="63" t="s">
        <v>531</v>
      </c>
      <c r="B37" s="64">
        <f>VLOOKUP($A37,'Return Data'!$B$7:$R$2292,3,0)</f>
        <v>0</v>
      </c>
      <c r="C37" s="65">
        <f>VLOOKUP($A37,'Return Data'!$B$7:$R$2292,4,0)</f>
        <v>0</v>
      </c>
      <c r="D37" s="65">
        <f>VLOOKUP($A37,'Return Data'!$B$7:$R$2292,10,0)</f>
        <v>0</v>
      </c>
      <c r="E37" s="66">
        <f t="shared" si="0"/>
        <v>11</v>
      </c>
      <c r="F37" s="65">
        <f>VLOOKUP($A37,'Return Data'!$B$7:$R$2292,11,0)</f>
        <v>0</v>
      </c>
      <c r="G37" s="66">
        <f t="shared" si="1"/>
        <v>6</v>
      </c>
      <c r="H37" s="65">
        <f>VLOOKUP($A37,'Return Data'!$B$7:$R$2292,12,0)</f>
        <v>0</v>
      </c>
      <c r="I37" s="66">
        <f t="shared" si="2"/>
        <v>30</v>
      </c>
      <c r="J37" s="65">
        <f>VLOOKUP($A37,'Return Data'!$B$7:$R$2292,13,0)</f>
        <v>0</v>
      </c>
      <c r="K37" s="66">
        <f t="shared" si="3"/>
        <v>32</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534</v>
      </c>
      <c r="B38" s="64">
        <f>VLOOKUP($A38,'Return Data'!$B$7:$R$2292,3,0)</f>
        <v>44679</v>
      </c>
      <c r="C38" s="65">
        <f>VLOOKUP($A38,'Return Data'!$B$7:$R$2292,4,0)</f>
        <v>406.31169414242299</v>
      </c>
      <c r="D38" s="65">
        <f>VLOOKUP($A38,'Return Data'!$B$7:$R$2292,10,0)</f>
        <v>-1.1254999999999999</v>
      </c>
      <c r="E38" s="66">
        <f t="shared" si="0"/>
        <v>23</v>
      </c>
      <c r="F38" s="65">
        <f>VLOOKUP($A38,'Return Data'!$B$7:$R$2292,11,0)</f>
        <v>-2.8491</v>
      </c>
      <c r="G38" s="66">
        <f t="shared" si="1"/>
        <v>15</v>
      </c>
      <c r="H38" s="65">
        <f>VLOOKUP($A38,'Return Data'!$B$7:$R$2292,12,0)</f>
        <v>5.8724999999999996</v>
      </c>
      <c r="I38" s="66">
        <f t="shared" si="2"/>
        <v>14</v>
      </c>
      <c r="J38" s="65">
        <f>VLOOKUP($A38,'Return Data'!$B$7:$R$2292,13,0)</f>
        <v>14.6663</v>
      </c>
      <c r="K38" s="66">
        <f t="shared" si="3"/>
        <v>14</v>
      </c>
      <c r="L38" s="65">
        <f>VLOOKUP($A38,'Return Data'!$B$7:$R$2292,17,0)</f>
        <v>28.226099999999999</v>
      </c>
      <c r="M38" s="66">
        <f t="shared" si="4"/>
        <v>15</v>
      </c>
      <c r="N38" s="65">
        <f>VLOOKUP($A38,'Return Data'!$B$7:$R$2292,14,0)</f>
        <v>11.8253</v>
      </c>
      <c r="O38" s="66">
        <f t="shared" si="8"/>
        <v>21</v>
      </c>
      <c r="P38" s="65">
        <f>VLOOKUP($A38,'Return Data'!$B$7:$R$2292,15,0)</f>
        <v>8.6470000000000002</v>
      </c>
      <c r="Q38" s="66">
        <f t="shared" si="9"/>
        <v>20</v>
      </c>
      <c r="R38" s="65">
        <f>VLOOKUP($A38,'Return Data'!$B$7:$R$2292,16,0)</f>
        <v>14.9597</v>
      </c>
      <c r="S38" s="67">
        <f t="shared" si="6"/>
        <v>6</v>
      </c>
    </row>
    <row r="39" spans="1:19" x14ac:dyDescent="0.3">
      <c r="A39" s="63" t="s">
        <v>536</v>
      </c>
      <c r="B39" s="64">
        <f>VLOOKUP($A39,'Return Data'!$B$7:$R$2292,3,0)</f>
        <v>44679</v>
      </c>
      <c r="C39" s="65">
        <f>VLOOKUP($A39,'Return Data'!$B$7:$R$2292,4,0)</f>
        <v>252.27051008851399</v>
      </c>
      <c r="D39" s="65">
        <f>VLOOKUP($A39,'Return Data'!$B$7:$R$2292,10,0)</f>
        <v>-0.86429999999999996</v>
      </c>
      <c r="E39" s="66">
        <f t="shared" si="0"/>
        <v>20</v>
      </c>
      <c r="F39" s="65">
        <f>VLOOKUP($A39,'Return Data'!$B$7:$R$2292,11,0)</f>
        <v>-2.968</v>
      </c>
      <c r="G39" s="66">
        <f t="shared" si="1"/>
        <v>16</v>
      </c>
      <c r="H39" s="65">
        <f>VLOOKUP($A39,'Return Data'!$B$7:$R$2292,12,0)</f>
        <v>5.8853</v>
      </c>
      <c r="I39" s="66">
        <f t="shared" si="2"/>
        <v>13</v>
      </c>
      <c r="J39" s="65">
        <f>VLOOKUP($A39,'Return Data'!$B$7:$R$2292,13,0)</f>
        <v>17.008900000000001</v>
      </c>
      <c r="K39" s="66">
        <f t="shared" si="3"/>
        <v>6</v>
      </c>
      <c r="L39" s="65">
        <f>VLOOKUP($A39,'Return Data'!$B$7:$R$2292,17,0)</f>
        <v>33.632599999999996</v>
      </c>
      <c r="M39" s="66">
        <f t="shared" si="4"/>
        <v>6</v>
      </c>
      <c r="N39" s="65">
        <f>VLOOKUP($A39,'Return Data'!$B$7:$R$2292,14,0)</f>
        <v>13.1881</v>
      </c>
      <c r="O39" s="66">
        <f t="shared" si="8"/>
        <v>14</v>
      </c>
      <c r="P39" s="65">
        <f>VLOOKUP($A39,'Return Data'!$B$7:$R$2292,15,0)</f>
        <v>9.6389999999999993</v>
      </c>
      <c r="Q39" s="66">
        <f t="shared" si="9"/>
        <v>14</v>
      </c>
      <c r="R39" s="65">
        <f>VLOOKUP($A39,'Return Data'!$B$7:$R$2292,16,0)</f>
        <v>12.533300000000001</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-0.27192812499999997</v>
      </c>
      <c r="E41" s="74"/>
      <c r="F41" s="75">
        <f>AVERAGE(F8:F39)</f>
        <v>-2.355028125</v>
      </c>
      <c r="G41" s="74"/>
      <c r="H41" s="75">
        <f>AVERAGE(H8:H39)</f>
        <v>5.4046812500000003</v>
      </c>
      <c r="I41" s="74"/>
      <c r="J41" s="75">
        <f>AVERAGE(J8:J39)</f>
        <v>14.135562499999999</v>
      </c>
      <c r="K41" s="74"/>
      <c r="L41" s="75">
        <f>AVERAGE(L8:L39)</f>
        <v>28.529246875000002</v>
      </c>
      <c r="M41" s="74"/>
      <c r="N41" s="75">
        <f>AVERAGE(N8:N39)</f>
        <v>12.986100000000002</v>
      </c>
      <c r="O41" s="74"/>
      <c r="P41" s="75">
        <f>AVERAGE(P8:P39)</f>
        <v>10.172416000000004</v>
      </c>
      <c r="Q41" s="74"/>
      <c r="R41" s="75">
        <f>AVERAGE(R8:R39)</f>
        <v>12.268040624999999</v>
      </c>
      <c r="S41" s="76"/>
    </row>
    <row r="42" spans="1:19" x14ac:dyDescent="0.3">
      <c r="A42" s="73" t="s">
        <v>28</v>
      </c>
      <c r="B42" s="74"/>
      <c r="C42" s="74"/>
      <c r="D42" s="75">
        <f>MIN(D8:D39)</f>
        <v>-3.3691</v>
      </c>
      <c r="E42" s="74"/>
      <c r="F42" s="75">
        <f>MIN(F8:F39)</f>
        <v>-8.6798000000000002</v>
      </c>
      <c r="G42" s="74"/>
      <c r="H42" s="75">
        <f>MIN(H8:H39)</f>
        <v>-2.6484000000000001</v>
      </c>
      <c r="I42" s="74"/>
      <c r="J42" s="75">
        <f>MIN(J8:J39)</f>
        <v>0</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5.806</v>
      </c>
      <c r="E43" s="78"/>
      <c r="F43" s="79">
        <f>MAX(F8:F39)</f>
        <v>7.2667999999999999</v>
      </c>
      <c r="G43" s="78"/>
      <c r="H43" s="79">
        <f>MAX(H8:H39)</f>
        <v>19.166799999999999</v>
      </c>
      <c r="I43" s="78"/>
      <c r="J43" s="79">
        <f>MAX(J8:J39)</f>
        <v>31.801400000000001</v>
      </c>
      <c r="K43" s="78"/>
      <c r="L43" s="79">
        <f>MAX(L8:L39)</f>
        <v>55.238300000000002</v>
      </c>
      <c r="M43" s="78"/>
      <c r="N43" s="79">
        <f>MAX(N8:N39)</f>
        <v>27.7685</v>
      </c>
      <c r="O43" s="78"/>
      <c r="P43" s="79">
        <f>MAX(P8:P39)</f>
        <v>20.116499999999998</v>
      </c>
      <c r="Q43" s="78"/>
      <c r="R43" s="79">
        <f>MAX(R8:R39)</f>
        <v>20.216200000000001</v>
      </c>
      <c r="S43" s="80"/>
    </row>
    <row r="44" spans="1:19" x14ac:dyDescent="0.3">
      <c r="A44" s="112" t="s">
        <v>430</v>
      </c>
    </row>
    <row r="45" spans="1:19" x14ac:dyDescent="0.3">
      <c r="A45" s="14" t="s">
        <v>340</v>
      </c>
    </row>
  </sheetData>
  <sheetProtection algorithmName="SHA-512" hashValue="tdAbQebb9SD1irSp3/o5nkWGNuEn5eSeBSl28Hvc/NCMahv4wKEJqGmp2pWNwHPUTx5SEcdtBTtGHzWa6ZhKsg==" saltValue="bRVwqcd7+RxCmM2LBwu0K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1535</v>
      </c>
      <c r="B8" s="64">
        <f>VLOOKUP($A8,'Return Data'!$B$7:$R$2292,3,0)</f>
        <v>44679</v>
      </c>
      <c r="C8" s="65">
        <f>VLOOKUP($A8,'Return Data'!$B$7:$R$2292,4,0)</f>
        <v>55.5199</v>
      </c>
      <c r="D8" s="65">
        <f>VLOOKUP($A8,'Return Data'!$B$7:$R$2292,10,0)</f>
        <v>12.9377</v>
      </c>
      <c r="E8" s="66">
        <f t="shared" ref="E8:E27" si="0">RANK(D8,D$8:D$27,0)</f>
        <v>2</v>
      </c>
      <c r="F8" s="65">
        <f>VLOOKUP($A8,'Return Data'!$B$7:$R$2292,11,0)</f>
        <v>5.6638000000000002</v>
      </c>
      <c r="G8" s="66">
        <f t="shared" ref="G8:G27" si="1">RANK(F8,F$8:F$27,0)</f>
        <v>2</v>
      </c>
      <c r="H8" s="65">
        <f>VLOOKUP($A8,'Return Data'!$B$7:$R$2292,12,0)</f>
        <v>9.6556999999999995</v>
      </c>
      <c r="I8" s="66">
        <f t="shared" ref="I8:I27" si="2">RANK(H8,H$8:H$27,0)</f>
        <v>3</v>
      </c>
      <c r="J8" s="65">
        <f>VLOOKUP($A8,'Return Data'!$B$7:$R$2292,13,0)</f>
        <v>10.913399999999999</v>
      </c>
      <c r="K8" s="66">
        <f t="shared" ref="K8:K27" si="3">RANK(J8,J$8:J$27,0)</f>
        <v>6</v>
      </c>
      <c r="L8" s="65">
        <f>VLOOKUP($A8,'Return Data'!$B$7:$R$2292,17,0)</f>
        <v>20.275300000000001</v>
      </c>
      <c r="M8" s="66">
        <f t="shared" ref="M8:M25" si="4">RANK(L8,L$8:L$27,0)</f>
        <v>2</v>
      </c>
      <c r="N8" s="65">
        <f>VLOOKUP($A8,'Return Data'!$B$7:$R$2292,14,0)</f>
        <v>10.4063</v>
      </c>
      <c r="O8" s="66">
        <f t="shared" ref="O8:O25" si="5">RANK(N8,N$8:N$27,0)</f>
        <v>4</v>
      </c>
      <c r="P8" s="65">
        <f>VLOOKUP($A8,'Return Data'!$B$7:$R$2292,15,0)</f>
        <v>7.907</v>
      </c>
      <c r="Q8" s="66">
        <f t="shared" ref="Q8:Q25" si="6">RANK(P8,P$8:P$27,0)</f>
        <v>7</v>
      </c>
      <c r="R8" s="65">
        <f>VLOOKUP($A8,'Return Data'!$B$7:$R$2292,16,0)</f>
        <v>11.024100000000001</v>
      </c>
      <c r="S8" s="67">
        <f t="shared" ref="S8:S27" si="7">RANK(R8,R$8:R$27,0)</f>
        <v>1</v>
      </c>
    </row>
    <row r="9" spans="1:20" x14ac:dyDescent="0.3">
      <c r="A9" s="63" t="s">
        <v>1536</v>
      </c>
      <c r="B9" s="64">
        <f>VLOOKUP($A9,'Return Data'!$B$7:$R$2292,3,0)</f>
        <v>44679</v>
      </c>
      <c r="C9" s="65">
        <f>VLOOKUP($A9,'Return Data'!$B$7:$R$2292,4,0)</f>
        <v>27.118500000000001</v>
      </c>
      <c r="D9" s="65">
        <f>VLOOKUP($A9,'Return Data'!$B$7:$R$2292,10,0)</f>
        <v>-0.47799999999999998</v>
      </c>
      <c r="E9" s="66">
        <f t="shared" si="0"/>
        <v>17</v>
      </c>
      <c r="F9" s="65">
        <f>VLOOKUP($A9,'Return Data'!$B$7:$R$2292,11,0)</f>
        <v>0.39200000000000002</v>
      </c>
      <c r="G9" s="66">
        <f t="shared" si="1"/>
        <v>12</v>
      </c>
      <c r="H9" s="65">
        <f>VLOOKUP($A9,'Return Data'!$B$7:$R$2292,12,0)</f>
        <v>5.7225999999999999</v>
      </c>
      <c r="I9" s="66">
        <f t="shared" si="2"/>
        <v>11</v>
      </c>
      <c r="J9" s="65">
        <f>VLOOKUP($A9,'Return Data'!$B$7:$R$2292,13,0)</f>
        <v>8.2859999999999996</v>
      </c>
      <c r="K9" s="66">
        <f t="shared" si="3"/>
        <v>10</v>
      </c>
      <c r="L9" s="65">
        <f>VLOOKUP($A9,'Return Data'!$B$7:$R$2292,17,0)</f>
        <v>13.942399999999999</v>
      </c>
      <c r="M9" s="66">
        <f t="shared" si="4"/>
        <v>7</v>
      </c>
      <c r="N9" s="65">
        <f>VLOOKUP($A9,'Return Data'!$B$7:$R$2292,14,0)</f>
        <v>8.5330999999999992</v>
      </c>
      <c r="O9" s="66">
        <f t="shared" si="5"/>
        <v>11</v>
      </c>
      <c r="P9" s="65">
        <f>VLOOKUP($A9,'Return Data'!$B$7:$R$2292,15,0)</f>
        <v>8.0471000000000004</v>
      </c>
      <c r="Q9" s="66">
        <f t="shared" si="6"/>
        <v>6</v>
      </c>
      <c r="R9" s="65">
        <f>VLOOKUP($A9,'Return Data'!$B$7:$R$2292,16,0)</f>
        <v>9.3695000000000004</v>
      </c>
      <c r="S9" s="67">
        <f t="shared" si="7"/>
        <v>9</v>
      </c>
    </row>
    <row r="10" spans="1:20" x14ac:dyDescent="0.3">
      <c r="A10" s="63" t="s">
        <v>2002</v>
      </c>
      <c r="B10" s="64">
        <f>VLOOKUP($A10,'Return Data'!$B$7:$R$2292,3,0)</f>
        <v>44679</v>
      </c>
      <c r="C10" s="65">
        <f>VLOOKUP($A10,'Return Data'!$B$7:$R$2292,4,0)</f>
        <v>40.311799999999998</v>
      </c>
      <c r="D10" s="65">
        <f>VLOOKUP($A10,'Return Data'!$B$7:$R$2292,10,0)</f>
        <v>2.6612</v>
      </c>
      <c r="E10" s="66">
        <f t="shared" si="0"/>
        <v>8</v>
      </c>
      <c r="F10" s="65">
        <f>VLOOKUP($A10,'Return Data'!$B$7:$R$2292,11,0)</f>
        <v>0.2969</v>
      </c>
      <c r="G10" s="66">
        <f t="shared" si="1"/>
        <v>13</v>
      </c>
      <c r="H10" s="65">
        <f>VLOOKUP($A10,'Return Data'!$B$7:$R$2292,12,0)</f>
        <v>4.6018999999999997</v>
      </c>
      <c r="I10" s="66">
        <f t="shared" si="2"/>
        <v>15</v>
      </c>
      <c r="J10" s="65">
        <f>VLOOKUP($A10,'Return Data'!$B$7:$R$2292,13,0)</f>
        <v>6.6374000000000004</v>
      </c>
      <c r="K10" s="66">
        <f t="shared" si="3"/>
        <v>16</v>
      </c>
      <c r="L10" s="65">
        <f>VLOOKUP($A10,'Return Data'!$B$7:$R$2292,17,0)</f>
        <v>10.715199999999999</v>
      </c>
      <c r="M10" s="66">
        <f t="shared" si="4"/>
        <v>15</v>
      </c>
      <c r="N10" s="65">
        <f>VLOOKUP($A10,'Return Data'!$B$7:$R$2292,14,0)</f>
        <v>8.6793999999999993</v>
      </c>
      <c r="O10" s="66">
        <f t="shared" si="5"/>
        <v>10</v>
      </c>
      <c r="P10" s="65">
        <f>VLOOKUP($A10,'Return Data'!$B$7:$R$2292,15,0)</f>
        <v>8.3009000000000004</v>
      </c>
      <c r="Q10" s="66">
        <f t="shared" si="6"/>
        <v>5</v>
      </c>
      <c r="R10" s="65">
        <f>VLOOKUP($A10,'Return Data'!$B$7:$R$2292,16,0)</f>
        <v>9.6216000000000008</v>
      </c>
      <c r="S10" s="67">
        <f t="shared" si="7"/>
        <v>8</v>
      </c>
    </row>
    <row r="11" spans="1:20" x14ac:dyDescent="0.3">
      <c r="A11" s="63" t="s">
        <v>1538</v>
      </c>
      <c r="B11" s="64">
        <f>VLOOKUP($A11,'Return Data'!$B$7:$R$2292,3,0)</f>
        <v>44679</v>
      </c>
      <c r="C11" s="65">
        <f>VLOOKUP($A11,'Return Data'!$B$7:$R$2292,4,0)</f>
        <v>28.543900000000001</v>
      </c>
      <c r="D11" s="65">
        <f>VLOOKUP($A11,'Return Data'!$B$7:$R$2292,10,0)</f>
        <v>78.099400000000003</v>
      </c>
      <c r="E11" s="66">
        <f t="shared" si="0"/>
        <v>1</v>
      </c>
      <c r="F11" s="65">
        <f>VLOOKUP($A11,'Return Data'!$B$7:$R$2292,11,0)</f>
        <v>38.103099999999998</v>
      </c>
      <c r="G11" s="66">
        <f t="shared" si="1"/>
        <v>1</v>
      </c>
      <c r="H11" s="65">
        <f>VLOOKUP($A11,'Return Data'!$B$7:$R$2292,12,0)</f>
        <v>29.520399999999999</v>
      </c>
      <c r="I11" s="66">
        <f t="shared" si="2"/>
        <v>1</v>
      </c>
      <c r="J11" s="65">
        <f>VLOOKUP($A11,'Return Data'!$B$7:$R$2292,13,0)</f>
        <v>27.243500000000001</v>
      </c>
      <c r="K11" s="66">
        <f t="shared" si="3"/>
        <v>1</v>
      </c>
      <c r="L11" s="65">
        <f>VLOOKUP($A11,'Return Data'!$B$7:$R$2292,17,0)</f>
        <v>21.183700000000002</v>
      </c>
      <c r="M11" s="66">
        <f t="shared" si="4"/>
        <v>1</v>
      </c>
      <c r="N11" s="65">
        <f>VLOOKUP($A11,'Return Data'!$B$7:$R$2292,14,0)</f>
        <v>9.7126999999999999</v>
      </c>
      <c r="O11" s="66">
        <f t="shared" si="5"/>
        <v>7</v>
      </c>
      <c r="P11" s="65">
        <f>VLOOKUP($A11,'Return Data'!$B$7:$R$2292,15,0)</f>
        <v>7.6299000000000001</v>
      </c>
      <c r="Q11" s="66">
        <f t="shared" si="6"/>
        <v>10</v>
      </c>
      <c r="R11" s="65">
        <f>VLOOKUP($A11,'Return Data'!$B$7:$R$2292,16,0)</f>
        <v>8.7817000000000007</v>
      </c>
      <c r="S11" s="67">
        <f t="shared" si="7"/>
        <v>11</v>
      </c>
    </row>
    <row r="12" spans="1:20" x14ac:dyDescent="0.3">
      <c r="A12" s="63" t="s">
        <v>1539</v>
      </c>
      <c r="B12" s="64">
        <f>VLOOKUP($A12,'Return Data'!$B$7:$R$2292,3,0)</f>
        <v>44679</v>
      </c>
      <c r="C12" s="65">
        <f>VLOOKUP($A12,'Return Data'!$B$7:$R$2292,4,0)</f>
        <v>83.053200000000004</v>
      </c>
      <c r="D12" s="65">
        <f>VLOOKUP($A12,'Return Data'!$B$7:$R$2292,10,0)</f>
        <v>1.9685999999999999</v>
      </c>
      <c r="E12" s="66">
        <f t="shared" si="0"/>
        <v>9</v>
      </c>
      <c r="F12" s="65">
        <f>VLOOKUP($A12,'Return Data'!$B$7:$R$2292,11,0)</f>
        <v>1.3852</v>
      </c>
      <c r="G12" s="66">
        <f t="shared" si="1"/>
        <v>11</v>
      </c>
      <c r="H12" s="65">
        <f>VLOOKUP($A12,'Return Data'!$B$7:$R$2292,12,0)</f>
        <v>5.3624000000000001</v>
      </c>
      <c r="I12" s="66">
        <f t="shared" si="2"/>
        <v>13</v>
      </c>
      <c r="J12" s="65">
        <f>VLOOKUP($A12,'Return Data'!$B$7:$R$2292,13,0)</f>
        <v>7.8849999999999998</v>
      </c>
      <c r="K12" s="66">
        <f t="shared" si="3"/>
        <v>11</v>
      </c>
      <c r="L12" s="65">
        <f>VLOOKUP($A12,'Return Data'!$B$7:$R$2292,17,0)</f>
        <v>13.6622</v>
      </c>
      <c r="M12" s="66">
        <f t="shared" si="4"/>
        <v>9</v>
      </c>
      <c r="N12" s="65">
        <f>VLOOKUP($A12,'Return Data'!$B$7:$R$2292,14,0)</f>
        <v>11.4382</v>
      </c>
      <c r="O12" s="66">
        <f t="shared" si="5"/>
        <v>2</v>
      </c>
      <c r="P12" s="65">
        <f>VLOOKUP($A12,'Return Data'!$B$7:$R$2292,15,0)</f>
        <v>9.2744999999999997</v>
      </c>
      <c r="Q12" s="66">
        <f t="shared" si="6"/>
        <v>3</v>
      </c>
      <c r="R12" s="65">
        <f>VLOOKUP($A12,'Return Data'!$B$7:$R$2292,16,0)</f>
        <v>10.0321</v>
      </c>
      <c r="S12" s="67">
        <f t="shared" si="7"/>
        <v>4</v>
      </c>
    </row>
    <row r="13" spans="1:20" x14ac:dyDescent="0.3">
      <c r="A13" s="63" t="s">
        <v>1540</v>
      </c>
      <c r="B13" s="64">
        <f>VLOOKUP($A13,'Return Data'!$B$7:$R$2292,3,0)</f>
        <v>44679</v>
      </c>
      <c r="C13" s="65">
        <f>VLOOKUP($A13,'Return Data'!$B$7:$R$2292,4,0)</f>
        <v>48.521599999999999</v>
      </c>
      <c r="D13" s="65">
        <f>VLOOKUP($A13,'Return Data'!$B$7:$R$2292,10,0)</f>
        <v>0.86519999999999997</v>
      </c>
      <c r="E13" s="66">
        <f t="shared" si="0"/>
        <v>12</v>
      </c>
      <c r="F13" s="65">
        <f>VLOOKUP($A13,'Return Data'!$B$7:$R$2292,11,0)</f>
        <v>2.9645000000000001</v>
      </c>
      <c r="G13" s="66">
        <f t="shared" si="1"/>
        <v>5</v>
      </c>
      <c r="H13" s="65">
        <f>VLOOKUP($A13,'Return Data'!$B$7:$R$2292,12,0)</f>
        <v>4.0975999999999999</v>
      </c>
      <c r="I13" s="66">
        <f t="shared" si="2"/>
        <v>17</v>
      </c>
      <c r="J13" s="65">
        <f>VLOOKUP($A13,'Return Data'!$B$7:$R$2292,13,0)</f>
        <v>7.0151000000000003</v>
      </c>
      <c r="K13" s="66">
        <f t="shared" si="3"/>
        <v>14</v>
      </c>
      <c r="L13" s="65">
        <f>VLOOKUP($A13,'Return Data'!$B$7:$R$2292,17,0)</f>
        <v>13.3034</v>
      </c>
      <c r="M13" s="66">
        <f t="shared" si="4"/>
        <v>10</v>
      </c>
      <c r="N13" s="65">
        <f>VLOOKUP($A13,'Return Data'!$B$7:$R$2292,14,0)</f>
        <v>9.0145999999999997</v>
      </c>
      <c r="O13" s="66">
        <f t="shared" si="5"/>
        <v>9</v>
      </c>
      <c r="P13" s="65">
        <f>VLOOKUP($A13,'Return Data'!$B$7:$R$2292,15,0)</f>
        <v>6.4541000000000004</v>
      </c>
      <c r="Q13" s="66">
        <f t="shared" si="6"/>
        <v>17</v>
      </c>
      <c r="R13" s="65">
        <f>VLOOKUP($A13,'Return Data'!$B$7:$R$2292,16,0)</f>
        <v>8.4715000000000007</v>
      </c>
      <c r="S13" s="67">
        <f t="shared" si="7"/>
        <v>15</v>
      </c>
    </row>
    <row r="14" spans="1:20" x14ac:dyDescent="0.3">
      <c r="A14" s="63" t="s">
        <v>1541</v>
      </c>
      <c r="B14" s="64">
        <f>VLOOKUP($A14,'Return Data'!$B$7:$R$2292,3,0)</f>
        <v>44679</v>
      </c>
      <c r="C14" s="65">
        <f>VLOOKUP($A14,'Return Data'!$B$7:$R$2292,4,0)</f>
        <v>72.829400000000007</v>
      </c>
      <c r="D14" s="65">
        <f>VLOOKUP($A14,'Return Data'!$B$7:$R$2292,10,0)</f>
        <v>0.81069999999999998</v>
      </c>
      <c r="E14" s="66">
        <f t="shared" si="0"/>
        <v>13</v>
      </c>
      <c r="F14" s="65">
        <f>VLOOKUP($A14,'Return Data'!$B$7:$R$2292,11,0)</f>
        <v>6.1400000000000003E-2</v>
      </c>
      <c r="G14" s="66">
        <f t="shared" si="1"/>
        <v>14</v>
      </c>
      <c r="H14" s="65">
        <f>VLOOKUP($A14,'Return Data'!$B$7:$R$2292,12,0)</f>
        <v>4.1315</v>
      </c>
      <c r="I14" s="66">
        <f t="shared" si="2"/>
        <v>16</v>
      </c>
      <c r="J14" s="65">
        <f>VLOOKUP($A14,'Return Data'!$B$7:$R$2292,13,0)</f>
        <v>5.6783999999999999</v>
      </c>
      <c r="K14" s="66">
        <f t="shared" si="3"/>
        <v>18</v>
      </c>
      <c r="L14" s="65">
        <f>VLOOKUP($A14,'Return Data'!$B$7:$R$2292,17,0)</f>
        <v>11.2128</v>
      </c>
      <c r="M14" s="66">
        <f t="shared" si="4"/>
        <v>13</v>
      </c>
      <c r="N14" s="65">
        <f>VLOOKUP($A14,'Return Data'!$B$7:$R$2292,14,0)</f>
        <v>7.7751000000000001</v>
      </c>
      <c r="O14" s="66">
        <f t="shared" si="5"/>
        <v>15</v>
      </c>
      <c r="P14" s="65">
        <f>VLOOKUP($A14,'Return Data'!$B$7:$R$2292,15,0)</f>
        <v>7.0130999999999997</v>
      </c>
      <c r="Q14" s="66">
        <f t="shared" si="6"/>
        <v>13</v>
      </c>
      <c r="R14" s="65">
        <f>VLOOKUP($A14,'Return Data'!$B$7:$R$2292,16,0)</f>
        <v>9.0517000000000003</v>
      </c>
      <c r="S14" s="67">
        <f t="shared" si="7"/>
        <v>10</v>
      </c>
    </row>
    <row r="15" spans="1:20" x14ac:dyDescent="0.3">
      <c r="A15" s="63" t="s">
        <v>1543</v>
      </c>
      <c r="B15" s="64">
        <f>VLOOKUP($A15,'Return Data'!$B$7:$R$2292,3,0)</f>
        <v>44679</v>
      </c>
      <c r="C15" s="65">
        <f>VLOOKUP($A15,'Return Data'!$B$7:$R$2292,4,0)</f>
        <v>62.698099999999997</v>
      </c>
      <c r="D15" s="65">
        <f>VLOOKUP($A15,'Return Data'!$B$7:$R$2292,10,0)</f>
        <v>2.8281999999999998</v>
      </c>
      <c r="E15" s="66">
        <f t="shared" si="0"/>
        <v>6</v>
      </c>
      <c r="F15" s="65">
        <f>VLOOKUP($A15,'Return Data'!$B$7:$R$2292,11,0)</f>
        <v>1.9511000000000001</v>
      </c>
      <c r="G15" s="66">
        <f t="shared" si="1"/>
        <v>7</v>
      </c>
      <c r="H15" s="65">
        <f>VLOOKUP($A15,'Return Data'!$B$7:$R$2292,12,0)</f>
        <v>6.7664999999999997</v>
      </c>
      <c r="I15" s="66">
        <f t="shared" si="2"/>
        <v>9</v>
      </c>
      <c r="J15" s="65">
        <f>VLOOKUP($A15,'Return Data'!$B$7:$R$2292,13,0)</f>
        <v>10.8081</v>
      </c>
      <c r="K15" s="66">
        <f t="shared" si="3"/>
        <v>7</v>
      </c>
      <c r="L15" s="65">
        <f>VLOOKUP($A15,'Return Data'!$B$7:$R$2292,17,0)</f>
        <v>16.515499999999999</v>
      </c>
      <c r="M15" s="66">
        <f t="shared" si="4"/>
        <v>6</v>
      </c>
      <c r="N15" s="65">
        <f>VLOOKUP($A15,'Return Data'!$B$7:$R$2292,14,0)</f>
        <v>10.0191</v>
      </c>
      <c r="O15" s="66">
        <f t="shared" si="5"/>
        <v>6</v>
      </c>
      <c r="P15" s="65">
        <f>VLOOKUP($A15,'Return Data'!$B$7:$R$2292,15,0)</f>
        <v>7.9019000000000004</v>
      </c>
      <c r="Q15" s="66">
        <f t="shared" si="6"/>
        <v>8</v>
      </c>
      <c r="R15" s="65">
        <f>VLOOKUP($A15,'Return Data'!$B$7:$R$2292,16,0)</f>
        <v>9.6852999999999998</v>
      </c>
      <c r="S15" s="67">
        <f t="shared" si="7"/>
        <v>6</v>
      </c>
    </row>
    <row r="16" spans="1:20" x14ac:dyDescent="0.3">
      <c r="A16" s="63" t="s">
        <v>1544</v>
      </c>
      <c r="B16" s="64">
        <f>VLOOKUP($A16,'Return Data'!$B$7:$R$2292,3,0)</f>
        <v>44679</v>
      </c>
      <c r="C16" s="65">
        <f>VLOOKUP($A16,'Return Data'!$B$7:$R$2292,4,0)</f>
        <v>49.563400000000001</v>
      </c>
      <c r="D16" s="65">
        <f>VLOOKUP($A16,'Return Data'!$B$7:$R$2292,10,0)</f>
        <v>-1.6031</v>
      </c>
      <c r="E16" s="66">
        <f t="shared" si="0"/>
        <v>20</v>
      </c>
      <c r="F16" s="65">
        <f>VLOOKUP($A16,'Return Data'!$B$7:$R$2292,11,0)</f>
        <v>-1.1914</v>
      </c>
      <c r="G16" s="66">
        <f t="shared" si="1"/>
        <v>18</v>
      </c>
      <c r="H16" s="65">
        <f>VLOOKUP($A16,'Return Data'!$B$7:$R$2292,12,0)</f>
        <v>5.4253999999999998</v>
      </c>
      <c r="I16" s="66">
        <f t="shared" si="2"/>
        <v>12</v>
      </c>
      <c r="J16" s="65">
        <f>VLOOKUP($A16,'Return Data'!$B$7:$R$2292,13,0)</f>
        <v>7.3856000000000002</v>
      </c>
      <c r="K16" s="66">
        <f t="shared" si="3"/>
        <v>13</v>
      </c>
      <c r="L16" s="65">
        <f>VLOOKUP($A16,'Return Data'!$B$7:$R$2292,17,0)</f>
        <v>12.032500000000001</v>
      </c>
      <c r="M16" s="66">
        <f t="shared" si="4"/>
        <v>12</v>
      </c>
      <c r="N16" s="65">
        <f>VLOOKUP($A16,'Return Data'!$B$7:$R$2292,14,0)</f>
        <v>9.6232000000000006</v>
      </c>
      <c r="O16" s="66">
        <f t="shared" si="5"/>
        <v>8</v>
      </c>
      <c r="P16" s="65">
        <f>VLOOKUP($A16,'Return Data'!$B$7:$R$2292,15,0)</f>
        <v>7.3718000000000004</v>
      </c>
      <c r="Q16" s="66">
        <f t="shared" si="6"/>
        <v>11</v>
      </c>
      <c r="R16" s="65">
        <f>VLOOKUP($A16,'Return Data'!$B$7:$R$2292,16,0)</f>
        <v>8.74</v>
      </c>
      <c r="S16" s="67">
        <f t="shared" si="7"/>
        <v>12</v>
      </c>
    </row>
    <row r="17" spans="1:19" x14ac:dyDescent="0.3">
      <c r="A17" s="63" t="s">
        <v>1545</v>
      </c>
      <c r="B17" s="64">
        <f>VLOOKUP($A17,'Return Data'!$B$7:$R$2292,3,0)</f>
        <v>44679</v>
      </c>
      <c r="C17" s="65">
        <f>VLOOKUP($A17,'Return Data'!$B$7:$R$2292,4,0)</f>
        <v>59.960500000000003</v>
      </c>
      <c r="D17" s="65">
        <f>VLOOKUP($A17,'Return Data'!$B$7:$R$2292,10,0)</f>
        <v>2.6804999999999999</v>
      </c>
      <c r="E17" s="66">
        <f t="shared" si="0"/>
        <v>7</v>
      </c>
      <c r="F17" s="65">
        <f>VLOOKUP($A17,'Return Data'!$B$7:$R$2292,11,0)</f>
        <v>2.8683999999999998</v>
      </c>
      <c r="G17" s="66">
        <f t="shared" si="1"/>
        <v>6</v>
      </c>
      <c r="H17" s="65">
        <f>VLOOKUP($A17,'Return Data'!$B$7:$R$2292,12,0)</f>
        <v>8.9742999999999995</v>
      </c>
      <c r="I17" s="66">
        <f t="shared" si="2"/>
        <v>5</v>
      </c>
      <c r="J17" s="65">
        <f>VLOOKUP($A17,'Return Data'!$B$7:$R$2292,13,0)</f>
        <v>9.4327000000000005</v>
      </c>
      <c r="K17" s="66">
        <f t="shared" si="3"/>
        <v>8</v>
      </c>
      <c r="L17" s="65">
        <f>VLOOKUP($A17,'Return Data'!$B$7:$R$2292,17,0)</f>
        <v>13.842499999999999</v>
      </c>
      <c r="M17" s="66">
        <f t="shared" si="4"/>
        <v>8</v>
      </c>
      <c r="N17" s="65">
        <f>VLOOKUP($A17,'Return Data'!$B$7:$R$2292,14,0)</f>
        <v>10.2682</v>
      </c>
      <c r="O17" s="66">
        <f t="shared" si="5"/>
        <v>5</v>
      </c>
      <c r="P17" s="65">
        <f>VLOOKUP($A17,'Return Data'!$B$7:$R$2292,15,0)</f>
        <v>9.4404000000000003</v>
      </c>
      <c r="Q17" s="66">
        <f t="shared" si="6"/>
        <v>2</v>
      </c>
      <c r="R17" s="65">
        <f>VLOOKUP($A17,'Return Data'!$B$7:$R$2292,16,0)</f>
        <v>10.8156</v>
      </c>
      <c r="S17" s="67">
        <f t="shared" si="7"/>
        <v>3</v>
      </c>
    </row>
    <row r="18" spans="1:19" x14ac:dyDescent="0.3">
      <c r="A18" s="63" t="s">
        <v>1546</v>
      </c>
      <c r="B18" s="64">
        <f>VLOOKUP($A18,'Return Data'!$B$7:$R$2292,3,0)</f>
        <v>44679</v>
      </c>
      <c r="C18" s="65">
        <f>VLOOKUP($A18,'Return Data'!$B$7:$R$2292,4,0)</f>
        <v>27.997</v>
      </c>
      <c r="D18" s="65">
        <f>VLOOKUP($A18,'Return Data'!$B$7:$R$2292,10,0)</f>
        <v>-0.90769999999999995</v>
      </c>
      <c r="E18" s="66">
        <f t="shared" si="0"/>
        <v>18</v>
      </c>
      <c r="F18" s="65">
        <f>VLOOKUP($A18,'Return Data'!$B$7:$R$2292,11,0)</f>
        <v>-1.5777000000000001</v>
      </c>
      <c r="G18" s="66">
        <f t="shared" si="1"/>
        <v>19</v>
      </c>
      <c r="H18" s="65">
        <f>VLOOKUP($A18,'Return Data'!$B$7:$R$2292,12,0)</f>
        <v>3.6833999999999998</v>
      </c>
      <c r="I18" s="66">
        <f t="shared" si="2"/>
        <v>19</v>
      </c>
      <c r="J18" s="65">
        <f>VLOOKUP($A18,'Return Data'!$B$7:$R$2292,13,0)</f>
        <v>5.0903</v>
      </c>
      <c r="K18" s="66">
        <f t="shared" si="3"/>
        <v>19</v>
      </c>
      <c r="L18" s="65">
        <f>VLOOKUP($A18,'Return Data'!$B$7:$R$2292,17,0)</f>
        <v>9.5075000000000003</v>
      </c>
      <c r="M18" s="66">
        <f t="shared" si="4"/>
        <v>18</v>
      </c>
      <c r="N18" s="65">
        <f>VLOOKUP($A18,'Return Data'!$B$7:$R$2292,14,0)</f>
        <v>7.2469999999999999</v>
      </c>
      <c r="O18" s="66">
        <f t="shared" si="5"/>
        <v>16</v>
      </c>
      <c r="P18" s="65">
        <f>VLOOKUP($A18,'Return Data'!$B$7:$R$2292,15,0)</f>
        <v>6.5088999999999997</v>
      </c>
      <c r="Q18" s="66">
        <f t="shared" si="6"/>
        <v>16</v>
      </c>
      <c r="R18" s="65">
        <f>VLOOKUP($A18,'Return Data'!$B$7:$R$2292,16,0)</f>
        <v>8.6531000000000002</v>
      </c>
      <c r="S18" s="67">
        <f t="shared" si="7"/>
        <v>13</v>
      </c>
    </row>
    <row r="19" spans="1:19" x14ac:dyDescent="0.3">
      <c r="A19" s="63" t="s">
        <v>1548</v>
      </c>
      <c r="B19" s="64">
        <f>VLOOKUP($A19,'Return Data'!$B$7:$R$2292,3,0)</f>
        <v>44679</v>
      </c>
      <c r="C19" s="65">
        <f>VLOOKUP($A19,'Return Data'!$B$7:$R$2292,4,0)</f>
        <v>47.496200000000002</v>
      </c>
      <c r="D19" s="65">
        <f>VLOOKUP($A19,'Return Data'!$B$7:$R$2292,10,0)</f>
        <v>1.7769999999999999</v>
      </c>
      <c r="E19" s="66">
        <f t="shared" si="0"/>
        <v>10</v>
      </c>
      <c r="F19" s="65">
        <f>VLOOKUP($A19,'Return Data'!$B$7:$R$2292,11,0)</f>
        <v>1.512</v>
      </c>
      <c r="G19" s="66">
        <f t="shared" si="1"/>
        <v>9</v>
      </c>
      <c r="H19" s="65">
        <f>VLOOKUP($A19,'Return Data'!$B$7:$R$2292,12,0)</f>
        <v>8.2217000000000002</v>
      </c>
      <c r="I19" s="66">
        <f t="shared" si="2"/>
        <v>7</v>
      </c>
      <c r="J19" s="65">
        <f>VLOOKUP($A19,'Return Data'!$B$7:$R$2292,13,0)</f>
        <v>11.260999999999999</v>
      </c>
      <c r="K19" s="66">
        <f t="shared" si="3"/>
        <v>3</v>
      </c>
      <c r="L19" s="65">
        <f>VLOOKUP($A19,'Return Data'!$B$7:$R$2292,17,0)</f>
        <v>17.141100000000002</v>
      </c>
      <c r="M19" s="66">
        <f t="shared" si="4"/>
        <v>4</v>
      </c>
      <c r="N19" s="65">
        <f>VLOOKUP($A19,'Return Data'!$B$7:$R$2292,14,0)</f>
        <v>12.9215</v>
      </c>
      <c r="O19" s="66">
        <f t="shared" si="5"/>
        <v>1</v>
      </c>
      <c r="P19" s="65">
        <f>VLOOKUP($A19,'Return Data'!$B$7:$R$2292,15,0)</f>
        <v>10.0768</v>
      </c>
      <c r="Q19" s="66">
        <f t="shared" si="6"/>
        <v>1</v>
      </c>
      <c r="R19" s="65">
        <f>VLOOKUP($A19,'Return Data'!$B$7:$R$2292,16,0)</f>
        <v>10.8287</v>
      </c>
      <c r="S19" s="67">
        <f t="shared" si="7"/>
        <v>2</v>
      </c>
    </row>
    <row r="20" spans="1:19" x14ac:dyDescent="0.3">
      <c r="A20" s="63" t="s">
        <v>1549</v>
      </c>
      <c r="B20" s="64">
        <f>VLOOKUP($A20,'Return Data'!$B$7:$R$2292,3,0)</f>
        <v>44679</v>
      </c>
      <c r="C20" s="65">
        <f>VLOOKUP($A20,'Return Data'!$B$7:$R$2292,4,0)</f>
        <v>46.0501</v>
      </c>
      <c r="D20" s="65">
        <f>VLOOKUP($A20,'Return Data'!$B$7:$R$2292,10,0)</f>
        <v>0.24229999999999999</v>
      </c>
      <c r="E20" s="66">
        <f t="shared" si="0"/>
        <v>14</v>
      </c>
      <c r="F20" s="65">
        <f>VLOOKUP($A20,'Return Data'!$B$7:$R$2292,11,0)</f>
        <v>1.7727999999999999</v>
      </c>
      <c r="G20" s="66">
        <f t="shared" si="1"/>
        <v>8</v>
      </c>
      <c r="H20" s="65">
        <f>VLOOKUP($A20,'Return Data'!$B$7:$R$2292,12,0)</f>
        <v>5.1923000000000004</v>
      </c>
      <c r="I20" s="66">
        <f t="shared" si="2"/>
        <v>14</v>
      </c>
      <c r="J20" s="65">
        <f>VLOOKUP($A20,'Return Data'!$B$7:$R$2292,13,0)</f>
        <v>7.4832000000000001</v>
      </c>
      <c r="K20" s="66">
        <f t="shared" si="3"/>
        <v>12</v>
      </c>
      <c r="L20" s="65">
        <f>VLOOKUP($A20,'Return Data'!$B$7:$R$2292,17,0)</f>
        <v>10.5633</v>
      </c>
      <c r="M20" s="66">
        <f t="shared" si="4"/>
        <v>16</v>
      </c>
      <c r="N20" s="65">
        <f>VLOOKUP($A20,'Return Data'!$B$7:$R$2292,14,0)</f>
        <v>8.3500999999999994</v>
      </c>
      <c r="O20" s="66">
        <f t="shared" si="5"/>
        <v>12</v>
      </c>
      <c r="P20" s="65">
        <f>VLOOKUP($A20,'Return Data'!$B$7:$R$2292,15,0)</f>
        <v>7.0967000000000002</v>
      </c>
      <c r="Q20" s="66">
        <f t="shared" si="6"/>
        <v>12</v>
      </c>
      <c r="R20" s="65">
        <f>VLOOKUP($A20,'Return Data'!$B$7:$R$2292,16,0)</f>
        <v>8.0229999999999997</v>
      </c>
      <c r="S20" s="67">
        <f t="shared" si="7"/>
        <v>17</v>
      </c>
    </row>
    <row r="21" spans="1:19" x14ac:dyDescent="0.3">
      <c r="A21" s="63" t="s">
        <v>1550</v>
      </c>
      <c r="B21" s="64">
        <f>VLOOKUP($A21,'Return Data'!$B$7:$R$2292,3,0)</f>
        <v>44679</v>
      </c>
      <c r="C21" s="65">
        <f>VLOOKUP($A21,'Return Data'!$B$7:$R$2292,4,0)</f>
        <v>71.706500000000005</v>
      </c>
      <c r="D21" s="65">
        <f>VLOOKUP($A21,'Return Data'!$B$7:$R$2292,10,0)</f>
        <v>-1.5875999999999999</v>
      </c>
      <c r="E21" s="66">
        <f t="shared" si="0"/>
        <v>19</v>
      </c>
      <c r="F21" s="65">
        <f>VLOOKUP($A21,'Return Data'!$B$7:$R$2292,11,0)</f>
        <v>-2.1156000000000001</v>
      </c>
      <c r="G21" s="66">
        <f t="shared" si="1"/>
        <v>20</v>
      </c>
      <c r="H21" s="65">
        <f>VLOOKUP($A21,'Return Data'!$B$7:$R$2292,12,0)</f>
        <v>4.0751999999999997</v>
      </c>
      <c r="I21" s="66">
        <f t="shared" si="2"/>
        <v>18</v>
      </c>
      <c r="J21" s="65">
        <f>VLOOKUP($A21,'Return Data'!$B$7:$R$2292,13,0)</f>
        <v>5.8724999999999996</v>
      </c>
      <c r="K21" s="66">
        <f t="shared" si="3"/>
        <v>17</v>
      </c>
      <c r="L21" s="65">
        <f>VLOOKUP($A21,'Return Data'!$B$7:$R$2292,17,0)</f>
        <v>8.8668999999999993</v>
      </c>
      <c r="M21" s="66">
        <f t="shared" si="4"/>
        <v>19</v>
      </c>
      <c r="N21" s="65">
        <f>VLOOKUP($A21,'Return Data'!$B$7:$R$2292,14,0)</f>
        <v>8.0437999999999992</v>
      </c>
      <c r="O21" s="66">
        <f t="shared" si="5"/>
        <v>14</v>
      </c>
      <c r="P21" s="65">
        <f>VLOOKUP($A21,'Return Data'!$B$7:$R$2292,15,0)</f>
        <v>6.9604999999999997</v>
      </c>
      <c r="Q21" s="66">
        <f t="shared" si="6"/>
        <v>14</v>
      </c>
      <c r="R21" s="65">
        <f>VLOOKUP($A21,'Return Data'!$B$7:$R$2292,16,0)</f>
        <v>7.8975</v>
      </c>
      <c r="S21" s="67">
        <f t="shared" si="7"/>
        <v>18</v>
      </c>
    </row>
    <row r="22" spans="1:19" x14ac:dyDescent="0.3">
      <c r="A22" s="63" t="s">
        <v>1908</v>
      </c>
      <c r="B22" s="64">
        <f>VLOOKUP($A22,'Return Data'!$B$7:$R$2292,3,0)</f>
        <v>44679</v>
      </c>
      <c r="C22" s="65">
        <f>VLOOKUP($A22,'Return Data'!$B$7:$R$2292,4,0)</f>
        <v>25.643000000000001</v>
      </c>
      <c r="D22" s="65">
        <f>VLOOKUP($A22,'Return Data'!$B$7:$R$2292,10,0)</f>
        <v>3.4209999999999998</v>
      </c>
      <c r="E22" s="66">
        <f t="shared" si="0"/>
        <v>5</v>
      </c>
      <c r="F22" s="65">
        <f>VLOOKUP($A22,'Return Data'!$B$7:$R$2292,11,0)</f>
        <v>1.5049999999999999</v>
      </c>
      <c r="G22" s="66">
        <f t="shared" si="1"/>
        <v>10</v>
      </c>
      <c r="H22" s="65">
        <f>VLOOKUP($A22,'Return Data'!$B$7:$R$2292,12,0)</f>
        <v>5.7576000000000001</v>
      </c>
      <c r="I22" s="66">
        <f t="shared" si="2"/>
        <v>10</v>
      </c>
      <c r="J22" s="65">
        <f>VLOOKUP($A22,'Return Data'!$B$7:$R$2292,13,0)</f>
        <v>6.8864000000000001</v>
      </c>
      <c r="K22" s="66">
        <f t="shared" si="3"/>
        <v>15</v>
      </c>
      <c r="L22" s="65">
        <f>VLOOKUP($A22,'Return Data'!$B$7:$R$2292,17,0)</f>
        <v>9.9231999999999996</v>
      </c>
      <c r="M22" s="66">
        <f t="shared" si="4"/>
        <v>17</v>
      </c>
      <c r="N22" s="65">
        <f>VLOOKUP($A22,'Return Data'!$B$7:$R$2292,14,0)</f>
        <v>6.9786000000000001</v>
      </c>
      <c r="O22" s="66">
        <f t="shared" si="5"/>
        <v>18</v>
      </c>
      <c r="P22" s="65">
        <f>VLOOKUP($A22,'Return Data'!$B$7:$R$2292,15,0)</f>
        <v>6.7813999999999997</v>
      </c>
      <c r="Q22" s="66">
        <f t="shared" si="6"/>
        <v>15</v>
      </c>
      <c r="R22" s="65">
        <f>VLOOKUP($A22,'Return Data'!$B$7:$R$2292,16,0)</f>
        <v>8.548</v>
      </c>
      <c r="S22" s="67">
        <f t="shared" si="7"/>
        <v>14</v>
      </c>
    </row>
    <row r="23" spans="1:19" x14ac:dyDescent="0.3">
      <c r="A23" s="63" t="s">
        <v>1551</v>
      </c>
      <c r="B23" s="64">
        <f>VLOOKUP($A23,'Return Data'!$B$7:$R$2292,3,0)</f>
        <v>44679</v>
      </c>
      <c r="C23" s="65">
        <f>VLOOKUP($A23,'Return Data'!$B$7:$R$2292,4,0)</f>
        <v>48.026299999999999</v>
      </c>
      <c r="D23" s="65">
        <f>VLOOKUP($A23,'Return Data'!$B$7:$R$2292,10,0)</f>
        <v>4.1218000000000004</v>
      </c>
      <c r="E23" s="66">
        <f t="shared" si="0"/>
        <v>3</v>
      </c>
      <c r="F23" s="65">
        <f>VLOOKUP($A23,'Return Data'!$B$7:$R$2292,11,0)</f>
        <v>4.7965</v>
      </c>
      <c r="G23" s="66">
        <f t="shared" si="1"/>
        <v>3</v>
      </c>
      <c r="H23" s="65">
        <f>VLOOKUP($A23,'Return Data'!$B$7:$R$2292,12,0)</f>
        <v>7.7230999999999996</v>
      </c>
      <c r="I23" s="66">
        <f t="shared" si="2"/>
        <v>8</v>
      </c>
      <c r="J23" s="65">
        <f>VLOOKUP($A23,'Return Data'!$B$7:$R$2292,13,0)</f>
        <v>8.7134</v>
      </c>
      <c r="K23" s="66">
        <f t="shared" si="3"/>
        <v>9</v>
      </c>
      <c r="L23" s="65">
        <f>VLOOKUP($A23,'Return Data'!$B$7:$R$2292,17,0)</f>
        <v>11.1228</v>
      </c>
      <c r="M23" s="66">
        <f t="shared" si="4"/>
        <v>14</v>
      </c>
      <c r="N23" s="65">
        <f>VLOOKUP($A23,'Return Data'!$B$7:$R$2292,14,0)</f>
        <v>1.6537999999999999</v>
      </c>
      <c r="O23" s="66">
        <f t="shared" si="5"/>
        <v>19</v>
      </c>
      <c r="P23" s="65">
        <f>VLOOKUP($A23,'Return Data'!$B$7:$R$2292,15,0)</f>
        <v>3.5512000000000001</v>
      </c>
      <c r="Q23" s="66">
        <f t="shared" si="6"/>
        <v>19</v>
      </c>
      <c r="R23" s="65">
        <f>VLOOKUP($A23,'Return Data'!$B$7:$R$2292,16,0)</f>
        <v>7.0625</v>
      </c>
      <c r="S23" s="67">
        <f t="shared" si="7"/>
        <v>19</v>
      </c>
    </row>
    <row r="24" spans="1:19" x14ac:dyDescent="0.3">
      <c r="A24" s="63" t="s">
        <v>1945</v>
      </c>
      <c r="B24" s="64">
        <f>VLOOKUP($A24,'Return Data'!$B$7:$R$2292,3,0)</f>
        <v>44679</v>
      </c>
      <c r="C24" s="65">
        <f>VLOOKUP($A24,'Return Data'!$B$7:$R$2292,4,0)</f>
        <v>57.5608</v>
      </c>
      <c r="D24" s="65">
        <f>VLOOKUP($A24,'Return Data'!$B$7:$R$2292,10,0)</f>
        <v>3.8572000000000002</v>
      </c>
      <c r="E24" s="66">
        <f t="shared" si="0"/>
        <v>4</v>
      </c>
      <c r="F24" s="65">
        <f>VLOOKUP($A24,'Return Data'!$B$7:$R$2292,11,0)</f>
        <v>3.7932000000000001</v>
      </c>
      <c r="G24" s="66">
        <f t="shared" si="1"/>
        <v>4</v>
      </c>
      <c r="H24" s="65">
        <f>VLOOKUP($A24,'Return Data'!$B$7:$R$2292,12,0)</f>
        <v>8.3079000000000001</v>
      </c>
      <c r="I24" s="66">
        <f t="shared" si="2"/>
        <v>6</v>
      </c>
      <c r="J24" s="65">
        <f>VLOOKUP($A24,'Return Data'!$B$7:$R$2292,13,0)</f>
        <v>11.1099</v>
      </c>
      <c r="K24" s="66">
        <f t="shared" si="3"/>
        <v>4</v>
      </c>
      <c r="L24" s="65">
        <f>VLOOKUP($A24,'Return Data'!$B$7:$R$2292,17,0)</f>
        <v>17.429400000000001</v>
      </c>
      <c r="M24" s="66">
        <f t="shared" si="4"/>
        <v>3</v>
      </c>
      <c r="N24" s="65">
        <f>VLOOKUP($A24,'Return Data'!$B$7:$R$2292,14,0)</f>
        <v>11.327500000000001</v>
      </c>
      <c r="O24" s="66">
        <f t="shared" si="5"/>
        <v>3</v>
      </c>
      <c r="P24" s="65">
        <f>VLOOKUP($A24,'Return Data'!$B$7:$R$2292,15,0)</f>
        <v>8.6938999999999993</v>
      </c>
      <c r="Q24" s="66">
        <f t="shared" si="6"/>
        <v>4</v>
      </c>
      <c r="R24" s="65">
        <f>VLOOKUP($A24,'Return Data'!$B$7:$R$2292,16,0)</f>
        <v>9.9253999999999998</v>
      </c>
      <c r="S24" s="67">
        <f t="shared" si="7"/>
        <v>5</v>
      </c>
    </row>
    <row r="25" spans="1:19" x14ac:dyDescent="0.3">
      <c r="A25" s="63" t="s">
        <v>1553</v>
      </c>
      <c r="B25" s="64">
        <f>VLOOKUP($A25,'Return Data'!$B$7:$R$2292,3,0)</f>
        <v>44679</v>
      </c>
      <c r="C25" s="65">
        <f>VLOOKUP($A25,'Return Data'!$B$7:$R$2292,4,0)</f>
        <v>25.158999999999999</v>
      </c>
      <c r="D25" s="65">
        <f>VLOOKUP($A25,'Return Data'!$B$7:$R$2292,10,0)</f>
        <v>0.96460000000000001</v>
      </c>
      <c r="E25" s="66">
        <f t="shared" si="0"/>
        <v>11</v>
      </c>
      <c r="F25" s="65">
        <f>VLOOKUP($A25,'Return Data'!$B$7:$R$2292,11,0)</f>
        <v>-0.69740000000000002</v>
      </c>
      <c r="G25" s="66">
        <f t="shared" si="1"/>
        <v>17</v>
      </c>
      <c r="H25" s="65">
        <f>VLOOKUP($A25,'Return Data'!$B$7:$R$2292,12,0)</f>
        <v>11.8743</v>
      </c>
      <c r="I25" s="66">
        <f t="shared" si="2"/>
        <v>2</v>
      </c>
      <c r="J25" s="65">
        <f>VLOOKUP($A25,'Return Data'!$B$7:$R$2292,13,0)</f>
        <v>11.974</v>
      </c>
      <c r="K25" s="66">
        <f t="shared" si="3"/>
        <v>2</v>
      </c>
      <c r="L25" s="65">
        <f>VLOOKUP($A25,'Return Data'!$B$7:$R$2292,17,0)</f>
        <v>13.271100000000001</v>
      </c>
      <c r="M25" s="66">
        <f t="shared" si="4"/>
        <v>11</v>
      </c>
      <c r="N25" s="65">
        <f>VLOOKUP($A25,'Return Data'!$B$7:$R$2292,14,0)</f>
        <v>7.194</v>
      </c>
      <c r="O25" s="66">
        <f t="shared" si="5"/>
        <v>17</v>
      </c>
      <c r="P25" s="65">
        <f>VLOOKUP($A25,'Return Data'!$B$7:$R$2292,15,0)</f>
        <v>6.4301000000000004</v>
      </c>
      <c r="Q25" s="66">
        <f t="shared" si="6"/>
        <v>18</v>
      </c>
      <c r="R25" s="65">
        <f>VLOOKUP($A25,'Return Data'!$B$7:$R$2292,16,0)</f>
        <v>8.2916000000000007</v>
      </c>
      <c r="S25" s="67">
        <f t="shared" si="7"/>
        <v>16</v>
      </c>
    </row>
    <row r="26" spans="1:19" x14ac:dyDescent="0.3">
      <c r="A26" s="63" t="s">
        <v>1554</v>
      </c>
      <c r="B26" s="64">
        <f>VLOOKUP($A26,'Return Data'!$B$7:$R$2292,3,0)</f>
        <v>0</v>
      </c>
      <c r="C26" s="65">
        <f>VLOOKUP($A26,'Return Data'!$B$7:$R$2292,4,0)</f>
        <v>0</v>
      </c>
      <c r="D26" s="65">
        <f>VLOOKUP($A26,'Return Data'!$B$7:$R$2292,10,0)</f>
        <v>0</v>
      </c>
      <c r="E26" s="66">
        <f t="shared" si="0"/>
        <v>15</v>
      </c>
      <c r="F26" s="65">
        <f>VLOOKUP($A26,'Return Data'!$B$7:$R$2292,11,0)</f>
        <v>0</v>
      </c>
      <c r="G26" s="66">
        <f t="shared" si="1"/>
        <v>15</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1555</v>
      </c>
      <c r="B27" s="64">
        <f>VLOOKUP($A27,'Return Data'!$B$7:$R$2292,3,0)</f>
        <v>44679</v>
      </c>
      <c r="C27" s="65">
        <f>VLOOKUP($A27,'Return Data'!$B$7:$R$2292,4,0)</f>
        <v>54.7241</v>
      </c>
      <c r="D27" s="65">
        <f>VLOOKUP($A27,'Return Data'!$B$7:$R$2292,10,0)</f>
        <v>-1.04E-2</v>
      </c>
      <c r="E27" s="66">
        <f t="shared" si="0"/>
        <v>16</v>
      </c>
      <c r="F27" s="65">
        <f>VLOOKUP($A27,'Return Data'!$B$7:$R$2292,11,0)</f>
        <v>-0.64770000000000005</v>
      </c>
      <c r="G27" s="66">
        <f t="shared" si="1"/>
        <v>16</v>
      </c>
      <c r="H27" s="65">
        <f>VLOOKUP($A27,'Return Data'!$B$7:$R$2292,12,0)</f>
        <v>9.4612999999999996</v>
      </c>
      <c r="I27" s="66">
        <f t="shared" si="2"/>
        <v>4</v>
      </c>
      <c r="J27" s="65">
        <f>VLOOKUP($A27,'Return Data'!$B$7:$R$2292,13,0)</f>
        <v>11.0777</v>
      </c>
      <c r="K27" s="66">
        <f t="shared" si="3"/>
        <v>5</v>
      </c>
      <c r="L27" s="65">
        <f>VLOOKUP($A27,'Return Data'!$B$7:$R$2292,17,0)</f>
        <v>16.981300000000001</v>
      </c>
      <c r="M27" s="66">
        <f>RANK(L27,L$8:L$27,0)</f>
        <v>5</v>
      </c>
      <c r="N27" s="65">
        <f>VLOOKUP($A27,'Return Data'!$B$7:$R$2292,14,0)</f>
        <v>8.2030999999999992</v>
      </c>
      <c r="O27" s="66">
        <f>RANK(N27,N$8:N$27,0)</f>
        <v>13</v>
      </c>
      <c r="P27" s="65">
        <f>VLOOKUP($A27,'Return Data'!$B$7:$R$2292,15,0)</f>
        <v>7.8182</v>
      </c>
      <c r="Q27" s="66">
        <f>RANK(P27,P$8:P$27,0)</f>
        <v>9</v>
      </c>
      <c r="R27" s="65">
        <f>VLOOKUP($A27,'Return Data'!$B$7:$R$2292,16,0)</f>
        <v>9.6723999999999997</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5.6324300000000003</v>
      </c>
      <c r="E29" s="74"/>
      <c r="F29" s="75">
        <f>AVERAGE(F8:F27)</f>
        <v>3.0418049999999992</v>
      </c>
      <c r="G29" s="74"/>
      <c r="H29" s="75">
        <f>AVERAGE(H8:H27)</f>
        <v>7.4277549999999994</v>
      </c>
      <c r="I29" s="74"/>
      <c r="J29" s="75">
        <f>AVERAGE(J8:J27)</f>
        <v>9.0376799999999982</v>
      </c>
      <c r="K29" s="74"/>
      <c r="L29" s="75">
        <f>AVERAGE(L8:L27)</f>
        <v>13.762742105263158</v>
      </c>
      <c r="M29" s="74"/>
      <c r="N29" s="75">
        <f>AVERAGE(N8:N27)</f>
        <v>8.8099631578947353</v>
      </c>
      <c r="O29" s="74"/>
      <c r="P29" s="75">
        <f>AVERAGE(P8:P27)</f>
        <v>7.5399157894736843</v>
      </c>
      <c r="Q29" s="74"/>
      <c r="R29" s="75">
        <f>AVERAGE(R8:R27)</f>
        <v>8.7247649999999997</v>
      </c>
      <c r="S29" s="76"/>
    </row>
    <row r="30" spans="1:19" x14ac:dyDescent="0.3">
      <c r="A30" s="73" t="s">
        <v>28</v>
      </c>
      <c r="B30" s="74"/>
      <c r="C30" s="74"/>
      <c r="D30" s="75">
        <f>MIN(D8:D27)</f>
        <v>-1.6031</v>
      </c>
      <c r="E30" s="74"/>
      <c r="F30" s="75">
        <f>MIN(F8:F27)</f>
        <v>-2.1156000000000001</v>
      </c>
      <c r="G30" s="74"/>
      <c r="H30" s="75">
        <f>MIN(H8:H27)</f>
        <v>0</v>
      </c>
      <c r="I30" s="74"/>
      <c r="J30" s="75">
        <f>MIN(J8:J27)</f>
        <v>0</v>
      </c>
      <c r="K30" s="74"/>
      <c r="L30" s="75">
        <f>MIN(L8:L27)</f>
        <v>8.8668999999999993</v>
      </c>
      <c r="M30" s="74"/>
      <c r="N30" s="75">
        <f>MIN(N8:N27)</f>
        <v>1.6537999999999999</v>
      </c>
      <c r="O30" s="74"/>
      <c r="P30" s="75">
        <f>MIN(P8:P27)</f>
        <v>3.5512000000000001</v>
      </c>
      <c r="Q30" s="74"/>
      <c r="R30" s="75">
        <f>MIN(R8:R27)</f>
        <v>0</v>
      </c>
      <c r="S30" s="76"/>
    </row>
    <row r="31" spans="1:19" ht="15" thickBot="1" x14ac:dyDescent="0.35">
      <c r="A31" s="77" t="s">
        <v>29</v>
      </c>
      <c r="B31" s="78"/>
      <c r="C31" s="78"/>
      <c r="D31" s="79">
        <f>MAX(D8:D27)</f>
        <v>78.099400000000003</v>
      </c>
      <c r="E31" s="78"/>
      <c r="F31" s="79">
        <f>MAX(F8:F27)</f>
        <v>38.103099999999998</v>
      </c>
      <c r="G31" s="78"/>
      <c r="H31" s="79">
        <f>MAX(H8:H27)</f>
        <v>29.520399999999999</v>
      </c>
      <c r="I31" s="78"/>
      <c r="J31" s="79">
        <f>MAX(J8:J27)</f>
        <v>27.243500000000001</v>
      </c>
      <c r="K31" s="78"/>
      <c r="L31" s="79">
        <f>MAX(L8:L27)</f>
        <v>21.183700000000002</v>
      </c>
      <c r="M31" s="78"/>
      <c r="N31" s="79">
        <f>MAX(N8:N27)</f>
        <v>12.9215</v>
      </c>
      <c r="O31" s="78"/>
      <c r="P31" s="79">
        <f>MAX(P8:P27)</f>
        <v>10.0768</v>
      </c>
      <c r="Q31" s="78"/>
      <c r="R31" s="79">
        <f>MAX(R8:R27)</f>
        <v>11.024100000000001</v>
      </c>
      <c r="S31" s="80"/>
    </row>
    <row r="32" spans="1:19" x14ac:dyDescent="0.3">
      <c r="A32" s="112" t="s">
        <v>431</v>
      </c>
    </row>
    <row r="33" spans="1:1" x14ac:dyDescent="0.3">
      <c r="A33" s="14" t="s">
        <v>340</v>
      </c>
    </row>
  </sheetData>
  <sheetProtection algorithmName="SHA-512" hashValue="hbyucwG5o0mpOpITkiGhSM+OoKL7x7pRpb8JM3qDTYkAjfePvFbis1Er65JIUFAkh8Sqjl/Og8aNltTlnCWI8Q==" saltValue="hTUscxGP0eQB4JxWitIcd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1556</v>
      </c>
      <c r="B8" s="64">
        <f>VLOOKUP($A8,'Return Data'!$B$7:$R$2292,3,0)</f>
        <v>44679</v>
      </c>
      <c r="C8" s="65">
        <f>VLOOKUP($A8,'Return Data'!$B$7:$R$2292,4,0)</f>
        <v>51.196199999999997</v>
      </c>
      <c r="D8" s="65">
        <f>VLOOKUP($A8,'Return Data'!$B$7:$R$2292,10,0)</f>
        <v>11.930199999999999</v>
      </c>
      <c r="E8" s="66">
        <f t="shared" ref="E8:E27" si="0">RANK(D8,D$8:D$27,0)</f>
        <v>2</v>
      </c>
      <c r="F8" s="65">
        <f>VLOOKUP($A8,'Return Data'!$B$7:$R$2292,11,0)</f>
        <v>4.7622</v>
      </c>
      <c r="G8" s="66">
        <f t="shared" ref="G8:G27" si="1">RANK(F8,F$8:F$27,0)</f>
        <v>2</v>
      </c>
      <c r="H8" s="65">
        <f>VLOOKUP($A8,'Return Data'!$B$7:$R$2292,12,0)</f>
        <v>8.7339000000000002</v>
      </c>
      <c r="I8" s="66">
        <f t="shared" ref="I8:I27" si="2">RANK(H8,H$8:H$27,0)</f>
        <v>4</v>
      </c>
      <c r="J8" s="65">
        <f>VLOOKUP($A8,'Return Data'!$B$7:$R$2292,13,0)</f>
        <v>9.9749999999999996</v>
      </c>
      <c r="K8" s="66">
        <f t="shared" ref="K8:K27" si="3">RANK(J8,J$8:J$27,0)</f>
        <v>6</v>
      </c>
      <c r="L8" s="65">
        <f>VLOOKUP($A8,'Return Data'!$B$7:$R$2292,17,0)</f>
        <v>19.2484</v>
      </c>
      <c r="M8" s="66">
        <f t="shared" ref="M8:M25" si="4">RANK(L8,L$8:L$27,0)</f>
        <v>2</v>
      </c>
      <c r="N8" s="65">
        <f>VLOOKUP($A8,'Return Data'!$B$7:$R$2292,14,0)</f>
        <v>9.4934999999999992</v>
      </c>
      <c r="O8" s="66">
        <f t="shared" ref="O8:O25" si="5">RANK(N8,N$8:N$27,0)</f>
        <v>5</v>
      </c>
      <c r="P8" s="65">
        <f>VLOOKUP($A8,'Return Data'!$B$7:$R$2292,15,0)</f>
        <v>6.9218000000000002</v>
      </c>
      <c r="Q8" s="66">
        <f t="shared" ref="Q8:Q25" si="6">RANK(P8,P$8:P$27,0)</f>
        <v>8</v>
      </c>
      <c r="R8" s="65">
        <f>VLOOKUP($A8,'Return Data'!$B$7:$R$2292,16,0)</f>
        <v>9.5273000000000003</v>
      </c>
      <c r="S8" s="67">
        <f t="shared" ref="S8:S27" si="7">RANK(R8,R$8:R$27,0)</f>
        <v>3</v>
      </c>
    </row>
    <row r="9" spans="1:20" x14ac:dyDescent="0.3">
      <c r="A9" s="63" t="s">
        <v>1932</v>
      </c>
      <c r="B9" s="64">
        <f>VLOOKUP($A9,'Return Data'!$B$7:$R$2292,3,0)</f>
        <v>44679</v>
      </c>
      <c r="C9" s="65">
        <f>VLOOKUP($A9,'Return Data'!$B$7:$R$2292,4,0)</f>
        <v>24.189399999999999</v>
      </c>
      <c r="D9" s="65">
        <f>VLOOKUP($A9,'Return Data'!$B$7:$R$2292,10,0)</f>
        <v>-1.8608</v>
      </c>
      <c r="E9" s="66">
        <f t="shared" si="0"/>
        <v>18</v>
      </c>
      <c r="F9" s="65">
        <f>VLOOKUP($A9,'Return Data'!$B$7:$R$2292,11,0)</f>
        <v>-0.98670000000000002</v>
      </c>
      <c r="G9" s="66">
        <f t="shared" si="1"/>
        <v>14</v>
      </c>
      <c r="H9" s="65">
        <f>VLOOKUP($A9,'Return Data'!$B$7:$R$2292,12,0)</f>
        <v>4.3528000000000002</v>
      </c>
      <c r="I9" s="66">
        <f t="shared" si="2"/>
        <v>11</v>
      </c>
      <c r="J9" s="65">
        <f>VLOOKUP($A9,'Return Data'!$B$7:$R$2292,13,0)</f>
        <v>6.9164000000000003</v>
      </c>
      <c r="K9" s="66">
        <f t="shared" si="3"/>
        <v>10</v>
      </c>
      <c r="L9" s="65">
        <f>VLOOKUP($A9,'Return Data'!$B$7:$R$2292,17,0)</f>
        <v>12.5999</v>
      </c>
      <c r="M9" s="66">
        <f t="shared" si="4"/>
        <v>8</v>
      </c>
      <c r="N9" s="65">
        <f>VLOOKUP($A9,'Return Data'!$B$7:$R$2292,14,0)</f>
        <v>7.3372999999999999</v>
      </c>
      <c r="O9" s="66">
        <f t="shared" si="5"/>
        <v>12</v>
      </c>
      <c r="P9" s="65">
        <f>VLOOKUP($A9,'Return Data'!$B$7:$R$2292,15,0)</f>
        <v>6.8630000000000004</v>
      </c>
      <c r="Q9" s="66">
        <f t="shared" si="6"/>
        <v>9</v>
      </c>
      <c r="R9" s="65">
        <f>VLOOKUP($A9,'Return Data'!$B$7:$R$2292,16,0)</f>
        <v>7.7788000000000004</v>
      </c>
      <c r="S9" s="67">
        <f t="shared" si="7"/>
        <v>15</v>
      </c>
    </row>
    <row r="10" spans="1:20" x14ac:dyDescent="0.3">
      <c r="A10" s="63" t="s">
        <v>2003</v>
      </c>
      <c r="B10" s="64">
        <f>VLOOKUP($A10,'Return Data'!$B$7:$R$2292,3,0)</f>
        <v>44679</v>
      </c>
      <c r="C10" s="65">
        <f>VLOOKUP($A10,'Return Data'!$B$7:$R$2292,4,0)</f>
        <v>34.720199999999998</v>
      </c>
      <c r="D10" s="65">
        <f>VLOOKUP($A10,'Return Data'!$B$7:$R$2292,10,0)</f>
        <v>1.2290000000000001</v>
      </c>
      <c r="E10" s="66">
        <f t="shared" si="0"/>
        <v>8</v>
      </c>
      <c r="F10" s="65">
        <f>VLOOKUP($A10,'Return Data'!$B$7:$R$2292,11,0)</f>
        <v>-1.2969999999999999</v>
      </c>
      <c r="G10" s="66">
        <f t="shared" si="1"/>
        <v>16</v>
      </c>
      <c r="H10" s="65">
        <f>VLOOKUP($A10,'Return Data'!$B$7:$R$2292,12,0)</f>
        <v>2.8605999999999998</v>
      </c>
      <c r="I10" s="66">
        <f t="shared" si="2"/>
        <v>18</v>
      </c>
      <c r="J10" s="65">
        <f>VLOOKUP($A10,'Return Data'!$B$7:$R$2292,13,0)</f>
        <v>4.8159999999999998</v>
      </c>
      <c r="K10" s="66">
        <f t="shared" si="3"/>
        <v>18</v>
      </c>
      <c r="L10" s="65">
        <f>VLOOKUP($A10,'Return Data'!$B$7:$R$2292,17,0)</f>
        <v>8.9362999999999992</v>
      </c>
      <c r="M10" s="66">
        <f t="shared" si="4"/>
        <v>16</v>
      </c>
      <c r="N10" s="65">
        <f>VLOOKUP($A10,'Return Data'!$B$7:$R$2292,14,0)</f>
        <v>6.9469000000000003</v>
      </c>
      <c r="O10" s="66">
        <f t="shared" si="5"/>
        <v>14</v>
      </c>
      <c r="P10" s="65">
        <f>VLOOKUP($A10,'Return Data'!$B$7:$R$2292,15,0)</f>
        <v>6.3623000000000003</v>
      </c>
      <c r="Q10" s="66">
        <f t="shared" si="6"/>
        <v>11</v>
      </c>
      <c r="R10" s="65">
        <f>VLOOKUP($A10,'Return Data'!$B$7:$R$2292,16,0)</f>
        <v>7.3261000000000003</v>
      </c>
      <c r="S10" s="67">
        <f t="shared" si="7"/>
        <v>16</v>
      </c>
    </row>
    <row r="11" spans="1:20" x14ac:dyDescent="0.3">
      <c r="A11" s="63" t="s">
        <v>1558</v>
      </c>
      <c r="B11" s="64">
        <f>VLOOKUP($A11,'Return Data'!$B$7:$R$2292,3,0)</f>
        <v>44679</v>
      </c>
      <c r="C11" s="65">
        <f>VLOOKUP($A11,'Return Data'!$B$7:$R$2292,4,0)</f>
        <v>27.265999999999998</v>
      </c>
      <c r="D11" s="65">
        <f>VLOOKUP($A11,'Return Data'!$B$7:$R$2292,10,0)</f>
        <v>77.376000000000005</v>
      </c>
      <c r="E11" s="66">
        <f t="shared" si="0"/>
        <v>1</v>
      </c>
      <c r="F11" s="65">
        <f>VLOOKUP($A11,'Return Data'!$B$7:$R$2292,11,0)</f>
        <v>37.452100000000002</v>
      </c>
      <c r="G11" s="66">
        <f t="shared" si="1"/>
        <v>1</v>
      </c>
      <c r="H11" s="65">
        <f>VLOOKUP($A11,'Return Data'!$B$7:$R$2292,12,0)</f>
        <v>28.911799999999999</v>
      </c>
      <c r="I11" s="66">
        <f t="shared" si="2"/>
        <v>1</v>
      </c>
      <c r="J11" s="65">
        <f>VLOOKUP($A11,'Return Data'!$B$7:$R$2292,13,0)</f>
        <v>26.649000000000001</v>
      </c>
      <c r="K11" s="66">
        <f t="shared" si="3"/>
        <v>1</v>
      </c>
      <c r="L11" s="65">
        <f>VLOOKUP($A11,'Return Data'!$B$7:$R$2292,17,0)</f>
        <v>20.510300000000001</v>
      </c>
      <c r="M11" s="66">
        <f t="shared" si="4"/>
        <v>1</v>
      </c>
      <c r="N11" s="65">
        <f>VLOOKUP($A11,'Return Data'!$B$7:$R$2292,14,0)</f>
        <v>9.0943000000000005</v>
      </c>
      <c r="O11" s="66">
        <f t="shared" si="5"/>
        <v>7</v>
      </c>
      <c r="P11" s="65">
        <f>VLOOKUP($A11,'Return Data'!$B$7:$R$2292,15,0)</f>
        <v>7.0065</v>
      </c>
      <c r="Q11" s="66">
        <f t="shared" si="6"/>
        <v>7</v>
      </c>
      <c r="R11" s="65">
        <f>VLOOKUP($A11,'Return Data'!$B$7:$R$2292,16,0)</f>
        <v>7.9447000000000001</v>
      </c>
      <c r="S11" s="67">
        <f t="shared" si="7"/>
        <v>14</v>
      </c>
    </row>
    <row r="12" spans="1:20" x14ac:dyDescent="0.3">
      <c r="A12" s="63" t="s">
        <v>1559</v>
      </c>
      <c r="B12" s="64">
        <f>VLOOKUP($A12,'Return Data'!$B$7:$R$2292,3,0)</f>
        <v>44679</v>
      </c>
      <c r="C12" s="65">
        <f>VLOOKUP($A12,'Return Data'!$B$7:$R$2292,4,0)</f>
        <v>86.690478691273498</v>
      </c>
      <c r="D12" s="65">
        <f>VLOOKUP($A12,'Return Data'!$B$7:$R$2292,10,0)</f>
        <v>0.72030000000000005</v>
      </c>
      <c r="E12" s="66">
        <f t="shared" si="0"/>
        <v>9</v>
      </c>
      <c r="F12" s="65">
        <f>VLOOKUP($A12,'Return Data'!$B$7:$R$2292,11,0)</f>
        <v>0.1169</v>
      </c>
      <c r="G12" s="66">
        <f t="shared" si="1"/>
        <v>9</v>
      </c>
      <c r="H12" s="65">
        <f>VLOOKUP($A12,'Return Data'!$B$7:$R$2292,12,0)</f>
        <v>4.0518000000000001</v>
      </c>
      <c r="I12" s="66">
        <f t="shared" si="2"/>
        <v>12</v>
      </c>
      <c r="J12" s="65">
        <f>VLOOKUP($A12,'Return Data'!$B$7:$R$2292,13,0)</f>
        <v>6.5267999999999997</v>
      </c>
      <c r="K12" s="66">
        <f t="shared" si="3"/>
        <v>12</v>
      </c>
      <c r="L12" s="65">
        <f>VLOOKUP($A12,'Return Data'!$B$7:$R$2292,17,0)</f>
        <v>12.268000000000001</v>
      </c>
      <c r="M12" s="66">
        <f t="shared" si="4"/>
        <v>10</v>
      </c>
      <c r="N12" s="65">
        <f>VLOOKUP($A12,'Return Data'!$B$7:$R$2292,14,0)</f>
        <v>10.151300000000001</v>
      </c>
      <c r="O12" s="66">
        <f t="shared" si="5"/>
        <v>3</v>
      </c>
      <c r="P12" s="65">
        <f>VLOOKUP($A12,'Return Data'!$B$7:$R$2292,15,0)</f>
        <v>8.0609000000000002</v>
      </c>
      <c r="Q12" s="66">
        <f t="shared" si="6"/>
        <v>3</v>
      </c>
      <c r="R12" s="65">
        <f>VLOOKUP($A12,'Return Data'!$B$7:$R$2292,16,0)</f>
        <v>8.4466999999999999</v>
      </c>
      <c r="S12" s="67">
        <f t="shared" si="7"/>
        <v>9</v>
      </c>
    </row>
    <row r="13" spans="1:20" x14ac:dyDescent="0.3">
      <c r="A13" s="63" t="s">
        <v>1560</v>
      </c>
      <c r="B13" s="64">
        <f>VLOOKUP($A13,'Return Data'!$B$7:$R$2292,3,0)</f>
        <v>44679</v>
      </c>
      <c r="C13" s="65">
        <f>VLOOKUP($A13,'Return Data'!$B$7:$R$2292,4,0)</f>
        <v>43.989899999999999</v>
      </c>
      <c r="D13" s="65">
        <f>VLOOKUP($A13,'Return Data'!$B$7:$R$2292,10,0)</f>
        <v>0.21679999999999999</v>
      </c>
      <c r="E13" s="66">
        <f t="shared" si="0"/>
        <v>11</v>
      </c>
      <c r="F13" s="65">
        <f>VLOOKUP($A13,'Return Data'!$B$7:$R$2292,11,0)</f>
        <v>2.0802</v>
      </c>
      <c r="G13" s="66">
        <f t="shared" si="1"/>
        <v>5</v>
      </c>
      <c r="H13" s="65">
        <f>VLOOKUP($A13,'Return Data'!$B$7:$R$2292,12,0)</f>
        <v>2.9424999999999999</v>
      </c>
      <c r="I13" s="66">
        <f t="shared" si="2"/>
        <v>17</v>
      </c>
      <c r="J13" s="65">
        <f>VLOOKUP($A13,'Return Data'!$B$7:$R$2292,13,0)</f>
        <v>5.6798999999999999</v>
      </c>
      <c r="K13" s="66">
        <f t="shared" si="3"/>
        <v>14</v>
      </c>
      <c r="L13" s="65">
        <f>VLOOKUP($A13,'Return Data'!$B$7:$R$2292,17,0)</f>
        <v>11.652799999999999</v>
      </c>
      <c r="M13" s="66">
        <f t="shared" si="4"/>
        <v>11</v>
      </c>
      <c r="N13" s="65">
        <f>VLOOKUP($A13,'Return Data'!$B$7:$R$2292,14,0)</f>
        <v>7.3817000000000004</v>
      </c>
      <c r="O13" s="66">
        <f t="shared" si="5"/>
        <v>11</v>
      </c>
      <c r="P13" s="65">
        <f>VLOOKUP($A13,'Return Data'!$B$7:$R$2292,15,0)</f>
        <v>4.9874000000000001</v>
      </c>
      <c r="Q13" s="66">
        <f t="shared" si="6"/>
        <v>18</v>
      </c>
      <c r="R13" s="65">
        <f>VLOOKUP($A13,'Return Data'!$B$7:$R$2292,16,0)</f>
        <v>8.6326999999999998</v>
      </c>
      <c r="S13" s="67">
        <f t="shared" si="7"/>
        <v>7</v>
      </c>
    </row>
    <row r="14" spans="1:20" x14ac:dyDescent="0.3">
      <c r="A14" s="63" t="s">
        <v>1561</v>
      </c>
      <c r="B14" s="64">
        <f>VLOOKUP($A14,'Return Data'!$B$7:$R$2292,3,0)</f>
        <v>44679</v>
      </c>
      <c r="C14" s="65">
        <f>VLOOKUP($A14,'Return Data'!$B$7:$R$2292,4,0)</f>
        <v>67.882900000000006</v>
      </c>
      <c r="D14" s="65">
        <f>VLOOKUP($A14,'Return Data'!$B$7:$R$2292,10,0)</f>
        <v>-6.3299999999999995E-2</v>
      </c>
      <c r="E14" s="66">
        <f t="shared" si="0"/>
        <v>14</v>
      </c>
      <c r="F14" s="65">
        <f>VLOOKUP($A14,'Return Data'!$B$7:$R$2292,11,0)</f>
        <v>-0.7661</v>
      </c>
      <c r="G14" s="66">
        <f t="shared" si="1"/>
        <v>13</v>
      </c>
      <c r="H14" s="65">
        <f>VLOOKUP($A14,'Return Data'!$B$7:$R$2292,12,0)</f>
        <v>3.3022999999999998</v>
      </c>
      <c r="I14" s="66">
        <f t="shared" si="2"/>
        <v>15</v>
      </c>
      <c r="J14" s="65">
        <f>VLOOKUP($A14,'Return Data'!$B$7:$R$2292,13,0)</f>
        <v>4.8560999999999996</v>
      </c>
      <c r="K14" s="66">
        <f t="shared" si="3"/>
        <v>17</v>
      </c>
      <c r="L14" s="65">
        <f>VLOOKUP($A14,'Return Data'!$B$7:$R$2292,17,0)</f>
        <v>10.3407</v>
      </c>
      <c r="M14" s="66">
        <f t="shared" si="4"/>
        <v>13</v>
      </c>
      <c r="N14" s="65">
        <f>VLOOKUP($A14,'Return Data'!$B$7:$R$2292,14,0)</f>
        <v>6.9348999999999998</v>
      </c>
      <c r="O14" s="66">
        <f t="shared" si="5"/>
        <v>15</v>
      </c>
      <c r="P14" s="65">
        <f>VLOOKUP($A14,'Return Data'!$B$7:$R$2292,15,0)</f>
        <v>6.2050999999999998</v>
      </c>
      <c r="Q14" s="66">
        <f t="shared" si="6"/>
        <v>12</v>
      </c>
      <c r="R14" s="65">
        <f>VLOOKUP($A14,'Return Data'!$B$7:$R$2292,16,0)</f>
        <v>9.2741000000000007</v>
      </c>
      <c r="S14" s="67">
        <f t="shared" si="7"/>
        <v>5</v>
      </c>
    </row>
    <row r="15" spans="1:20" x14ac:dyDescent="0.3">
      <c r="A15" s="63" t="s">
        <v>1563</v>
      </c>
      <c r="B15" s="64">
        <f>VLOOKUP($A15,'Return Data'!$B$7:$R$2292,3,0)</f>
        <v>44679</v>
      </c>
      <c r="C15" s="65">
        <f>VLOOKUP($A15,'Return Data'!$B$7:$R$2292,4,0)</f>
        <v>59.9084</v>
      </c>
      <c r="D15" s="65">
        <f>VLOOKUP($A15,'Return Data'!$B$7:$R$2292,10,0)</f>
        <v>2.2778</v>
      </c>
      <c r="E15" s="66">
        <f t="shared" si="0"/>
        <v>5</v>
      </c>
      <c r="F15" s="65">
        <f>VLOOKUP($A15,'Return Data'!$B$7:$R$2292,11,0)</f>
        <v>1.4376</v>
      </c>
      <c r="G15" s="66">
        <f t="shared" si="1"/>
        <v>7</v>
      </c>
      <c r="H15" s="65">
        <f>VLOOKUP($A15,'Return Data'!$B$7:$R$2292,12,0)</f>
        <v>6.2565999999999997</v>
      </c>
      <c r="I15" s="66">
        <f t="shared" si="2"/>
        <v>9</v>
      </c>
      <c r="J15" s="65">
        <f>VLOOKUP($A15,'Return Data'!$B$7:$R$2292,13,0)</f>
        <v>10.29</v>
      </c>
      <c r="K15" s="66">
        <f t="shared" si="3"/>
        <v>5</v>
      </c>
      <c r="L15" s="65">
        <f>VLOOKUP($A15,'Return Data'!$B$7:$R$2292,17,0)</f>
        <v>16.0031</v>
      </c>
      <c r="M15" s="66">
        <f t="shared" si="4"/>
        <v>5</v>
      </c>
      <c r="N15" s="65">
        <f>VLOOKUP($A15,'Return Data'!$B$7:$R$2292,14,0)</f>
        <v>9.5477000000000007</v>
      </c>
      <c r="O15" s="66">
        <f t="shared" si="5"/>
        <v>4</v>
      </c>
      <c r="P15" s="65">
        <f>VLOOKUP($A15,'Return Data'!$B$7:$R$2292,15,0)</f>
        <v>7.3708999999999998</v>
      </c>
      <c r="Q15" s="66">
        <f t="shared" si="6"/>
        <v>5</v>
      </c>
      <c r="R15" s="65">
        <f>VLOOKUP($A15,'Return Data'!$B$7:$R$2292,16,0)</f>
        <v>10.247400000000001</v>
      </c>
      <c r="S15" s="67">
        <f t="shared" si="7"/>
        <v>1</v>
      </c>
    </row>
    <row r="16" spans="1:20" x14ac:dyDescent="0.3">
      <c r="A16" s="63" t="s">
        <v>1564</v>
      </c>
      <c r="B16" s="64">
        <f>VLOOKUP($A16,'Return Data'!$B$7:$R$2292,3,0)</f>
        <v>44679</v>
      </c>
      <c r="C16" s="65">
        <f>VLOOKUP($A16,'Return Data'!$B$7:$R$2292,4,0)</f>
        <v>45.638399999999997</v>
      </c>
      <c r="D16" s="65">
        <f>VLOOKUP($A16,'Return Data'!$B$7:$R$2292,10,0)</f>
        <v>-2.9228000000000001</v>
      </c>
      <c r="E16" s="66">
        <f t="shared" si="0"/>
        <v>20</v>
      </c>
      <c r="F16" s="65">
        <f>VLOOKUP($A16,'Return Data'!$B$7:$R$2292,11,0)</f>
        <v>-2.5891000000000002</v>
      </c>
      <c r="G16" s="66">
        <f t="shared" si="1"/>
        <v>19</v>
      </c>
      <c r="H16" s="65">
        <f>VLOOKUP($A16,'Return Data'!$B$7:$R$2292,12,0)</f>
        <v>3.9258999999999999</v>
      </c>
      <c r="I16" s="66">
        <f t="shared" si="2"/>
        <v>14</v>
      </c>
      <c r="J16" s="65">
        <f>VLOOKUP($A16,'Return Data'!$B$7:$R$2292,13,0)</f>
        <v>5.81</v>
      </c>
      <c r="K16" s="66">
        <f t="shared" si="3"/>
        <v>13</v>
      </c>
      <c r="L16" s="65">
        <f>VLOOKUP($A16,'Return Data'!$B$7:$R$2292,17,0)</f>
        <v>10.2593</v>
      </c>
      <c r="M16" s="66">
        <f t="shared" si="4"/>
        <v>14</v>
      </c>
      <c r="N16" s="65">
        <f>VLOOKUP($A16,'Return Data'!$B$7:$R$2292,14,0)</f>
        <v>7.8550000000000004</v>
      </c>
      <c r="O16" s="66">
        <f t="shared" si="5"/>
        <v>8</v>
      </c>
      <c r="P16" s="65">
        <f>VLOOKUP($A16,'Return Data'!$B$7:$R$2292,15,0)</f>
        <v>6.1074000000000002</v>
      </c>
      <c r="Q16" s="66">
        <f t="shared" si="6"/>
        <v>13</v>
      </c>
      <c r="R16" s="65">
        <f>VLOOKUP($A16,'Return Data'!$B$7:$R$2292,16,0)</f>
        <v>8.7062000000000008</v>
      </c>
      <c r="S16" s="67">
        <f t="shared" si="7"/>
        <v>6</v>
      </c>
    </row>
    <row r="17" spans="1:19" x14ac:dyDescent="0.3">
      <c r="A17" s="63" t="s">
        <v>1565</v>
      </c>
      <c r="B17" s="64">
        <f>VLOOKUP($A17,'Return Data'!$B$7:$R$2292,3,0)</f>
        <v>44679</v>
      </c>
      <c r="C17" s="65">
        <f>VLOOKUP($A17,'Return Data'!$B$7:$R$2292,4,0)</f>
        <v>55.839500000000001</v>
      </c>
      <c r="D17" s="65">
        <f>VLOOKUP($A17,'Return Data'!$B$7:$R$2292,10,0)</f>
        <v>1.9037999999999999</v>
      </c>
      <c r="E17" s="66">
        <f t="shared" si="0"/>
        <v>6</v>
      </c>
      <c r="F17" s="65">
        <f>VLOOKUP($A17,'Return Data'!$B$7:$R$2292,11,0)</f>
        <v>2.0474000000000001</v>
      </c>
      <c r="G17" s="66">
        <f t="shared" si="1"/>
        <v>6</v>
      </c>
      <c r="H17" s="65">
        <f>VLOOKUP($A17,'Return Data'!$B$7:$R$2292,12,0)</f>
        <v>8.0715000000000003</v>
      </c>
      <c r="I17" s="66">
        <f t="shared" si="2"/>
        <v>5</v>
      </c>
      <c r="J17" s="65">
        <f>VLOOKUP($A17,'Return Data'!$B$7:$R$2292,13,0)</f>
        <v>8.4808000000000003</v>
      </c>
      <c r="K17" s="66">
        <f t="shared" si="3"/>
        <v>8</v>
      </c>
      <c r="L17" s="65">
        <f>VLOOKUP($A17,'Return Data'!$B$7:$R$2292,17,0)</f>
        <v>12.8855</v>
      </c>
      <c r="M17" s="66">
        <f t="shared" si="4"/>
        <v>7</v>
      </c>
      <c r="N17" s="65">
        <f>VLOOKUP($A17,'Return Data'!$B$7:$R$2292,14,0)</f>
        <v>9.4231999999999996</v>
      </c>
      <c r="O17" s="66">
        <f t="shared" si="5"/>
        <v>6</v>
      </c>
      <c r="P17" s="65">
        <f>VLOOKUP($A17,'Return Data'!$B$7:$R$2292,15,0)</f>
        <v>8.5944000000000003</v>
      </c>
      <c r="Q17" s="66">
        <f t="shared" si="6"/>
        <v>2</v>
      </c>
      <c r="R17" s="65">
        <f>VLOOKUP($A17,'Return Data'!$B$7:$R$2292,16,0)</f>
        <v>9.9738000000000007</v>
      </c>
      <c r="S17" s="67">
        <f t="shared" si="7"/>
        <v>2</v>
      </c>
    </row>
    <row r="18" spans="1:19" x14ac:dyDescent="0.3">
      <c r="A18" s="63" t="s">
        <v>1566</v>
      </c>
      <c r="B18" s="64">
        <f>VLOOKUP($A18,'Return Data'!$B$7:$R$2292,3,0)</f>
        <v>44679</v>
      </c>
      <c r="C18" s="65">
        <f>VLOOKUP($A18,'Return Data'!$B$7:$R$2292,4,0)</f>
        <v>25.7806</v>
      </c>
      <c r="D18" s="65">
        <f>VLOOKUP($A18,'Return Data'!$B$7:$R$2292,10,0)</f>
        <v>-1.8338000000000001</v>
      </c>
      <c r="E18" s="66">
        <f t="shared" si="0"/>
        <v>17</v>
      </c>
      <c r="F18" s="65">
        <f>VLOOKUP($A18,'Return Data'!$B$7:$R$2292,11,0)</f>
        <v>-2.5171999999999999</v>
      </c>
      <c r="G18" s="66">
        <f t="shared" si="1"/>
        <v>18</v>
      </c>
      <c r="H18" s="65">
        <f>VLOOKUP($A18,'Return Data'!$B$7:$R$2292,12,0)</f>
        <v>2.7141999999999999</v>
      </c>
      <c r="I18" s="66">
        <f t="shared" si="2"/>
        <v>19</v>
      </c>
      <c r="J18" s="65">
        <f>VLOOKUP($A18,'Return Data'!$B$7:$R$2292,13,0)</f>
        <v>4.1093999999999999</v>
      </c>
      <c r="K18" s="66">
        <f t="shared" si="3"/>
        <v>19</v>
      </c>
      <c r="L18" s="65">
        <f>VLOOKUP($A18,'Return Data'!$B$7:$R$2292,17,0)</f>
        <v>8.4887999999999995</v>
      </c>
      <c r="M18" s="66">
        <f t="shared" si="4"/>
        <v>17</v>
      </c>
      <c r="N18" s="65">
        <f>VLOOKUP($A18,'Return Data'!$B$7:$R$2292,14,0)</f>
        <v>6.2648999999999999</v>
      </c>
      <c r="O18" s="66">
        <f t="shared" si="5"/>
        <v>17</v>
      </c>
      <c r="P18" s="65">
        <f>VLOOKUP($A18,'Return Data'!$B$7:$R$2292,15,0)</f>
        <v>5.5598999999999998</v>
      </c>
      <c r="Q18" s="66">
        <f t="shared" si="6"/>
        <v>15</v>
      </c>
      <c r="R18" s="65">
        <f>VLOOKUP($A18,'Return Data'!$B$7:$R$2292,16,0)</f>
        <v>8.0869</v>
      </c>
      <c r="S18" s="67">
        <f t="shared" si="7"/>
        <v>13</v>
      </c>
    </row>
    <row r="19" spans="1:19" x14ac:dyDescent="0.3">
      <c r="A19" s="63" t="s">
        <v>1568</v>
      </c>
      <c r="B19" s="64">
        <f>VLOOKUP($A19,'Return Data'!$B$7:$R$2292,3,0)</f>
        <v>44679</v>
      </c>
      <c r="C19" s="65">
        <f>VLOOKUP($A19,'Return Data'!$B$7:$R$2292,4,0)</f>
        <v>42.866900000000001</v>
      </c>
      <c r="D19" s="65">
        <f>VLOOKUP($A19,'Return Data'!$B$7:$R$2292,10,0)</f>
        <v>0.375</v>
      </c>
      <c r="E19" s="66">
        <f t="shared" si="0"/>
        <v>10</v>
      </c>
      <c r="F19" s="65">
        <f>VLOOKUP($A19,'Return Data'!$B$7:$R$2292,11,0)</f>
        <v>0.10199999999999999</v>
      </c>
      <c r="G19" s="66">
        <f t="shared" si="1"/>
        <v>10</v>
      </c>
      <c r="H19" s="65">
        <f>VLOOKUP($A19,'Return Data'!$B$7:$R$2292,12,0)</f>
        <v>6.7323000000000004</v>
      </c>
      <c r="I19" s="66">
        <f t="shared" si="2"/>
        <v>8</v>
      </c>
      <c r="J19" s="65">
        <f>VLOOKUP($A19,'Return Data'!$B$7:$R$2292,13,0)</f>
        <v>9.7220999999999993</v>
      </c>
      <c r="K19" s="66">
        <f t="shared" si="3"/>
        <v>7</v>
      </c>
      <c r="L19" s="65">
        <f>VLOOKUP($A19,'Return Data'!$B$7:$R$2292,17,0)</f>
        <v>15.654299999999999</v>
      </c>
      <c r="M19" s="66">
        <f t="shared" si="4"/>
        <v>6</v>
      </c>
      <c r="N19" s="65">
        <f>VLOOKUP($A19,'Return Data'!$B$7:$R$2292,14,0)</f>
        <v>11.545199999999999</v>
      </c>
      <c r="O19" s="66">
        <f t="shared" si="5"/>
        <v>1</v>
      </c>
      <c r="P19" s="65">
        <f>VLOOKUP($A19,'Return Data'!$B$7:$R$2292,15,0)</f>
        <v>8.6968999999999994</v>
      </c>
      <c r="Q19" s="66">
        <f t="shared" si="6"/>
        <v>1</v>
      </c>
      <c r="R19" s="65">
        <f>VLOOKUP($A19,'Return Data'!$B$7:$R$2292,16,0)</f>
        <v>8.2241</v>
      </c>
      <c r="S19" s="67">
        <f t="shared" si="7"/>
        <v>11</v>
      </c>
    </row>
    <row r="20" spans="1:19" x14ac:dyDescent="0.3">
      <c r="A20" s="63" t="s">
        <v>1569</v>
      </c>
      <c r="B20" s="64">
        <f>VLOOKUP($A20,'Return Data'!$B$7:$R$2292,3,0)</f>
        <v>44679</v>
      </c>
      <c r="C20" s="65">
        <f>VLOOKUP($A20,'Return Data'!$B$7:$R$2292,4,0)</f>
        <v>43.293700000000001</v>
      </c>
      <c r="D20" s="65">
        <f>VLOOKUP($A20,'Return Data'!$B$7:$R$2292,10,0)</f>
        <v>-0.3987</v>
      </c>
      <c r="E20" s="66">
        <f t="shared" si="0"/>
        <v>15</v>
      </c>
      <c r="F20" s="65">
        <f>VLOOKUP($A20,'Return Data'!$B$7:$R$2292,11,0)</f>
        <v>1.1277999999999999</v>
      </c>
      <c r="G20" s="66">
        <f t="shared" si="1"/>
        <v>8</v>
      </c>
      <c r="H20" s="65">
        <f>VLOOKUP($A20,'Return Data'!$B$7:$R$2292,12,0)</f>
        <v>4.5308999999999999</v>
      </c>
      <c r="I20" s="66">
        <f t="shared" si="2"/>
        <v>10</v>
      </c>
      <c r="J20" s="65">
        <f>VLOOKUP($A20,'Return Data'!$B$7:$R$2292,13,0)</f>
        <v>6.8113000000000001</v>
      </c>
      <c r="K20" s="66">
        <f t="shared" si="3"/>
        <v>11</v>
      </c>
      <c r="L20" s="65">
        <f>VLOOKUP($A20,'Return Data'!$B$7:$R$2292,17,0)</f>
        <v>9.9149999999999991</v>
      </c>
      <c r="M20" s="66">
        <f t="shared" si="4"/>
        <v>15</v>
      </c>
      <c r="N20" s="65">
        <f>VLOOKUP($A20,'Return Data'!$B$7:$R$2292,14,0)</f>
        <v>7.7282999999999999</v>
      </c>
      <c r="O20" s="66">
        <f t="shared" si="5"/>
        <v>9</v>
      </c>
      <c r="P20" s="65">
        <f>VLOOKUP($A20,'Return Data'!$B$7:$R$2292,15,0)</f>
        <v>6.4143999999999997</v>
      </c>
      <c r="Q20" s="66">
        <f t="shared" si="6"/>
        <v>10</v>
      </c>
      <c r="R20" s="65">
        <f>VLOOKUP($A20,'Return Data'!$B$7:$R$2292,16,0)</f>
        <v>5.9871999999999996</v>
      </c>
      <c r="S20" s="67">
        <f t="shared" si="7"/>
        <v>19</v>
      </c>
    </row>
    <row r="21" spans="1:19" x14ac:dyDescent="0.3">
      <c r="A21" s="63" t="s">
        <v>1570</v>
      </c>
      <c r="B21" s="64">
        <f>VLOOKUP($A21,'Return Data'!$B$7:$R$2292,3,0)</f>
        <v>44679</v>
      </c>
      <c r="C21" s="65">
        <f>VLOOKUP($A21,'Return Data'!$B$7:$R$2292,4,0)</f>
        <v>66.682100000000005</v>
      </c>
      <c r="D21" s="65">
        <f>VLOOKUP($A21,'Return Data'!$B$7:$R$2292,10,0)</f>
        <v>-2.5144000000000002</v>
      </c>
      <c r="E21" s="66">
        <f t="shared" si="0"/>
        <v>19</v>
      </c>
      <c r="F21" s="65">
        <f>VLOOKUP($A21,'Return Data'!$B$7:$R$2292,11,0)</f>
        <v>-3.0371999999999999</v>
      </c>
      <c r="G21" s="66">
        <f t="shared" si="1"/>
        <v>20</v>
      </c>
      <c r="H21" s="65">
        <f>VLOOKUP($A21,'Return Data'!$B$7:$R$2292,12,0)</f>
        <v>3.1650999999999998</v>
      </c>
      <c r="I21" s="66">
        <f t="shared" si="2"/>
        <v>16</v>
      </c>
      <c r="J21" s="65">
        <f>VLOOKUP($A21,'Return Data'!$B$7:$R$2292,13,0)</f>
        <v>4.9659000000000004</v>
      </c>
      <c r="K21" s="66">
        <f t="shared" si="3"/>
        <v>16</v>
      </c>
      <c r="L21" s="65">
        <f>VLOOKUP($A21,'Return Data'!$B$7:$R$2292,17,0)</f>
        <v>7.9097</v>
      </c>
      <c r="M21" s="66">
        <f t="shared" si="4"/>
        <v>19</v>
      </c>
      <c r="N21" s="65">
        <f>VLOOKUP($A21,'Return Data'!$B$7:$R$2292,14,0)</f>
        <v>7.1007999999999996</v>
      </c>
      <c r="O21" s="66">
        <f t="shared" si="5"/>
        <v>13</v>
      </c>
      <c r="P21" s="65">
        <f>VLOOKUP($A21,'Return Data'!$B$7:$R$2292,15,0)</f>
        <v>6.0376000000000003</v>
      </c>
      <c r="Q21" s="66">
        <f t="shared" si="6"/>
        <v>14</v>
      </c>
      <c r="R21" s="65">
        <f>VLOOKUP($A21,'Return Data'!$B$7:$R$2292,16,0)</f>
        <v>8.1943999999999999</v>
      </c>
      <c r="S21" s="67">
        <f t="shared" si="7"/>
        <v>12</v>
      </c>
    </row>
    <row r="22" spans="1:19" x14ac:dyDescent="0.3">
      <c r="A22" s="63" t="s">
        <v>1909</v>
      </c>
      <c r="B22" s="64">
        <f>VLOOKUP($A22,'Return Data'!$B$7:$R$2292,3,0)</f>
        <v>44679</v>
      </c>
      <c r="C22" s="65">
        <f>VLOOKUP($A22,'Return Data'!$B$7:$R$2292,4,0)</f>
        <v>22.2241</v>
      </c>
      <c r="D22" s="65">
        <f>VLOOKUP($A22,'Return Data'!$B$7:$R$2292,10,0)</f>
        <v>1.8</v>
      </c>
      <c r="E22" s="66">
        <f t="shared" si="0"/>
        <v>7</v>
      </c>
      <c r="F22" s="65">
        <f>VLOOKUP($A22,'Return Data'!$B$7:$R$2292,11,0)</f>
        <v>-0.31440000000000001</v>
      </c>
      <c r="G22" s="66">
        <f t="shared" si="1"/>
        <v>12</v>
      </c>
      <c r="H22" s="65">
        <f>VLOOKUP($A22,'Return Data'!$B$7:$R$2292,12,0)</f>
        <v>3.9651999999999998</v>
      </c>
      <c r="I22" s="66">
        <f t="shared" si="2"/>
        <v>13</v>
      </c>
      <c r="J22" s="65">
        <f>VLOOKUP($A22,'Return Data'!$B$7:$R$2292,13,0)</f>
        <v>5.0263</v>
      </c>
      <c r="K22" s="66">
        <f t="shared" si="3"/>
        <v>15</v>
      </c>
      <c r="L22" s="65">
        <f>VLOOKUP($A22,'Return Data'!$B$7:$R$2292,17,0)</f>
        <v>7.9747000000000003</v>
      </c>
      <c r="M22" s="66">
        <f t="shared" si="4"/>
        <v>18</v>
      </c>
      <c r="N22" s="65">
        <f>VLOOKUP($A22,'Return Data'!$B$7:$R$2292,14,0)</f>
        <v>5.3148999999999997</v>
      </c>
      <c r="O22" s="66">
        <f t="shared" si="5"/>
        <v>18</v>
      </c>
      <c r="P22" s="65">
        <f>VLOOKUP($A22,'Return Data'!$B$7:$R$2292,15,0)</f>
        <v>5.0292000000000003</v>
      </c>
      <c r="Q22" s="66">
        <f t="shared" si="6"/>
        <v>17</v>
      </c>
      <c r="R22" s="65">
        <f>VLOOKUP($A22,'Return Data'!$B$7:$R$2292,16,0)</f>
        <v>7.0289999999999999</v>
      </c>
      <c r="S22" s="67">
        <f t="shared" si="7"/>
        <v>18</v>
      </c>
    </row>
    <row r="23" spans="1:19" x14ac:dyDescent="0.3">
      <c r="A23" s="63" t="s">
        <v>1571</v>
      </c>
      <c r="B23" s="64">
        <f>VLOOKUP($A23,'Return Data'!$B$7:$R$2292,3,0)</f>
        <v>44679</v>
      </c>
      <c r="C23" s="65">
        <f>VLOOKUP($A23,'Return Data'!$B$7:$R$2292,4,0)</f>
        <v>44.580399999999997</v>
      </c>
      <c r="D23" s="65">
        <f>VLOOKUP($A23,'Return Data'!$B$7:$R$2292,10,0)</f>
        <v>3.4996</v>
      </c>
      <c r="E23" s="66">
        <f t="shared" si="0"/>
        <v>3</v>
      </c>
      <c r="F23" s="65">
        <f>VLOOKUP($A23,'Return Data'!$B$7:$R$2292,11,0)</f>
        <v>4.1673</v>
      </c>
      <c r="G23" s="66">
        <f t="shared" si="1"/>
        <v>3</v>
      </c>
      <c r="H23" s="65">
        <f>VLOOKUP($A23,'Return Data'!$B$7:$R$2292,12,0)</f>
        <v>7.0720000000000001</v>
      </c>
      <c r="I23" s="66">
        <f t="shared" si="2"/>
        <v>7</v>
      </c>
      <c r="J23" s="65">
        <f>VLOOKUP($A23,'Return Data'!$B$7:$R$2292,13,0)</f>
        <v>8.0427999999999997</v>
      </c>
      <c r="K23" s="66">
        <f t="shared" si="3"/>
        <v>9</v>
      </c>
      <c r="L23" s="65">
        <f>VLOOKUP($A23,'Return Data'!$B$7:$R$2292,17,0)</f>
        <v>10.4415</v>
      </c>
      <c r="M23" s="66">
        <f t="shared" si="4"/>
        <v>12</v>
      </c>
      <c r="N23" s="65">
        <f>VLOOKUP($A23,'Return Data'!$B$7:$R$2292,14,0)</f>
        <v>0.99</v>
      </c>
      <c r="O23" s="66">
        <f t="shared" si="5"/>
        <v>19</v>
      </c>
      <c r="P23" s="65">
        <f>VLOOKUP($A23,'Return Data'!$B$7:$R$2292,15,0)</f>
        <v>2.7776000000000001</v>
      </c>
      <c r="Q23" s="66">
        <f t="shared" si="6"/>
        <v>19</v>
      </c>
      <c r="R23" s="65">
        <f>VLOOKUP($A23,'Return Data'!$B$7:$R$2292,16,0)</f>
        <v>8.5086999999999993</v>
      </c>
      <c r="S23" s="67">
        <f t="shared" si="7"/>
        <v>8</v>
      </c>
    </row>
    <row r="24" spans="1:19" x14ac:dyDescent="0.3">
      <c r="A24" s="63" t="s">
        <v>1946</v>
      </c>
      <c r="B24" s="64">
        <f>VLOOKUP($A24,'Return Data'!$B$7:$R$2292,3,0)</f>
        <v>44679</v>
      </c>
      <c r="C24" s="65">
        <f>VLOOKUP($A24,'Return Data'!$B$7:$R$2292,4,0)</f>
        <v>53.5441</v>
      </c>
      <c r="D24" s="65">
        <f>VLOOKUP($A24,'Return Data'!$B$7:$R$2292,10,0)</f>
        <v>3.2902</v>
      </c>
      <c r="E24" s="66">
        <f t="shared" si="0"/>
        <v>4</v>
      </c>
      <c r="F24" s="65">
        <f>VLOOKUP($A24,'Return Data'!$B$7:$R$2292,11,0)</f>
        <v>3.2602000000000002</v>
      </c>
      <c r="G24" s="66">
        <f t="shared" si="1"/>
        <v>4</v>
      </c>
      <c r="H24" s="65">
        <f>VLOOKUP($A24,'Return Data'!$B$7:$R$2292,12,0)</f>
        <v>7.6881000000000004</v>
      </c>
      <c r="I24" s="66">
        <f t="shared" si="2"/>
        <v>6</v>
      </c>
      <c r="J24" s="65">
        <f>VLOOKUP($A24,'Return Data'!$B$7:$R$2292,13,0)</f>
        <v>10.471299999999999</v>
      </c>
      <c r="K24" s="66">
        <f t="shared" si="3"/>
        <v>3</v>
      </c>
      <c r="L24" s="65">
        <f>VLOOKUP($A24,'Return Data'!$B$7:$R$2292,17,0)</f>
        <v>16.739999999999998</v>
      </c>
      <c r="M24" s="66">
        <f t="shared" si="4"/>
        <v>3</v>
      </c>
      <c r="N24" s="65">
        <f>VLOOKUP($A24,'Return Data'!$B$7:$R$2292,14,0)</f>
        <v>10.6755</v>
      </c>
      <c r="O24" s="66">
        <f t="shared" si="5"/>
        <v>2</v>
      </c>
      <c r="P24" s="65">
        <f>VLOOKUP($A24,'Return Data'!$B$7:$R$2292,15,0)</f>
        <v>7.9226999999999999</v>
      </c>
      <c r="Q24" s="66">
        <f t="shared" si="6"/>
        <v>4</v>
      </c>
      <c r="R24" s="65">
        <f>VLOOKUP($A24,'Return Data'!$B$7:$R$2292,16,0)</f>
        <v>8.2719000000000005</v>
      </c>
      <c r="S24" s="67">
        <f t="shared" si="7"/>
        <v>10</v>
      </c>
    </row>
    <row r="25" spans="1:19" x14ac:dyDescent="0.3">
      <c r="A25" s="63" t="s">
        <v>1573</v>
      </c>
      <c r="B25" s="64">
        <f>VLOOKUP($A25,'Return Data'!$B$7:$R$2292,3,0)</f>
        <v>44679</v>
      </c>
      <c r="C25" s="65">
        <f>VLOOKUP($A25,'Return Data'!$B$7:$R$2292,4,0)</f>
        <v>23.515699999999999</v>
      </c>
      <c r="D25" s="65">
        <f>VLOOKUP($A25,'Return Data'!$B$7:$R$2292,10,0)</f>
        <v>3.3999999999999998E-3</v>
      </c>
      <c r="E25" s="66">
        <f t="shared" si="0"/>
        <v>12</v>
      </c>
      <c r="F25" s="65">
        <f>VLOOKUP($A25,'Return Data'!$B$7:$R$2292,11,0)</f>
        <v>-1.6518999999999999</v>
      </c>
      <c r="G25" s="66">
        <f t="shared" si="1"/>
        <v>17</v>
      </c>
      <c r="H25" s="65">
        <f>VLOOKUP($A25,'Return Data'!$B$7:$R$2292,12,0)</f>
        <v>10.8461</v>
      </c>
      <c r="I25" s="66">
        <f t="shared" si="2"/>
        <v>2</v>
      </c>
      <c r="J25" s="65">
        <f>VLOOKUP($A25,'Return Data'!$B$7:$R$2292,13,0)</f>
        <v>10.943</v>
      </c>
      <c r="K25" s="66">
        <f t="shared" si="3"/>
        <v>2</v>
      </c>
      <c r="L25" s="65">
        <f>VLOOKUP($A25,'Return Data'!$B$7:$R$2292,17,0)</f>
        <v>12.354699999999999</v>
      </c>
      <c r="M25" s="66">
        <f t="shared" si="4"/>
        <v>9</v>
      </c>
      <c r="N25" s="65">
        <f>VLOOKUP($A25,'Return Data'!$B$7:$R$2292,14,0)</f>
        <v>6.3150000000000004</v>
      </c>
      <c r="O25" s="66">
        <f t="shared" si="5"/>
        <v>16</v>
      </c>
      <c r="P25" s="65">
        <f>VLOOKUP($A25,'Return Data'!$B$7:$R$2292,15,0)</f>
        <v>5.3823999999999996</v>
      </c>
      <c r="Q25" s="66">
        <f t="shared" si="6"/>
        <v>16</v>
      </c>
      <c r="R25" s="65">
        <f>VLOOKUP($A25,'Return Data'!$B$7:$R$2292,16,0)</f>
        <v>7.2926000000000002</v>
      </c>
      <c r="S25" s="67">
        <f t="shared" si="7"/>
        <v>17</v>
      </c>
    </row>
    <row r="26" spans="1:19" x14ac:dyDescent="0.3">
      <c r="A26" s="63" t="s">
        <v>1574</v>
      </c>
      <c r="B26" s="64">
        <f>VLOOKUP($A26,'Return Data'!$B$7:$R$2292,3,0)</f>
        <v>0</v>
      </c>
      <c r="C26" s="65">
        <f>VLOOKUP($A26,'Return Data'!$B$7:$R$2292,4,0)</f>
        <v>0</v>
      </c>
      <c r="D26" s="65">
        <f>VLOOKUP($A26,'Return Data'!$B$7:$R$2292,10,0)</f>
        <v>0</v>
      </c>
      <c r="E26" s="66">
        <f t="shared" si="0"/>
        <v>13</v>
      </c>
      <c r="F26" s="65">
        <f>VLOOKUP($A26,'Return Data'!$B$7:$R$2292,11,0)</f>
        <v>0</v>
      </c>
      <c r="G26" s="66">
        <f t="shared" si="1"/>
        <v>11</v>
      </c>
      <c r="H26" s="65">
        <f>VLOOKUP($A26,'Return Data'!$B$7:$R$2292,12,0)</f>
        <v>0</v>
      </c>
      <c r="I26" s="66">
        <f t="shared" si="2"/>
        <v>20</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1575</v>
      </c>
      <c r="B27" s="64">
        <f>VLOOKUP($A27,'Return Data'!$B$7:$R$2292,3,0)</f>
        <v>44679</v>
      </c>
      <c r="C27" s="65">
        <f>VLOOKUP($A27,'Return Data'!$B$7:$R$2292,4,0)</f>
        <v>51.557499999999997</v>
      </c>
      <c r="D27" s="65">
        <f>VLOOKUP($A27,'Return Data'!$B$7:$R$2292,10,0)</f>
        <v>-0.56089999999999995</v>
      </c>
      <c r="E27" s="66">
        <f t="shared" si="0"/>
        <v>16</v>
      </c>
      <c r="F27" s="65">
        <f>VLOOKUP($A27,'Return Data'!$B$7:$R$2292,11,0)</f>
        <v>-1.1952</v>
      </c>
      <c r="G27" s="66">
        <f t="shared" si="1"/>
        <v>15</v>
      </c>
      <c r="H27" s="65">
        <f>VLOOKUP($A27,'Return Data'!$B$7:$R$2292,12,0)</f>
        <v>8.8704000000000001</v>
      </c>
      <c r="I27" s="66">
        <f t="shared" si="2"/>
        <v>3</v>
      </c>
      <c r="J27" s="65">
        <f>VLOOKUP($A27,'Return Data'!$B$7:$R$2292,13,0)</f>
        <v>10.453099999999999</v>
      </c>
      <c r="K27" s="66">
        <f t="shared" si="3"/>
        <v>4</v>
      </c>
      <c r="L27" s="65">
        <f>VLOOKUP($A27,'Return Data'!$B$7:$R$2292,17,0)</f>
        <v>16.281199999999998</v>
      </c>
      <c r="M27" s="66">
        <f>RANK(L27,L$8:L$27,0)</f>
        <v>4</v>
      </c>
      <c r="N27" s="65">
        <f>VLOOKUP($A27,'Return Data'!$B$7:$R$2292,14,0)</f>
        <v>7.5296000000000003</v>
      </c>
      <c r="O27" s="66">
        <f>RANK(N27,N$8:N$27,0)</f>
        <v>10</v>
      </c>
      <c r="P27" s="65">
        <f>VLOOKUP($A27,'Return Data'!$B$7:$R$2292,15,0)</f>
        <v>7.1284999999999998</v>
      </c>
      <c r="Q27" s="66">
        <f>RANK(P27,P$8:P$27,0)</f>
        <v>6</v>
      </c>
      <c r="R27" s="65">
        <f>VLOOKUP($A27,'Return Data'!$B$7:$R$2292,16,0)</f>
        <v>9.3346</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4.723370000000001</v>
      </c>
      <c r="E29" s="74"/>
      <c r="F29" s="75">
        <f>AVERAGE(F8:F27)</f>
        <v>2.1099449999999997</v>
      </c>
      <c r="G29" s="74"/>
      <c r="H29" s="75">
        <f>AVERAGE(H8:H27)</f>
        <v>6.4497</v>
      </c>
      <c r="I29" s="74"/>
      <c r="J29" s="75">
        <f>AVERAGE(J8:J27)</f>
        <v>8.0272600000000018</v>
      </c>
      <c r="K29" s="74"/>
      <c r="L29" s="75">
        <f>AVERAGE(L8:L27)</f>
        <v>12.656010526315789</v>
      </c>
      <c r="M29" s="74"/>
      <c r="N29" s="75">
        <f>AVERAGE(N8:N27)</f>
        <v>7.7699999999999987</v>
      </c>
      <c r="O29" s="74"/>
      <c r="P29" s="75">
        <f>AVERAGE(P8:P27)</f>
        <v>6.4962578947368437</v>
      </c>
      <c r="Q29" s="74"/>
      <c r="R29" s="75">
        <f>AVERAGE(R8:R27)</f>
        <v>7.9393599999999989</v>
      </c>
      <c r="S29" s="76"/>
    </row>
    <row r="30" spans="1:19" x14ac:dyDescent="0.3">
      <c r="A30" s="73" t="s">
        <v>28</v>
      </c>
      <c r="B30" s="74"/>
      <c r="C30" s="74"/>
      <c r="D30" s="75">
        <f>MIN(D8:D27)</f>
        <v>-2.9228000000000001</v>
      </c>
      <c r="E30" s="74"/>
      <c r="F30" s="75">
        <f>MIN(F8:F27)</f>
        <v>-3.0371999999999999</v>
      </c>
      <c r="G30" s="74"/>
      <c r="H30" s="75">
        <f>MIN(H8:H27)</f>
        <v>0</v>
      </c>
      <c r="I30" s="74"/>
      <c r="J30" s="75">
        <f>MIN(J8:J27)</f>
        <v>0</v>
      </c>
      <c r="K30" s="74"/>
      <c r="L30" s="75">
        <f>MIN(L8:L27)</f>
        <v>7.9097</v>
      </c>
      <c r="M30" s="74"/>
      <c r="N30" s="75">
        <f>MIN(N8:N27)</f>
        <v>0.99</v>
      </c>
      <c r="O30" s="74"/>
      <c r="P30" s="75">
        <f>MIN(P8:P27)</f>
        <v>2.7776000000000001</v>
      </c>
      <c r="Q30" s="74"/>
      <c r="R30" s="75">
        <f>MIN(R8:R27)</f>
        <v>0</v>
      </c>
      <c r="S30" s="76"/>
    </row>
    <row r="31" spans="1:19" ht="15" thickBot="1" x14ac:dyDescent="0.35">
      <c r="A31" s="77" t="s">
        <v>29</v>
      </c>
      <c r="B31" s="78"/>
      <c r="C31" s="78"/>
      <c r="D31" s="79">
        <f>MAX(D8:D27)</f>
        <v>77.376000000000005</v>
      </c>
      <c r="E31" s="78"/>
      <c r="F31" s="79">
        <f>MAX(F8:F27)</f>
        <v>37.452100000000002</v>
      </c>
      <c r="G31" s="78"/>
      <c r="H31" s="79">
        <f>MAX(H8:H27)</f>
        <v>28.911799999999999</v>
      </c>
      <c r="I31" s="78"/>
      <c r="J31" s="79">
        <f>MAX(J8:J27)</f>
        <v>26.649000000000001</v>
      </c>
      <c r="K31" s="78"/>
      <c r="L31" s="79">
        <f>MAX(L8:L27)</f>
        <v>20.510300000000001</v>
      </c>
      <c r="M31" s="78"/>
      <c r="N31" s="79">
        <f>MAX(N8:N27)</f>
        <v>11.545199999999999</v>
      </c>
      <c r="O31" s="78"/>
      <c r="P31" s="79">
        <f>MAX(P8:P27)</f>
        <v>8.6968999999999994</v>
      </c>
      <c r="Q31" s="78"/>
      <c r="R31" s="79">
        <f>MAX(R8:R27)</f>
        <v>10.247400000000001</v>
      </c>
      <c r="S31" s="80"/>
    </row>
    <row r="32" spans="1:19" x14ac:dyDescent="0.3">
      <c r="A32" s="112" t="s">
        <v>431</v>
      </c>
    </row>
    <row r="33" spans="1:1" x14ac:dyDescent="0.3">
      <c r="A33" s="14" t="s">
        <v>340</v>
      </c>
    </row>
  </sheetData>
  <sheetProtection algorithmName="SHA-512" hashValue="IVKQExG952ITamKbOGaz5l+A7dI66iKo+fJjdYfZksl/+WHh8BQSw6TXPbiap2JqxQqGrunOfwaT9PVT5dkX7A==" saltValue="3rMk1NuFnx7k9AqlsleEc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1580</v>
      </c>
      <c r="B8" s="64">
        <f>VLOOKUP($A8,'Return Data'!$B$7:$R$2292,3,0)</f>
        <v>44679</v>
      </c>
      <c r="C8" s="65">
        <f>VLOOKUP($A8,'Return Data'!$B$7:$R$2292,4,0)</f>
        <v>18.510000000000002</v>
      </c>
      <c r="D8" s="65">
        <f>VLOOKUP($A8,'Return Data'!$B$7:$R$2292,10,0)</f>
        <v>-1.0689</v>
      </c>
      <c r="E8" s="66">
        <f t="shared" ref="E8:E23" si="0">RANK(D8,D$8:D$30,0)</f>
        <v>22</v>
      </c>
      <c r="F8" s="65">
        <f>VLOOKUP($A8,'Return Data'!$B$7:$R$2292,11,0)</f>
        <v>-2.4249000000000001</v>
      </c>
      <c r="G8" s="66">
        <f t="shared" ref="G8:G23" si="1">RANK(F8,F$8:F$30,0)</f>
        <v>21</v>
      </c>
      <c r="H8" s="65">
        <f>VLOOKUP($A8,'Return Data'!$B$7:$R$2292,12,0)</f>
        <v>2.6053000000000002</v>
      </c>
      <c r="I8" s="66">
        <f t="shared" ref="I8:I23" si="2">RANK(H8,H$8:H$30,0)</f>
        <v>22</v>
      </c>
      <c r="J8" s="65">
        <f>VLOOKUP($A8,'Return Data'!$B$7:$R$2292,13,0)</f>
        <v>6.3792999999999997</v>
      </c>
      <c r="K8" s="66">
        <f t="shared" ref="K8:K23" si="3">RANK(J8,J$8:J$30,0)</f>
        <v>21</v>
      </c>
      <c r="L8" s="65">
        <f>VLOOKUP($A8,'Return Data'!$B$7:$R$2292,17,0)</f>
        <v>16.577500000000001</v>
      </c>
      <c r="M8" s="66">
        <f t="shared" ref="M8:M23" si="4">RANK(L8,L$8:L$30,0)</f>
        <v>12</v>
      </c>
      <c r="N8" s="65">
        <f>VLOOKUP($A8,'Return Data'!$B$7:$R$2292,14,0)</f>
        <v>9.7014999999999993</v>
      </c>
      <c r="O8" s="66">
        <f>RANK(N8,N$8:N$30,0)</f>
        <v>12</v>
      </c>
      <c r="P8" s="65">
        <f>VLOOKUP($A8,'Return Data'!$B$7:$R$2292,15,0)</f>
        <v>7.5346000000000002</v>
      </c>
      <c r="Q8" s="66">
        <f>RANK(P8,P$8:P$30,0)</f>
        <v>13</v>
      </c>
      <c r="R8" s="65">
        <f>VLOOKUP($A8,'Return Data'!$B$7:$R$2292,16,0)</f>
        <v>8.6532</v>
      </c>
      <c r="S8" s="67">
        <f t="shared" ref="S8:S23" si="5">RANK(R8,R$8:R$30,0)</f>
        <v>15</v>
      </c>
    </row>
    <row r="9" spans="1:20" x14ac:dyDescent="0.3">
      <c r="A9" s="63" t="s">
        <v>1581</v>
      </c>
      <c r="B9" s="64">
        <f>VLOOKUP($A9,'Return Data'!$B$7:$R$2292,3,0)</f>
        <v>44679</v>
      </c>
      <c r="C9" s="65">
        <f>VLOOKUP($A9,'Return Data'!$B$7:$R$2292,4,0)</f>
        <v>17.88</v>
      </c>
      <c r="D9" s="65">
        <f>VLOOKUP($A9,'Return Data'!$B$7:$R$2292,10,0)</f>
        <v>-0.94179999999999997</v>
      </c>
      <c r="E9" s="66">
        <f t="shared" si="0"/>
        <v>21</v>
      </c>
      <c r="F9" s="65">
        <f>VLOOKUP($A9,'Return Data'!$B$7:$R$2292,11,0)</f>
        <v>-2.8788999999999998</v>
      </c>
      <c r="G9" s="66">
        <f t="shared" si="1"/>
        <v>22</v>
      </c>
      <c r="H9" s="65">
        <f>VLOOKUP($A9,'Return Data'!$B$7:$R$2292,12,0)</f>
        <v>2.8769</v>
      </c>
      <c r="I9" s="66">
        <f t="shared" si="2"/>
        <v>20</v>
      </c>
      <c r="J9" s="65">
        <f>VLOOKUP($A9,'Return Data'!$B$7:$R$2292,13,0)</f>
        <v>8.9580000000000002</v>
      </c>
      <c r="K9" s="66">
        <f t="shared" si="3"/>
        <v>15</v>
      </c>
      <c r="L9" s="65">
        <f>VLOOKUP($A9,'Return Data'!$B$7:$R$2292,17,0)</f>
        <v>16.872900000000001</v>
      </c>
      <c r="M9" s="66">
        <f t="shared" si="4"/>
        <v>10</v>
      </c>
      <c r="N9" s="65">
        <f>VLOOKUP($A9,'Return Data'!$B$7:$R$2292,14,0)</f>
        <v>9.8994</v>
      </c>
      <c r="O9" s="66">
        <f>RANK(N9,N$8:N$30,0)</f>
        <v>11</v>
      </c>
      <c r="P9" s="65">
        <f>VLOOKUP($A9,'Return Data'!$B$7:$R$2292,15,0)</f>
        <v>9.5289999999999999</v>
      </c>
      <c r="Q9" s="66">
        <f>RANK(P9,P$8:P$30,0)</f>
        <v>5</v>
      </c>
      <c r="R9" s="65">
        <f>VLOOKUP($A9,'Return Data'!$B$7:$R$2292,16,0)</f>
        <v>9.0467999999999993</v>
      </c>
      <c r="S9" s="67">
        <f t="shared" si="5"/>
        <v>11</v>
      </c>
    </row>
    <row r="10" spans="1:20" x14ac:dyDescent="0.3">
      <c r="A10" s="63" t="s">
        <v>2010</v>
      </c>
      <c r="B10" s="64">
        <f>VLOOKUP($A10,'Return Data'!$B$7:$R$2292,3,0)</f>
        <v>44679</v>
      </c>
      <c r="C10" s="65">
        <f>VLOOKUP($A10,'Return Data'!$B$7:$R$2292,4,0)</f>
        <v>12.6273</v>
      </c>
      <c r="D10" s="65">
        <f>VLOOKUP($A10,'Return Data'!$B$7:$R$2292,10,0)</f>
        <v>0.2167</v>
      </c>
      <c r="E10" s="66">
        <f t="shared" si="0"/>
        <v>16</v>
      </c>
      <c r="F10" s="65">
        <f>VLOOKUP($A10,'Return Data'!$B$7:$R$2292,11,0)</f>
        <v>0.2167</v>
      </c>
      <c r="G10" s="66">
        <f t="shared" si="1"/>
        <v>13</v>
      </c>
      <c r="H10" s="65">
        <f>VLOOKUP($A10,'Return Data'!$B$7:$R$2292,12,0)</f>
        <v>3.5024999999999999</v>
      </c>
      <c r="I10" s="66">
        <f t="shared" si="2"/>
        <v>17</v>
      </c>
      <c r="J10" s="65">
        <f>VLOOKUP($A10,'Return Data'!$B$7:$R$2292,13,0)</f>
        <v>5.7563000000000004</v>
      </c>
      <c r="K10" s="66">
        <f t="shared" si="3"/>
        <v>22</v>
      </c>
      <c r="L10" s="65">
        <f>VLOOKUP($A10,'Return Data'!$B$7:$R$2292,17,0)</f>
        <v>10.615399999999999</v>
      </c>
      <c r="M10" s="66">
        <f t="shared" si="4"/>
        <v>22</v>
      </c>
      <c r="N10" s="65"/>
      <c r="O10" s="66"/>
      <c r="P10" s="65"/>
      <c r="Q10" s="66"/>
      <c r="R10" s="65">
        <f>VLOOKUP($A10,'Return Data'!$B$7:$R$2292,16,0)</f>
        <v>8.8140000000000001</v>
      </c>
      <c r="S10" s="67">
        <f t="shared" si="5"/>
        <v>14</v>
      </c>
    </row>
    <row r="11" spans="1:20" x14ac:dyDescent="0.3">
      <c r="A11" s="63" t="s">
        <v>1582</v>
      </c>
      <c r="B11" s="64">
        <f>VLOOKUP($A11,'Return Data'!$B$7:$R$2292,3,0)</f>
        <v>44679</v>
      </c>
      <c r="C11" s="65">
        <f>VLOOKUP($A11,'Return Data'!$B$7:$R$2292,4,0)</f>
        <v>17.564</v>
      </c>
      <c r="D11" s="65">
        <f>VLOOKUP($A11,'Return Data'!$B$7:$R$2292,10,0)</f>
        <v>4.5600000000000002E-2</v>
      </c>
      <c r="E11" s="66">
        <f t="shared" si="0"/>
        <v>17</v>
      </c>
      <c r="F11" s="65">
        <f>VLOOKUP($A11,'Return Data'!$B$7:$R$2292,11,0)</f>
        <v>0.83819999999999995</v>
      </c>
      <c r="G11" s="66">
        <f t="shared" si="1"/>
        <v>10</v>
      </c>
      <c r="H11" s="65">
        <f>VLOOKUP($A11,'Return Data'!$B$7:$R$2292,12,0)</f>
        <v>3.4820000000000002</v>
      </c>
      <c r="I11" s="66">
        <f t="shared" si="2"/>
        <v>18</v>
      </c>
      <c r="J11" s="65">
        <f>VLOOKUP($A11,'Return Data'!$B$7:$R$2292,13,0)</f>
        <v>9.5763999999999996</v>
      </c>
      <c r="K11" s="66">
        <f t="shared" si="3"/>
        <v>12</v>
      </c>
      <c r="L11" s="65">
        <f>VLOOKUP($A11,'Return Data'!$B$7:$R$2292,17,0)</f>
        <v>18.7422</v>
      </c>
      <c r="M11" s="66">
        <f t="shared" si="4"/>
        <v>7</v>
      </c>
      <c r="N11" s="65">
        <f>VLOOKUP($A11,'Return Data'!$B$7:$R$2292,14,0)</f>
        <v>9.9909999999999997</v>
      </c>
      <c r="O11" s="66">
        <f t="shared" ref="O11:O17" si="6">RANK(N11,N$8:N$30,0)</f>
        <v>8</v>
      </c>
      <c r="P11" s="65">
        <f>VLOOKUP($A11,'Return Data'!$B$7:$R$2292,15,0)</f>
        <v>8.4152000000000005</v>
      </c>
      <c r="Q11" s="66">
        <f>RANK(P11,P$8:P$30,0)</f>
        <v>8</v>
      </c>
      <c r="R11" s="65">
        <f>VLOOKUP($A11,'Return Data'!$B$7:$R$2292,16,0)</f>
        <v>9.6941000000000006</v>
      </c>
      <c r="S11" s="67">
        <f t="shared" si="5"/>
        <v>4</v>
      </c>
    </row>
    <row r="12" spans="1:20" x14ac:dyDescent="0.3">
      <c r="A12" s="63" t="s">
        <v>1583</v>
      </c>
      <c r="B12" s="64">
        <f>VLOOKUP($A12,'Return Data'!$B$7:$R$2292,3,0)</f>
        <v>44679</v>
      </c>
      <c r="C12" s="65">
        <f>VLOOKUP($A12,'Return Data'!$B$7:$R$2292,4,0)</f>
        <v>19.4876</v>
      </c>
      <c r="D12" s="65">
        <f>VLOOKUP($A12,'Return Data'!$B$7:$R$2292,10,0)</f>
        <v>0.76890000000000003</v>
      </c>
      <c r="E12" s="66">
        <f t="shared" si="0"/>
        <v>10</v>
      </c>
      <c r="F12" s="65">
        <f>VLOOKUP($A12,'Return Data'!$B$7:$R$2292,11,0)</f>
        <v>0.45929999999999999</v>
      </c>
      <c r="G12" s="66">
        <f t="shared" si="1"/>
        <v>12</v>
      </c>
      <c r="H12" s="65">
        <f>VLOOKUP($A12,'Return Data'!$B$7:$R$2292,12,0)</f>
        <v>4.6382000000000003</v>
      </c>
      <c r="I12" s="66">
        <f t="shared" si="2"/>
        <v>13</v>
      </c>
      <c r="J12" s="65">
        <f>VLOOKUP($A12,'Return Data'!$B$7:$R$2292,13,0)</f>
        <v>9.8952000000000009</v>
      </c>
      <c r="K12" s="66">
        <f t="shared" si="3"/>
        <v>10</v>
      </c>
      <c r="L12" s="65">
        <f>VLOOKUP($A12,'Return Data'!$B$7:$R$2292,17,0)</f>
        <v>14.6768</v>
      </c>
      <c r="M12" s="66">
        <f t="shared" si="4"/>
        <v>18</v>
      </c>
      <c r="N12" s="65">
        <f>VLOOKUP($A12,'Return Data'!$B$7:$R$2292,14,0)</f>
        <v>10.831899999999999</v>
      </c>
      <c r="O12" s="66">
        <f t="shared" si="6"/>
        <v>4</v>
      </c>
      <c r="P12" s="65">
        <f>VLOOKUP($A12,'Return Data'!$B$7:$R$2292,15,0)</f>
        <v>9.9283999999999999</v>
      </c>
      <c r="Q12" s="66">
        <f>RANK(P12,P$8:P$30,0)</f>
        <v>3</v>
      </c>
      <c r="R12" s="65">
        <f>VLOOKUP($A12,'Return Data'!$B$7:$R$2292,16,0)</f>
        <v>9.2454000000000001</v>
      </c>
      <c r="S12" s="67">
        <f t="shared" si="5"/>
        <v>9</v>
      </c>
    </row>
    <row r="13" spans="1:20" x14ac:dyDescent="0.3">
      <c r="A13" s="63" t="s">
        <v>1584</v>
      </c>
      <c r="B13" s="64">
        <f>VLOOKUP($A13,'Return Data'!$B$7:$R$2292,3,0)</f>
        <v>44679</v>
      </c>
      <c r="C13" s="65">
        <f>VLOOKUP($A13,'Return Data'!$B$7:$R$2292,4,0)</f>
        <v>13.490600000000001</v>
      </c>
      <c r="D13" s="65">
        <f>VLOOKUP($A13,'Return Data'!$B$7:$R$2292,10,0)</f>
        <v>-0.26100000000000001</v>
      </c>
      <c r="E13" s="66">
        <f t="shared" si="0"/>
        <v>19</v>
      </c>
      <c r="F13" s="65">
        <f>VLOOKUP($A13,'Return Data'!$B$7:$R$2292,11,0)</f>
        <v>-0.31109999999999999</v>
      </c>
      <c r="G13" s="66">
        <f t="shared" si="1"/>
        <v>17</v>
      </c>
      <c r="H13" s="65">
        <f>VLOOKUP($A13,'Return Data'!$B$7:$R$2292,12,0)</f>
        <v>4.9500999999999999</v>
      </c>
      <c r="I13" s="66">
        <f t="shared" si="2"/>
        <v>12</v>
      </c>
      <c r="J13" s="65">
        <f>VLOOKUP($A13,'Return Data'!$B$7:$R$2292,13,0)</f>
        <v>11.107799999999999</v>
      </c>
      <c r="K13" s="66">
        <f t="shared" si="3"/>
        <v>6</v>
      </c>
      <c r="L13" s="65">
        <f>VLOOKUP($A13,'Return Data'!$B$7:$R$2292,17,0)</f>
        <v>18.302199999999999</v>
      </c>
      <c r="M13" s="66">
        <f t="shared" si="4"/>
        <v>8</v>
      </c>
      <c r="N13" s="65">
        <f>VLOOKUP($A13,'Return Data'!$B$7:$R$2292,14,0)</f>
        <v>9.2494999999999994</v>
      </c>
      <c r="O13" s="66">
        <f t="shared" si="6"/>
        <v>15</v>
      </c>
      <c r="P13" s="65"/>
      <c r="Q13" s="66"/>
      <c r="R13" s="65">
        <f>VLOOKUP($A13,'Return Data'!$B$7:$R$2292,16,0)</f>
        <v>8.4972999999999992</v>
      </c>
      <c r="S13" s="67">
        <f t="shared" si="5"/>
        <v>17</v>
      </c>
    </row>
    <row r="14" spans="1:20" x14ac:dyDescent="0.3">
      <c r="A14" s="63" t="s">
        <v>1585</v>
      </c>
      <c r="B14" s="64">
        <f>VLOOKUP($A14,'Return Data'!$B$7:$R$2292,3,0)</f>
        <v>44679</v>
      </c>
      <c r="C14" s="65">
        <f>VLOOKUP($A14,'Return Data'!$B$7:$R$2292,4,0)</f>
        <v>52.649000000000001</v>
      </c>
      <c r="D14" s="65">
        <f>VLOOKUP($A14,'Return Data'!$B$7:$R$2292,10,0)</f>
        <v>0.83499999999999996</v>
      </c>
      <c r="E14" s="66">
        <f t="shared" si="0"/>
        <v>8</v>
      </c>
      <c r="F14" s="65">
        <f>VLOOKUP($A14,'Return Data'!$B$7:$R$2292,11,0)</f>
        <v>1.1411</v>
      </c>
      <c r="G14" s="66">
        <f t="shared" si="1"/>
        <v>6</v>
      </c>
      <c r="H14" s="65">
        <f>VLOOKUP($A14,'Return Data'!$B$7:$R$2292,12,0)</f>
        <v>6.0530999999999997</v>
      </c>
      <c r="I14" s="66">
        <f t="shared" si="2"/>
        <v>7</v>
      </c>
      <c r="J14" s="65">
        <f>VLOOKUP($A14,'Return Data'!$B$7:$R$2292,13,0)</f>
        <v>13.409000000000001</v>
      </c>
      <c r="K14" s="66">
        <f t="shared" si="3"/>
        <v>3</v>
      </c>
      <c r="L14" s="65">
        <f>VLOOKUP($A14,'Return Data'!$B$7:$R$2292,17,0)</f>
        <v>20.369</v>
      </c>
      <c r="M14" s="66">
        <f t="shared" si="4"/>
        <v>5</v>
      </c>
      <c r="N14" s="65">
        <f>VLOOKUP($A14,'Return Data'!$B$7:$R$2292,14,0)</f>
        <v>10.404500000000001</v>
      </c>
      <c r="O14" s="66">
        <f t="shared" si="6"/>
        <v>6</v>
      </c>
      <c r="P14" s="65">
        <f>VLOOKUP($A14,'Return Data'!$B$7:$R$2292,15,0)</f>
        <v>9.1516999999999999</v>
      </c>
      <c r="Q14" s="66">
        <f>RANK(P14,P$8:P$30,0)</f>
        <v>7</v>
      </c>
      <c r="R14" s="65">
        <f>VLOOKUP($A14,'Return Data'!$B$7:$R$2292,16,0)</f>
        <v>10.3284</v>
      </c>
      <c r="S14" s="67">
        <f t="shared" si="5"/>
        <v>3</v>
      </c>
    </row>
    <row r="15" spans="1:20" x14ac:dyDescent="0.3">
      <c r="A15" s="63" t="s">
        <v>1586</v>
      </c>
      <c r="B15" s="64">
        <f>VLOOKUP($A15,'Return Data'!$B$7:$R$2292,3,0)</f>
        <v>44679</v>
      </c>
      <c r="C15" s="65">
        <f>VLOOKUP($A15,'Return Data'!$B$7:$R$2292,4,0)</f>
        <v>18.37</v>
      </c>
      <c r="D15" s="65">
        <f>VLOOKUP($A15,'Return Data'!$B$7:$R$2292,10,0)</f>
        <v>2.1690999999999998</v>
      </c>
      <c r="E15" s="66">
        <f t="shared" si="0"/>
        <v>1</v>
      </c>
      <c r="F15" s="65">
        <f>VLOOKUP($A15,'Return Data'!$B$7:$R$2292,11,0)</f>
        <v>3.7267000000000001</v>
      </c>
      <c r="G15" s="66">
        <f t="shared" si="1"/>
        <v>1</v>
      </c>
      <c r="H15" s="65">
        <f>VLOOKUP($A15,'Return Data'!$B$7:$R$2292,12,0)</f>
        <v>6.4927999999999999</v>
      </c>
      <c r="I15" s="66">
        <f t="shared" si="2"/>
        <v>4</v>
      </c>
      <c r="J15" s="65">
        <f>VLOOKUP($A15,'Return Data'!$B$7:$R$2292,13,0)</f>
        <v>9.0854999999999997</v>
      </c>
      <c r="K15" s="66">
        <f t="shared" si="3"/>
        <v>14</v>
      </c>
      <c r="L15" s="65">
        <f>VLOOKUP($A15,'Return Data'!$B$7:$R$2292,17,0)</f>
        <v>15.7118</v>
      </c>
      <c r="M15" s="66">
        <f t="shared" si="4"/>
        <v>13</v>
      </c>
      <c r="N15" s="65">
        <f>VLOOKUP($A15,'Return Data'!$B$7:$R$2292,14,0)</f>
        <v>8.6822999999999997</v>
      </c>
      <c r="O15" s="66">
        <f t="shared" si="6"/>
        <v>17</v>
      </c>
      <c r="P15" s="65">
        <f>VLOOKUP($A15,'Return Data'!$B$7:$R$2292,15,0)</f>
        <v>8.1380999999999997</v>
      </c>
      <c r="Q15" s="66">
        <f>RANK(P15,P$8:P$30,0)</f>
        <v>11</v>
      </c>
      <c r="R15" s="65">
        <f>VLOOKUP($A15,'Return Data'!$B$7:$R$2292,16,0)</f>
        <v>8.5650999999999993</v>
      </c>
      <c r="S15" s="67">
        <f t="shared" si="5"/>
        <v>16</v>
      </c>
    </row>
    <row r="16" spans="1:20" x14ac:dyDescent="0.3">
      <c r="A16" s="63" t="s">
        <v>1587</v>
      </c>
      <c r="B16" s="64">
        <f>VLOOKUP($A16,'Return Data'!$B$7:$R$2292,3,0)</f>
        <v>44679</v>
      </c>
      <c r="C16" s="65">
        <f>VLOOKUP($A16,'Return Data'!$B$7:$R$2292,4,0)</f>
        <v>22.887899999999998</v>
      </c>
      <c r="D16" s="65">
        <f>VLOOKUP($A16,'Return Data'!$B$7:$R$2292,10,0)</f>
        <v>0.66769999999999996</v>
      </c>
      <c r="E16" s="66">
        <f t="shared" si="0"/>
        <v>11</v>
      </c>
      <c r="F16" s="65">
        <f>VLOOKUP($A16,'Return Data'!$B$7:$R$2292,11,0)</f>
        <v>-1.8800000000000001E-2</v>
      </c>
      <c r="G16" s="66">
        <f t="shared" si="1"/>
        <v>16</v>
      </c>
      <c r="H16" s="65">
        <f>VLOOKUP($A16,'Return Data'!$B$7:$R$2292,12,0)</f>
        <v>4.5506000000000002</v>
      </c>
      <c r="I16" s="66">
        <f t="shared" si="2"/>
        <v>14</v>
      </c>
      <c r="J16" s="65">
        <f>VLOOKUP($A16,'Return Data'!$B$7:$R$2292,13,0)</f>
        <v>8.2174999999999994</v>
      </c>
      <c r="K16" s="66">
        <f t="shared" si="3"/>
        <v>17</v>
      </c>
      <c r="L16" s="65">
        <f>VLOOKUP($A16,'Return Data'!$B$7:$R$2292,17,0)</f>
        <v>15.2782</v>
      </c>
      <c r="M16" s="66">
        <f t="shared" si="4"/>
        <v>16</v>
      </c>
      <c r="N16" s="65">
        <f>VLOOKUP($A16,'Return Data'!$B$7:$R$2292,14,0)</f>
        <v>9.5623000000000005</v>
      </c>
      <c r="O16" s="66">
        <f t="shared" si="6"/>
        <v>13</v>
      </c>
      <c r="P16" s="65">
        <f>VLOOKUP($A16,'Return Data'!$B$7:$R$2292,15,0)</f>
        <v>7.3837999999999999</v>
      </c>
      <c r="Q16" s="66">
        <f>RANK(P16,P$8:P$30,0)</f>
        <v>14</v>
      </c>
      <c r="R16" s="65">
        <f>VLOOKUP($A16,'Return Data'!$B$7:$R$2292,16,0)</f>
        <v>7.5913000000000004</v>
      </c>
      <c r="S16" s="67">
        <f t="shared" si="5"/>
        <v>21</v>
      </c>
    </row>
    <row r="17" spans="1:19" x14ac:dyDescent="0.3">
      <c r="A17" s="63" t="s">
        <v>1588</v>
      </c>
      <c r="B17" s="64">
        <f>VLOOKUP($A17,'Return Data'!$B$7:$R$2292,3,0)</f>
        <v>44679</v>
      </c>
      <c r="C17" s="65">
        <f>VLOOKUP($A17,'Return Data'!$B$7:$R$2292,4,0)</f>
        <v>26.61</v>
      </c>
      <c r="D17" s="65">
        <f>VLOOKUP($A17,'Return Data'!$B$7:$R$2292,10,0)</f>
        <v>-3.7600000000000001E-2</v>
      </c>
      <c r="E17" s="66">
        <f t="shared" si="0"/>
        <v>18</v>
      </c>
      <c r="F17" s="65">
        <f>VLOOKUP($A17,'Return Data'!$B$7:$R$2292,11,0)</f>
        <v>0.98670000000000002</v>
      </c>
      <c r="G17" s="66">
        <f t="shared" si="1"/>
        <v>8</v>
      </c>
      <c r="H17" s="65">
        <f>VLOOKUP($A17,'Return Data'!$B$7:$R$2292,12,0)</f>
        <v>4.4348999999999998</v>
      </c>
      <c r="I17" s="66">
        <f t="shared" si="2"/>
        <v>15</v>
      </c>
      <c r="J17" s="65">
        <f>VLOOKUP($A17,'Return Data'!$B$7:$R$2292,13,0)</f>
        <v>7.9074999999999998</v>
      </c>
      <c r="K17" s="66">
        <f t="shared" si="3"/>
        <v>18</v>
      </c>
      <c r="L17" s="65">
        <f>VLOOKUP($A17,'Return Data'!$B$7:$R$2292,17,0)</f>
        <v>14.210800000000001</v>
      </c>
      <c r="M17" s="66">
        <f t="shared" si="4"/>
        <v>19</v>
      </c>
      <c r="N17" s="65">
        <f>VLOOKUP($A17,'Return Data'!$B$7:$R$2292,14,0)</f>
        <v>8.4466999999999999</v>
      </c>
      <c r="O17" s="66">
        <f t="shared" si="6"/>
        <v>19</v>
      </c>
      <c r="P17" s="65">
        <f>VLOOKUP($A17,'Return Data'!$B$7:$R$2292,15,0)</f>
        <v>7.2927</v>
      </c>
      <c r="Q17" s="66">
        <f>RANK(P17,P$8:P$30,0)</f>
        <v>15</v>
      </c>
      <c r="R17" s="65">
        <f>VLOOKUP($A17,'Return Data'!$B$7:$R$2292,16,0)</f>
        <v>7.5993000000000004</v>
      </c>
      <c r="S17" s="67">
        <f t="shared" si="5"/>
        <v>20</v>
      </c>
    </row>
    <row r="18" spans="1:19" x14ac:dyDescent="0.3">
      <c r="A18" s="63" t="s">
        <v>1589</v>
      </c>
      <c r="B18" s="64">
        <f>VLOOKUP($A18,'Return Data'!$B$7:$R$2292,3,0)</f>
        <v>44679</v>
      </c>
      <c r="C18" s="65">
        <f>VLOOKUP($A18,'Return Data'!$B$7:$R$2292,4,0)</f>
        <v>13.0946</v>
      </c>
      <c r="D18" s="65">
        <f>VLOOKUP($A18,'Return Data'!$B$7:$R$2292,10,0)</f>
        <v>-0.63290000000000002</v>
      </c>
      <c r="E18" s="66">
        <f t="shared" si="0"/>
        <v>20</v>
      </c>
      <c r="F18" s="65">
        <f>VLOOKUP($A18,'Return Data'!$B$7:$R$2292,11,0)</f>
        <v>-1.3678999999999999</v>
      </c>
      <c r="G18" s="66">
        <f t="shared" si="1"/>
        <v>20</v>
      </c>
      <c r="H18" s="65">
        <f>VLOOKUP($A18,'Return Data'!$B$7:$R$2292,12,0)</f>
        <v>2.7534999999999998</v>
      </c>
      <c r="I18" s="66">
        <f t="shared" si="2"/>
        <v>21</v>
      </c>
      <c r="J18" s="65">
        <f>VLOOKUP($A18,'Return Data'!$B$7:$R$2292,13,0)</f>
        <v>7.4279000000000002</v>
      </c>
      <c r="K18" s="66">
        <f t="shared" si="3"/>
        <v>19</v>
      </c>
      <c r="L18" s="65">
        <f>VLOOKUP($A18,'Return Data'!$B$7:$R$2292,17,0)</f>
        <v>12.619</v>
      </c>
      <c r="M18" s="66">
        <f t="shared" si="4"/>
        <v>21</v>
      </c>
      <c r="N18" s="65"/>
      <c r="O18" s="66"/>
      <c r="P18" s="65"/>
      <c r="Q18" s="66"/>
      <c r="R18" s="65">
        <f>VLOOKUP($A18,'Return Data'!$B$7:$R$2292,16,0)</f>
        <v>8.9504000000000001</v>
      </c>
      <c r="S18" s="67">
        <f t="shared" si="5"/>
        <v>12</v>
      </c>
    </row>
    <row r="19" spans="1:19" x14ac:dyDescent="0.3">
      <c r="A19" s="63" t="s">
        <v>1590</v>
      </c>
      <c r="B19" s="64">
        <f>VLOOKUP($A19,'Return Data'!$B$7:$R$2292,3,0)</f>
        <v>44679</v>
      </c>
      <c r="C19" s="65">
        <f>VLOOKUP($A19,'Return Data'!$B$7:$R$2292,4,0)</f>
        <v>19.822600000000001</v>
      </c>
      <c r="D19" s="65">
        <f>VLOOKUP($A19,'Return Data'!$B$7:$R$2292,10,0)</f>
        <v>1.6318999999999999</v>
      </c>
      <c r="E19" s="66">
        <f t="shared" si="0"/>
        <v>2</v>
      </c>
      <c r="F19" s="65">
        <f>VLOOKUP($A19,'Return Data'!$B$7:$R$2292,11,0)</f>
        <v>2.3932000000000002</v>
      </c>
      <c r="G19" s="66">
        <f t="shared" si="1"/>
        <v>2</v>
      </c>
      <c r="H19" s="65">
        <f>VLOOKUP($A19,'Return Data'!$B$7:$R$2292,12,0)</f>
        <v>7.9774000000000003</v>
      </c>
      <c r="I19" s="66">
        <f t="shared" si="2"/>
        <v>2</v>
      </c>
      <c r="J19" s="65">
        <f>VLOOKUP($A19,'Return Data'!$B$7:$R$2292,13,0)</f>
        <v>11.9649</v>
      </c>
      <c r="K19" s="66">
        <f t="shared" si="3"/>
        <v>5</v>
      </c>
      <c r="L19" s="65">
        <f>VLOOKUP($A19,'Return Data'!$B$7:$R$2292,17,0)</f>
        <v>16.705300000000001</v>
      </c>
      <c r="M19" s="66">
        <f t="shared" si="4"/>
        <v>11</v>
      </c>
      <c r="N19" s="65">
        <f>VLOOKUP($A19,'Return Data'!$B$7:$R$2292,14,0)</f>
        <v>10.3896</v>
      </c>
      <c r="O19" s="66">
        <f>RANK(N19,N$8:N$30,0)</f>
        <v>7</v>
      </c>
      <c r="P19" s="65">
        <f>VLOOKUP($A19,'Return Data'!$B$7:$R$2292,15,0)</f>
        <v>9.6039999999999992</v>
      </c>
      <c r="Q19" s="66">
        <f>RANK(P19,P$8:P$30,0)</f>
        <v>4</v>
      </c>
      <c r="R19" s="65">
        <f>VLOOKUP($A19,'Return Data'!$B$7:$R$2292,16,0)</f>
        <v>9.4923999999999999</v>
      </c>
      <c r="S19" s="67">
        <f t="shared" si="5"/>
        <v>7</v>
      </c>
    </row>
    <row r="20" spans="1:19" x14ac:dyDescent="0.3">
      <c r="A20" s="63" t="s">
        <v>1591</v>
      </c>
      <c r="B20" s="64">
        <f>VLOOKUP($A20,'Return Data'!$B$7:$R$2292,3,0)</f>
        <v>44679</v>
      </c>
      <c r="C20" s="65">
        <f>VLOOKUP($A20,'Return Data'!$B$7:$R$2292,4,0)</f>
        <v>24.93</v>
      </c>
      <c r="D20" s="65">
        <f>VLOOKUP($A20,'Return Data'!$B$7:$R$2292,10,0)</f>
        <v>1.1031</v>
      </c>
      <c r="E20" s="66">
        <f t="shared" si="0"/>
        <v>4</v>
      </c>
      <c r="F20" s="65">
        <f>VLOOKUP($A20,'Return Data'!$B$7:$R$2292,11,0)</f>
        <v>1.6720999999999999</v>
      </c>
      <c r="G20" s="66">
        <f t="shared" si="1"/>
        <v>3</v>
      </c>
      <c r="H20" s="65">
        <f>VLOOKUP($A20,'Return Data'!$B$7:$R$2292,12,0)</f>
        <v>5.8418999999999999</v>
      </c>
      <c r="I20" s="66">
        <f t="shared" si="2"/>
        <v>8</v>
      </c>
      <c r="J20" s="65">
        <f>VLOOKUP($A20,'Return Data'!$B$7:$R$2292,13,0)</f>
        <v>12.449299999999999</v>
      </c>
      <c r="K20" s="66">
        <f t="shared" si="3"/>
        <v>4</v>
      </c>
      <c r="L20" s="65">
        <f>VLOOKUP($A20,'Return Data'!$B$7:$R$2292,17,0)</f>
        <v>22.060199999999998</v>
      </c>
      <c r="M20" s="66">
        <f t="shared" si="4"/>
        <v>3</v>
      </c>
      <c r="N20" s="65">
        <f>VLOOKUP($A20,'Return Data'!$B$7:$R$2292,14,0)</f>
        <v>9.9308999999999994</v>
      </c>
      <c r="O20" s="66">
        <f>RANK(N20,N$8:N$30,0)</f>
        <v>9</v>
      </c>
      <c r="P20" s="65">
        <f>VLOOKUP($A20,'Return Data'!$B$7:$R$2292,15,0)</f>
        <v>8.3825000000000003</v>
      </c>
      <c r="Q20" s="66">
        <f>RANK(P20,P$8:P$30,0)</f>
        <v>9</v>
      </c>
      <c r="R20" s="65">
        <f>VLOOKUP($A20,'Return Data'!$B$7:$R$2292,16,0)</f>
        <v>9.0863999999999994</v>
      </c>
      <c r="S20" s="67">
        <f t="shared" si="5"/>
        <v>10</v>
      </c>
    </row>
    <row r="21" spans="1:19" x14ac:dyDescent="0.3">
      <c r="A21" s="63" t="s">
        <v>1592</v>
      </c>
      <c r="B21" s="64">
        <f>VLOOKUP($A21,'Return Data'!$B$7:$R$2292,3,0)</f>
        <v>44679</v>
      </c>
      <c r="C21" s="65">
        <f>VLOOKUP($A21,'Return Data'!$B$7:$R$2292,4,0)</f>
        <v>17.289100000000001</v>
      </c>
      <c r="D21" s="65">
        <f>VLOOKUP($A21,'Return Data'!$B$7:$R$2292,10,0)</f>
        <v>0.98540000000000005</v>
      </c>
      <c r="E21" s="66">
        <f t="shared" si="0"/>
        <v>6</v>
      </c>
      <c r="F21" s="65">
        <f>VLOOKUP($A21,'Return Data'!$B$7:$R$2292,11,0)</f>
        <v>1.0999999999999999E-2</v>
      </c>
      <c r="G21" s="66">
        <f t="shared" si="1"/>
        <v>15</v>
      </c>
      <c r="H21" s="65">
        <f>VLOOKUP($A21,'Return Data'!$B$7:$R$2292,12,0)</f>
        <v>7.8520000000000003</v>
      </c>
      <c r="I21" s="66">
        <f t="shared" si="2"/>
        <v>3</v>
      </c>
      <c r="J21" s="65">
        <f>VLOOKUP($A21,'Return Data'!$B$7:$R$2292,13,0)</f>
        <v>13.8482</v>
      </c>
      <c r="K21" s="66">
        <f t="shared" si="3"/>
        <v>2</v>
      </c>
      <c r="L21" s="65">
        <f>VLOOKUP($A21,'Return Data'!$B$7:$R$2292,17,0)</f>
        <v>23.4404</v>
      </c>
      <c r="M21" s="66">
        <f t="shared" si="4"/>
        <v>1</v>
      </c>
      <c r="N21" s="65">
        <f>VLOOKUP($A21,'Return Data'!$B$7:$R$2292,14,0)</f>
        <v>13.6218</v>
      </c>
      <c r="O21" s="66">
        <f>RANK(N21,N$8:N$30,0)</f>
        <v>1</v>
      </c>
      <c r="P21" s="65">
        <f>VLOOKUP($A21,'Return Data'!$B$7:$R$2292,15,0)</f>
        <v>10.5274</v>
      </c>
      <c r="Q21" s="66">
        <f>RANK(P21,P$8:P$30,0)</f>
        <v>1</v>
      </c>
      <c r="R21" s="65">
        <f>VLOOKUP($A21,'Return Data'!$B$7:$R$2292,16,0)</f>
        <v>11.017300000000001</v>
      </c>
      <c r="S21" s="67">
        <f t="shared" si="5"/>
        <v>2</v>
      </c>
    </row>
    <row r="22" spans="1:19" x14ac:dyDescent="0.3">
      <c r="A22" s="63" t="s">
        <v>1593</v>
      </c>
      <c r="B22" s="64">
        <f>VLOOKUP($A22,'Return Data'!$B$7:$R$2292,3,0)</f>
        <v>44679</v>
      </c>
      <c r="C22" s="65">
        <f>VLOOKUP($A22,'Return Data'!$B$7:$R$2292,4,0)</f>
        <v>15.116</v>
      </c>
      <c r="D22" s="65">
        <f>VLOOKUP($A22,'Return Data'!$B$7:$R$2292,10,0)</f>
        <v>0.33850000000000002</v>
      </c>
      <c r="E22" s="66">
        <f t="shared" si="0"/>
        <v>14</v>
      </c>
      <c r="F22" s="65">
        <f>VLOOKUP($A22,'Return Data'!$B$7:$R$2292,11,0)</f>
        <v>0.16569999999999999</v>
      </c>
      <c r="G22" s="66">
        <f t="shared" si="1"/>
        <v>14</v>
      </c>
      <c r="H22" s="65">
        <f>VLOOKUP($A22,'Return Data'!$B$7:$R$2292,12,0)</f>
        <v>5.1620999999999997</v>
      </c>
      <c r="I22" s="66">
        <f t="shared" si="2"/>
        <v>10</v>
      </c>
      <c r="J22" s="65">
        <f>VLOOKUP($A22,'Return Data'!$B$7:$R$2292,13,0)</f>
        <v>10.935</v>
      </c>
      <c r="K22" s="66">
        <f t="shared" si="3"/>
        <v>7</v>
      </c>
      <c r="L22" s="65">
        <f>VLOOKUP($A22,'Return Data'!$B$7:$R$2292,17,0)</f>
        <v>20.832899999999999</v>
      </c>
      <c r="M22" s="66">
        <f t="shared" si="4"/>
        <v>4</v>
      </c>
      <c r="N22" s="65">
        <f>VLOOKUP($A22,'Return Data'!$B$7:$R$2292,14,0)</f>
        <v>13.160600000000001</v>
      </c>
      <c r="O22" s="66">
        <f>RANK(N22,N$8:N$30,0)</f>
        <v>3</v>
      </c>
      <c r="P22" s="65"/>
      <c r="Q22" s="66"/>
      <c r="R22" s="65">
        <f>VLOOKUP($A22,'Return Data'!$B$7:$R$2292,16,0)</f>
        <v>13.066599999999999</v>
      </c>
      <c r="S22" s="67">
        <f t="shared" si="5"/>
        <v>1</v>
      </c>
    </row>
    <row r="23" spans="1:19" x14ac:dyDescent="0.3">
      <c r="A23" s="63" t="s">
        <v>1594</v>
      </c>
      <c r="B23" s="64">
        <f>VLOOKUP($A23,'Return Data'!$B$7:$R$2292,3,0)</f>
        <v>44679</v>
      </c>
      <c r="C23" s="65">
        <f>VLOOKUP($A23,'Return Data'!$B$7:$R$2292,4,0)</f>
        <v>13.1991</v>
      </c>
      <c r="D23" s="65">
        <f>VLOOKUP($A23,'Return Data'!$B$7:$R$2292,10,0)</f>
        <v>0.79959999999999998</v>
      </c>
      <c r="E23" s="66">
        <f t="shared" si="0"/>
        <v>9</v>
      </c>
      <c r="F23" s="65">
        <f>VLOOKUP($A23,'Return Data'!$B$7:$R$2292,11,0)</f>
        <v>-0.33900000000000002</v>
      </c>
      <c r="G23" s="66">
        <f t="shared" si="1"/>
        <v>18</v>
      </c>
      <c r="H23" s="65">
        <f>VLOOKUP($A23,'Return Data'!$B$7:$R$2292,12,0)</f>
        <v>4.1752000000000002</v>
      </c>
      <c r="I23" s="66">
        <f t="shared" si="2"/>
        <v>16</v>
      </c>
      <c r="J23" s="65">
        <f>VLOOKUP($A23,'Return Data'!$B$7:$R$2292,13,0)</f>
        <v>8.7124000000000006</v>
      </c>
      <c r="K23" s="66">
        <f t="shared" si="3"/>
        <v>16</v>
      </c>
      <c r="L23" s="65">
        <f>VLOOKUP($A23,'Return Data'!$B$7:$R$2292,17,0)</f>
        <v>14.7818</v>
      </c>
      <c r="M23" s="66">
        <f t="shared" si="4"/>
        <v>17</v>
      </c>
      <c r="N23" s="65">
        <f>VLOOKUP($A23,'Return Data'!$B$7:$R$2292,14,0)</f>
        <v>-0.21240000000000001</v>
      </c>
      <c r="O23" s="66">
        <f>RANK(N23,N$8:N$30,0)</f>
        <v>20</v>
      </c>
      <c r="P23" s="65">
        <f>VLOOKUP($A23,'Return Data'!$B$7:$R$2292,15,0)</f>
        <v>2.1244000000000001</v>
      </c>
      <c r="Q23" s="66">
        <f>RANK(P23,P$8:P$30,0)</f>
        <v>16</v>
      </c>
      <c r="R23" s="65">
        <f>VLOOKUP($A23,'Return Data'!$B$7:$R$2292,16,0)</f>
        <v>4.0938999999999997</v>
      </c>
      <c r="S23" s="67">
        <f t="shared" si="5"/>
        <v>22</v>
      </c>
    </row>
    <row r="24" spans="1:19" x14ac:dyDescent="0.3">
      <c r="A24" s="63" t="s">
        <v>1595</v>
      </c>
      <c r="B24" s="64">
        <f>VLOOKUP($A24,'Return Data'!$B$7:$R$2292,3,0)</f>
        <v>44679</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1597</v>
      </c>
      <c r="B25" s="64">
        <f>VLOOKUP($A25,'Return Data'!$B$7:$R$2292,3,0)</f>
        <v>44679</v>
      </c>
      <c r="C25" s="65">
        <f>VLOOKUP($A25,'Return Data'!$B$7:$R$2292,4,0)</f>
        <v>44.079500000000003</v>
      </c>
      <c r="D25" s="65">
        <f>VLOOKUP($A25,'Return Data'!$B$7:$R$2292,10,0)</f>
        <v>1.0529999999999999</v>
      </c>
      <c r="E25" s="66">
        <f t="shared" ref="E25:E30" si="7">RANK(D25,D$8:D$30,0)</f>
        <v>5</v>
      </c>
      <c r="F25" s="65">
        <f>VLOOKUP($A25,'Return Data'!$B$7:$R$2292,11,0)</f>
        <v>1.3512999999999999</v>
      </c>
      <c r="G25" s="66">
        <f t="shared" ref="G25:G30" si="8">RANK(F25,F$8:F$30,0)</f>
        <v>4</v>
      </c>
      <c r="H25" s="65">
        <f>VLOOKUP($A25,'Return Data'!$B$7:$R$2292,12,0)</f>
        <v>5.0029000000000003</v>
      </c>
      <c r="I25" s="66">
        <f t="shared" ref="I25:I30" si="9">RANK(H25,H$8:H$30,0)</f>
        <v>11</v>
      </c>
      <c r="J25" s="65">
        <f>VLOOKUP($A25,'Return Data'!$B$7:$R$2292,13,0)</f>
        <v>10.4201</v>
      </c>
      <c r="K25" s="66">
        <f t="shared" ref="K25:K30" si="10">RANK(J25,J$8:J$30,0)</f>
        <v>8</v>
      </c>
      <c r="L25" s="65">
        <f>VLOOKUP($A25,'Return Data'!$B$7:$R$2292,17,0)</f>
        <v>15.6564</v>
      </c>
      <c r="M25" s="66">
        <f t="shared" ref="M25:M30" si="11">RANK(L25,L$8:L$30,0)</f>
        <v>15</v>
      </c>
      <c r="N25" s="65">
        <f>VLOOKUP($A25,'Return Data'!$B$7:$R$2292,14,0)</f>
        <v>8.9765999999999995</v>
      </c>
      <c r="O25" s="66">
        <f t="shared" ref="O25:O30" si="12">RANK(N25,N$8:N$30,0)</f>
        <v>16</v>
      </c>
      <c r="P25" s="65">
        <f>VLOOKUP($A25,'Return Data'!$B$7:$R$2292,15,0)</f>
        <v>8.3074999999999992</v>
      </c>
      <c r="Q25" s="66">
        <f>RANK(P25,P$8:P$30,0)</f>
        <v>10</v>
      </c>
      <c r="R25" s="65">
        <f>VLOOKUP($A25,'Return Data'!$B$7:$R$2292,16,0)</f>
        <v>9.5036000000000005</v>
      </c>
      <c r="S25" s="67">
        <f t="shared" ref="S25:S30" si="13">RANK(R25,R$8:R$30,0)</f>
        <v>6</v>
      </c>
    </row>
    <row r="26" spans="1:19" x14ac:dyDescent="0.3">
      <c r="A26" s="63" t="s">
        <v>1598</v>
      </c>
      <c r="B26" s="64">
        <f>VLOOKUP($A26,'Return Data'!$B$7:$R$2292,3,0)</f>
        <v>44679</v>
      </c>
      <c r="C26" s="65">
        <f>VLOOKUP($A26,'Return Data'!$B$7:$R$2292,4,0)</f>
        <v>18.863800000000001</v>
      </c>
      <c r="D26" s="65">
        <f>VLOOKUP($A26,'Return Data'!$B$7:$R$2292,10,0)</f>
        <v>0.9294</v>
      </c>
      <c r="E26" s="66">
        <f t="shared" si="7"/>
        <v>7</v>
      </c>
      <c r="F26" s="65">
        <f>VLOOKUP($A26,'Return Data'!$B$7:$R$2292,11,0)</f>
        <v>1.2229000000000001</v>
      </c>
      <c r="G26" s="66">
        <f t="shared" si="8"/>
        <v>5</v>
      </c>
      <c r="H26" s="65">
        <f>VLOOKUP($A26,'Return Data'!$B$7:$R$2292,12,0)</f>
        <v>5.4592000000000001</v>
      </c>
      <c r="I26" s="66">
        <f t="shared" si="9"/>
        <v>9</v>
      </c>
      <c r="J26" s="65">
        <f>VLOOKUP($A26,'Return Data'!$B$7:$R$2292,13,0)</f>
        <v>9.8597999999999999</v>
      </c>
      <c r="K26" s="66">
        <f t="shared" si="10"/>
        <v>11</v>
      </c>
      <c r="L26" s="65">
        <f>VLOOKUP($A26,'Return Data'!$B$7:$R$2292,17,0)</f>
        <v>19.345700000000001</v>
      </c>
      <c r="M26" s="66">
        <f t="shared" si="11"/>
        <v>6</v>
      </c>
      <c r="N26" s="65">
        <f>VLOOKUP($A26,'Return Data'!$B$7:$R$2292,14,0)</f>
        <v>10.7095</v>
      </c>
      <c r="O26" s="66">
        <f t="shared" si="12"/>
        <v>5</v>
      </c>
      <c r="P26" s="65">
        <f>VLOOKUP($A26,'Return Data'!$B$7:$R$2292,15,0)</f>
        <v>9.4748999999999999</v>
      </c>
      <c r="Q26" s="66">
        <f>RANK(P26,P$8:P$30,0)</f>
        <v>6</v>
      </c>
      <c r="R26" s="65">
        <f>VLOOKUP($A26,'Return Data'!$B$7:$R$2292,16,0)</f>
        <v>9.5963999999999992</v>
      </c>
      <c r="S26" s="67">
        <f t="shared" si="13"/>
        <v>5</v>
      </c>
    </row>
    <row r="27" spans="1:19" x14ac:dyDescent="0.3">
      <c r="A27" s="63" t="s">
        <v>1599</v>
      </c>
      <c r="B27" s="64">
        <f>VLOOKUP($A27,'Return Data'!$B$7:$R$2292,3,0)</f>
        <v>44679</v>
      </c>
      <c r="C27" s="65">
        <f>VLOOKUP($A27,'Return Data'!$B$7:$R$2292,4,0)</f>
        <v>55.342500000000001</v>
      </c>
      <c r="D27" s="65">
        <f>VLOOKUP($A27,'Return Data'!$B$7:$R$2292,10,0)</f>
        <v>0.56950000000000001</v>
      </c>
      <c r="E27" s="66">
        <f t="shared" si="7"/>
        <v>13</v>
      </c>
      <c r="F27" s="65">
        <f>VLOOKUP($A27,'Return Data'!$B$7:$R$2292,11,0)</f>
        <v>1.1223000000000001</v>
      </c>
      <c r="G27" s="66">
        <f t="shared" si="8"/>
        <v>7</v>
      </c>
      <c r="H27" s="65">
        <f>VLOOKUP($A27,'Return Data'!$B$7:$R$2292,12,0)</f>
        <v>8.8097999999999992</v>
      </c>
      <c r="I27" s="66">
        <f t="shared" si="9"/>
        <v>1</v>
      </c>
      <c r="J27" s="65">
        <f>VLOOKUP($A27,'Return Data'!$B$7:$R$2292,13,0)</f>
        <v>15.112500000000001</v>
      </c>
      <c r="K27" s="66">
        <f t="shared" si="10"/>
        <v>1</v>
      </c>
      <c r="L27" s="65">
        <f>VLOOKUP($A27,'Return Data'!$B$7:$R$2292,17,0)</f>
        <v>22.136299999999999</v>
      </c>
      <c r="M27" s="66">
        <f t="shared" si="11"/>
        <v>2</v>
      </c>
      <c r="N27" s="65">
        <f>VLOOKUP($A27,'Return Data'!$B$7:$R$2292,14,0)</f>
        <v>13.341100000000001</v>
      </c>
      <c r="O27" s="66">
        <f t="shared" si="12"/>
        <v>2</v>
      </c>
      <c r="P27" s="65">
        <f>VLOOKUP($A27,'Return Data'!$B$7:$R$2292,15,0)</f>
        <v>10.427899999999999</v>
      </c>
      <c r="Q27" s="66">
        <f>RANK(P27,P$8:P$30,0)</f>
        <v>2</v>
      </c>
      <c r="R27" s="65">
        <f>VLOOKUP($A27,'Return Data'!$B$7:$R$2292,16,0)</f>
        <v>9.2745999999999995</v>
      </c>
      <c r="S27" s="67">
        <f t="shared" si="13"/>
        <v>8</v>
      </c>
    </row>
    <row r="28" spans="1:19" x14ac:dyDescent="0.3">
      <c r="A28" s="63" t="s">
        <v>1600</v>
      </c>
      <c r="B28" s="64">
        <f>VLOOKUP($A28,'Return Data'!$B$7:$R$2292,3,0)</f>
        <v>44679</v>
      </c>
      <c r="C28" s="65">
        <f>VLOOKUP($A28,'Return Data'!$B$7:$R$2292,4,0)</f>
        <v>45.551299999999998</v>
      </c>
      <c r="D28" s="65">
        <f>VLOOKUP($A28,'Return Data'!$B$7:$R$2292,10,0)</f>
        <v>1.2033</v>
      </c>
      <c r="E28" s="66">
        <f t="shared" si="7"/>
        <v>3</v>
      </c>
      <c r="F28" s="65">
        <f>VLOOKUP($A28,'Return Data'!$B$7:$R$2292,11,0)</f>
        <v>0.87409999999999999</v>
      </c>
      <c r="G28" s="66">
        <f t="shared" si="8"/>
        <v>9</v>
      </c>
      <c r="H28" s="65">
        <f>VLOOKUP($A28,'Return Data'!$B$7:$R$2292,12,0)</f>
        <v>6.3014000000000001</v>
      </c>
      <c r="I28" s="66">
        <f t="shared" si="9"/>
        <v>5</v>
      </c>
      <c r="J28" s="65">
        <f>VLOOKUP($A28,'Return Data'!$B$7:$R$2292,13,0)</f>
        <v>9.2811000000000003</v>
      </c>
      <c r="K28" s="66">
        <f t="shared" si="10"/>
        <v>13</v>
      </c>
      <c r="L28" s="65">
        <f>VLOOKUP($A28,'Return Data'!$B$7:$R$2292,17,0)</f>
        <v>15.6861</v>
      </c>
      <c r="M28" s="66">
        <f t="shared" si="11"/>
        <v>14</v>
      </c>
      <c r="N28" s="65">
        <f>VLOOKUP($A28,'Return Data'!$B$7:$R$2292,14,0)</f>
        <v>9.3449000000000009</v>
      </c>
      <c r="O28" s="66">
        <f t="shared" si="12"/>
        <v>14</v>
      </c>
      <c r="P28" s="65">
        <f>VLOOKUP($A28,'Return Data'!$B$7:$R$2292,15,0)</f>
        <v>7.6093000000000002</v>
      </c>
      <c r="Q28" s="66">
        <f>RANK(P28,P$8:P$30,0)</f>
        <v>12</v>
      </c>
      <c r="R28" s="65">
        <f>VLOOKUP($A28,'Return Data'!$B$7:$R$2292,16,0)</f>
        <v>8.3325999999999993</v>
      </c>
      <c r="S28" s="67">
        <f t="shared" si="13"/>
        <v>19</v>
      </c>
    </row>
    <row r="29" spans="1:19" x14ac:dyDescent="0.3">
      <c r="A29" s="63" t="s">
        <v>1601</v>
      </c>
      <c r="B29" s="64">
        <f>VLOOKUP($A29,'Return Data'!$B$7:$R$2292,3,0)</f>
        <v>44679</v>
      </c>
      <c r="C29" s="65">
        <f>VLOOKUP($A29,'Return Data'!$B$7:$R$2292,4,0)</f>
        <v>13.47</v>
      </c>
      <c r="D29" s="65">
        <f>VLOOKUP($A29,'Return Data'!$B$7:$R$2292,10,0)</f>
        <v>0.29780000000000001</v>
      </c>
      <c r="E29" s="66">
        <f t="shared" si="7"/>
        <v>15</v>
      </c>
      <c r="F29" s="65">
        <f>VLOOKUP($A29,'Return Data'!$B$7:$R$2292,11,0)</f>
        <v>-0.95589999999999997</v>
      </c>
      <c r="G29" s="66">
        <f t="shared" si="8"/>
        <v>19</v>
      </c>
      <c r="H29" s="65">
        <f>VLOOKUP($A29,'Return Data'!$B$7:$R$2292,12,0)</f>
        <v>3.3767999999999998</v>
      </c>
      <c r="I29" s="66">
        <f t="shared" si="9"/>
        <v>19</v>
      </c>
      <c r="J29" s="65">
        <f>VLOOKUP($A29,'Return Data'!$B$7:$R$2292,13,0)</f>
        <v>6.4821999999999997</v>
      </c>
      <c r="K29" s="66">
        <f t="shared" si="10"/>
        <v>20</v>
      </c>
      <c r="L29" s="65">
        <f>VLOOKUP($A29,'Return Data'!$B$7:$R$2292,17,0)</f>
        <v>13.263299999999999</v>
      </c>
      <c r="M29" s="66">
        <f t="shared" si="11"/>
        <v>20</v>
      </c>
      <c r="N29" s="65">
        <f>VLOOKUP($A29,'Return Data'!$B$7:$R$2292,14,0)</f>
        <v>8.5983999999999998</v>
      </c>
      <c r="O29" s="66">
        <f t="shared" si="12"/>
        <v>18</v>
      </c>
      <c r="P29" s="65"/>
      <c r="Q29" s="66"/>
      <c r="R29" s="65">
        <f>VLOOKUP($A29,'Return Data'!$B$7:$R$2292,16,0)</f>
        <v>8.3355999999999995</v>
      </c>
      <c r="S29" s="67">
        <f t="shared" si="13"/>
        <v>18</v>
      </c>
    </row>
    <row r="30" spans="1:19" x14ac:dyDescent="0.3">
      <c r="A30" s="63" t="s">
        <v>1602</v>
      </c>
      <c r="B30" s="64">
        <f>VLOOKUP($A30,'Return Data'!$B$7:$R$2292,3,0)</f>
        <v>44679</v>
      </c>
      <c r="C30" s="65">
        <f>VLOOKUP($A30,'Return Data'!$B$7:$R$2292,4,0)</f>
        <v>13.6435</v>
      </c>
      <c r="D30" s="65">
        <f>VLOOKUP($A30,'Return Data'!$B$7:$R$2292,10,0)</f>
        <v>0.66249999999999998</v>
      </c>
      <c r="E30" s="66">
        <f t="shared" si="7"/>
        <v>12</v>
      </c>
      <c r="F30" s="65">
        <f>VLOOKUP($A30,'Return Data'!$B$7:$R$2292,11,0)</f>
        <v>0.82250000000000001</v>
      </c>
      <c r="G30" s="66">
        <f t="shared" si="8"/>
        <v>11</v>
      </c>
      <c r="H30" s="65">
        <f>VLOOKUP($A30,'Return Data'!$B$7:$R$2292,12,0)</f>
        <v>6.2222</v>
      </c>
      <c r="I30" s="66">
        <f t="shared" si="9"/>
        <v>6</v>
      </c>
      <c r="J30" s="65">
        <f>VLOOKUP($A30,'Return Data'!$B$7:$R$2292,13,0)</f>
        <v>10.287000000000001</v>
      </c>
      <c r="K30" s="66">
        <f t="shared" si="10"/>
        <v>9</v>
      </c>
      <c r="L30" s="65">
        <f>VLOOKUP($A30,'Return Data'!$B$7:$R$2292,17,0)</f>
        <v>17.9161</v>
      </c>
      <c r="M30" s="66">
        <f t="shared" si="11"/>
        <v>9</v>
      </c>
      <c r="N30" s="65">
        <f>VLOOKUP($A30,'Return Data'!$B$7:$R$2292,14,0)</f>
        <v>9.9049999999999994</v>
      </c>
      <c r="O30" s="66">
        <f t="shared" si="12"/>
        <v>10</v>
      </c>
      <c r="P30" s="65"/>
      <c r="Q30" s="66"/>
      <c r="R30" s="65">
        <f>VLOOKUP($A30,'Return Data'!$B$7:$R$2292,16,0)</f>
        <v>8.8515999999999995</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0.5152181818181818</v>
      </c>
      <c r="E32" s="74"/>
      <c r="F32" s="75">
        <f>AVERAGE(F8:F30)</f>
        <v>0.39578636363636366</v>
      </c>
      <c r="G32" s="74"/>
      <c r="H32" s="75">
        <f>AVERAGE(H8:H30)</f>
        <v>5.1145818181818186</v>
      </c>
      <c r="I32" s="74"/>
      <c r="J32" s="75">
        <f>AVERAGE(J8:J30)</f>
        <v>9.866950000000001</v>
      </c>
      <c r="K32" s="74"/>
      <c r="L32" s="75">
        <f>AVERAGE(L8:L30)</f>
        <v>17.081831818181822</v>
      </c>
      <c r="M32" s="74"/>
      <c r="N32" s="75">
        <f>AVERAGE(N8:N30)</f>
        <v>9.7267549999999972</v>
      </c>
      <c r="O32" s="74"/>
      <c r="P32" s="75">
        <f>AVERAGE(P8:P30)</f>
        <v>8.3644625000000001</v>
      </c>
      <c r="Q32" s="74"/>
      <c r="R32" s="75">
        <f>AVERAGE(R8:R30)</f>
        <v>8.9834681818181803</v>
      </c>
      <c r="S32" s="76"/>
    </row>
    <row r="33" spans="1:19" x14ac:dyDescent="0.3">
      <c r="A33" s="73" t="s">
        <v>28</v>
      </c>
      <c r="B33" s="74"/>
      <c r="C33" s="74"/>
      <c r="D33" s="75">
        <f>MIN(D8:D30)</f>
        <v>-1.0689</v>
      </c>
      <c r="E33" s="74"/>
      <c r="F33" s="75">
        <f>MIN(F8:F30)</f>
        <v>-2.8788999999999998</v>
      </c>
      <c r="G33" s="74"/>
      <c r="H33" s="75">
        <f>MIN(H8:H30)</f>
        <v>2.6053000000000002</v>
      </c>
      <c r="I33" s="74"/>
      <c r="J33" s="75">
        <f>MIN(J8:J30)</f>
        <v>5.7563000000000004</v>
      </c>
      <c r="K33" s="74"/>
      <c r="L33" s="75">
        <f>MIN(L8:L30)</f>
        <v>10.615399999999999</v>
      </c>
      <c r="M33" s="74"/>
      <c r="N33" s="75">
        <f>MIN(N8:N30)</f>
        <v>-0.21240000000000001</v>
      </c>
      <c r="O33" s="74"/>
      <c r="P33" s="75">
        <f>MIN(P8:P30)</f>
        <v>2.1244000000000001</v>
      </c>
      <c r="Q33" s="74"/>
      <c r="R33" s="75">
        <f>MIN(R8:R30)</f>
        <v>4.0938999999999997</v>
      </c>
      <c r="S33" s="76"/>
    </row>
    <row r="34" spans="1:19" ht="15" thickBot="1" x14ac:dyDescent="0.35">
      <c r="A34" s="77" t="s">
        <v>29</v>
      </c>
      <c r="B34" s="78"/>
      <c r="C34" s="78"/>
      <c r="D34" s="79">
        <f>MAX(D8:D30)</f>
        <v>2.1690999999999998</v>
      </c>
      <c r="E34" s="78"/>
      <c r="F34" s="79">
        <f>MAX(F8:F30)</f>
        <v>3.7267000000000001</v>
      </c>
      <c r="G34" s="78"/>
      <c r="H34" s="79">
        <f>MAX(H8:H30)</f>
        <v>8.8097999999999992</v>
      </c>
      <c r="I34" s="78"/>
      <c r="J34" s="79">
        <f>MAX(J8:J30)</f>
        <v>15.112500000000001</v>
      </c>
      <c r="K34" s="78"/>
      <c r="L34" s="79">
        <f>MAX(L8:L30)</f>
        <v>23.4404</v>
      </c>
      <c r="M34" s="78"/>
      <c r="N34" s="79">
        <f>MAX(N8:N30)</f>
        <v>13.6218</v>
      </c>
      <c r="O34" s="78"/>
      <c r="P34" s="79">
        <f>MAX(P8:P30)</f>
        <v>10.5274</v>
      </c>
      <c r="Q34" s="78"/>
      <c r="R34" s="79">
        <f>MAX(R8:R30)</f>
        <v>13.066599999999999</v>
      </c>
      <c r="S34" s="80"/>
    </row>
    <row r="35" spans="1:19" x14ac:dyDescent="0.3">
      <c r="A35" s="112" t="s">
        <v>430</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1603</v>
      </c>
      <c r="B8" s="64">
        <f>VLOOKUP($A8,'Return Data'!$B$7:$R$2292,3,0)</f>
        <v>44679</v>
      </c>
      <c r="C8" s="65">
        <f>VLOOKUP($A8,'Return Data'!$B$7:$R$2292,4,0)</f>
        <v>17.11</v>
      </c>
      <c r="D8" s="65">
        <f>VLOOKUP($A8,'Return Data'!$B$7:$R$2292,10,0)</f>
        <v>-1.2695000000000001</v>
      </c>
      <c r="E8" s="66">
        <f t="shared" ref="E8:E23" si="0">RANK(D8,D$8:D$30,0)</f>
        <v>21</v>
      </c>
      <c r="F8" s="65">
        <f>VLOOKUP($A8,'Return Data'!$B$7:$R$2292,11,0)</f>
        <v>-2.8944000000000001</v>
      </c>
      <c r="G8" s="66">
        <f t="shared" ref="G8:G23" si="1">RANK(F8,F$8:F$30,0)</f>
        <v>21</v>
      </c>
      <c r="H8" s="65">
        <f>VLOOKUP($A8,'Return Data'!$B$7:$R$2292,12,0)</f>
        <v>1.8452</v>
      </c>
      <c r="I8" s="66">
        <f t="shared" ref="I8:I23" si="2">RANK(H8,H$8:H$30,0)</f>
        <v>21</v>
      </c>
      <c r="J8" s="65">
        <f>VLOOKUP($A8,'Return Data'!$B$7:$R$2292,13,0)</f>
        <v>5.2275999999999998</v>
      </c>
      <c r="K8" s="66">
        <f t="shared" ref="K8:K23" si="3">RANK(J8,J$8:J$30,0)</f>
        <v>21</v>
      </c>
      <c r="L8" s="65">
        <f>VLOOKUP($A8,'Return Data'!$B$7:$R$2292,17,0)</f>
        <v>15.436299999999999</v>
      </c>
      <c r="M8" s="66">
        <f t="shared" ref="M8:M23" si="4">RANK(L8,L$8:L$30,0)</f>
        <v>11</v>
      </c>
      <c r="N8" s="65">
        <f>VLOOKUP($A8,'Return Data'!$B$7:$R$2292,14,0)</f>
        <v>8.6257999999999999</v>
      </c>
      <c r="O8" s="66">
        <f>RANK(N8,N$8:N$30,0)</f>
        <v>10</v>
      </c>
      <c r="P8" s="65">
        <f>VLOOKUP($A8,'Return Data'!$B$7:$R$2292,15,0)</f>
        <v>6.4253</v>
      </c>
      <c r="Q8" s="66">
        <f>RANK(P8,P$8:P$30,0)</f>
        <v>13</v>
      </c>
      <c r="R8" s="65">
        <f>VLOOKUP($A8,'Return Data'!$B$7:$R$2292,16,0)</f>
        <v>7.5075000000000003</v>
      </c>
      <c r="S8" s="67">
        <f t="shared" ref="S8:S23" si="5">RANK(R8,R$8:R$30,0)</f>
        <v>17</v>
      </c>
    </row>
    <row r="9" spans="1:20" x14ac:dyDescent="0.3">
      <c r="A9" s="63" t="s">
        <v>1604</v>
      </c>
      <c r="B9" s="64">
        <f>VLOOKUP($A9,'Return Data'!$B$7:$R$2292,3,0)</f>
        <v>44679</v>
      </c>
      <c r="C9" s="65">
        <f>VLOOKUP($A9,'Return Data'!$B$7:$R$2292,4,0)</f>
        <v>16.45</v>
      </c>
      <c r="D9" s="65">
        <f>VLOOKUP($A9,'Return Data'!$B$7:$R$2292,10,0)</f>
        <v>-1.3197000000000001</v>
      </c>
      <c r="E9" s="66">
        <f t="shared" si="0"/>
        <v>22</v>
      </c>
      <c r="F9" s="65">
        <f>VLOOKUP($A9,'Return Data'!$B$7:$R$2292,11,0)</f>
        <v>-3.5756000000000001</v>
      </c>
      <c r="G9" s="66">
        <f t="shared" si="1"/>
        <v>22</v>
      </c>
      <c r="H9" s="65">
        <f>VLOOKUP($A9,'Return Data'!$B$7:$R$2292,12,0)</f>
        <v>1.8575999999999999</v>
      </c>
      <c r="I9" s="66">
        <f t="shared" si="2"/>
        <v>20</v>
      </c>
      <c r="J9" s="65">
        <f>VLOOKUP($A9,'Return Data'!$B$7:$R$2292,13,0)</f>
        <v>7.4461000000000004</v>
      </c>
      <c r="K9" s="66">
        <f t="shared" si="3"/>
        <v>16</v>
      </c>
      <c r="L9" s="65">
        <f>VLOOKUP($A9,'Return Data'!$B$7:$R$2292,17,0)</f>
        <v>15.225199999999999</v>
      </c>
      <c r="M9" s="66">
        <f t="shared" si="4"/>
        <v>12</v>
      </c>
      <c r="N9" s="65">
        <f>VLOOKUP($A9,'Return Data'!$B$7:$R$2292,14,0)</f>
        <v>8.4445999999999994</v>
      </c>
      <c r="O9" s="66">
        <f>RANK(N9,N$8:N$30,0)</f>
        <v>12</v>
      </c>
      <c r="P9" s="65">
        <f>VLOOKUP($A9,'Return Data'!$B$7:$R$2292,15,0)</f>
        <v>8.1806999999999999</v>
      </c>
      <c r="Q9" s="66">
        <f>RANK(P9,P$8:P$30,0)</f>
        <v>6</v>
      </c>
      <c r="R9" s="65">
        <f>VLOOKUP($A9,'Return Data'!$B$7:$R$2292,16,0)</f>
        <v>7.7004000000000001</v>
      </c>
      <c r="S9" s="67">
        <f t="shared" si="5"/>
        <v>14</v>
      </c>
    </row>
    <row r="10" spans="1:20" x14ac:dyDescent="0.3">
      <c r="A10" s="63" t="s">
        <v>2011</v>
      </c>
      <c r="B10" s="64">
        <f>VLOOKUP($A10,'Return Data'!$B$7:$R$2292,3,0)</f>
        <v>44679</v>
      </c>
      <c r="C10" s="65">
        <f>VLOOKUP($A10,'Return Data'!$B$7:$R$2292,4,0)</f>
        <v>12.2578</v>
      </c>
      <c r="D10" s="65">
        <f>VLOOKUP($A10,'Return Data'!$B$7:$R$2292,10,0)</f>
        <v>-9.9400000000000002E-2</v>
      </c>
      <c r="E10" s="66">
        <f t="shared" si="0"/>
        <v>16</v>
      </c>
      <c r="F10" s="65">
        <f>VLOOKUP($A10,'Return Data'!$B$7:$R$2292,11,0)</f>
        <v>-0.34310000000000002</v>
      </c>
      <c r="G10" s="66">
        <f t="shared" si="1"/>
        <v>14</v>
      </c>
      <c r="H10" s="65">
        <f>VLOOKUP($A10,'Return Data'!$B$7:$R$2292,12,0)</f>
        <v>2.6616</v>
      </c>
      <c r="I10" s="66">
        <f t="shared" si="2"/>
        <v>18</v>
      </c>
      <c r="J10" s="65">
        <f>VLOOKUP($A10,'Return Data'!$B$7:$R$2292,13,0)</f>
        <v>4.5887000000000002</v>
      </c>
      <c r="K10" s="66">
        <f t="shared" si="3"/>
        <v>22</v>
      </c>
      <c r="L10" s="65">
        <f>VLOOKUP($A10,'Return Data'!$B$7:$R$2292,17,0)</f>
        <v>9.4098000000000006</v>
      </c>
      <c r="M10" s="66">
        <f t="shared" si="4"/>
        <v>22</v>
      </c>
      <c r="N10" s="65"/>
      <c r="O10" s="66"/>
      <c r="P10" s="65"/>
      <c r="Q10" s="66"/>
      <c r="R10" s="65">
        <f>VLOOKUP($A10,'Return Data'!$B$7:$R$2292,16,0)</f>
        <v>7.6501000000000001</v>
      </c>
      <c r="S10" s="67">
        <f t="shared" si="5"/>
        <v>16</v>
      </c>
    </row>
    <row r="11" spans="1:20" x14ac:dyDescent="0.3">
      <c r="A11" s="63" t="s">
        <v>1605</v>
      </c>
      <c r="B11" s="64">
        <f>VLOOKUP($A11,'Return Data'!$B$7:$R$2292,3,0)</f>
        <v>44679</v>
      </c>
      <c r="C11" s="65">
        <f>VLOOKUP($A11,'Return Data'!$B$7:$R$2292,4,0)</f>
        <v>16.102</v>
      </c>
      <c r="D11" s="65">
        <f>VLOOKUP($A11,'Return Data'!$B$7:$R$2292,10,0)</f>
        <v>-0.1983</v>
      </c>
      <c r="E11" s="66">
        <f t="shared" si="0"/>
        <v>17</v>
      </c>
      <c r="F11" s="65">
        <f>VLOOKUP($A11,'Return Data'!$B$7:$R$2292,11,0)</f>
        <v>0.33650000000000002</v>
      </c>
      <c r="G11" s="66">
        <f t="shared" si="1"/>
        <v>9</v>
      </c>
      <c r="H11" s="65">
        <f>VLOOKUP($A11,'Return Data'!$B$7:$R$2292,12,0)</f>
        <v>2.5539999999999998</v>
      </c>
      <c r="I11" s="66">
        <f t="shared" si="2"/>
        <v>19</v>
      </c>
      <c r="J11" s="65">
        <f>VLOOKUP($A11,'Return Data'!$B$7:$R$2292,13,0)</f>
        <v>8.1686999999999994</v>
      </c>
      <c r="K11" s="66">
        <f t="shared" si="3"/>
        <v>13</v>
      </c>
      <c r="L11" s="65">
        <f>VLOOKUP($A11,'Return Data'!$B$7:$R$2292,17,0)</f>
        <v>17.063400000000001</v>
      </c>
      <c r="M11" s="66">
        <f t="shared" si="4"/>
        <v>7</v>
      </c>
      <c r="N11" s="65">
        <f>VLOOKUP($A11,'Return Data'!$B$7:$R$2292,14,0)</f>
        <v>8.4140999999999995</v>
      </c>
      <c r="O11" s="66">
        <f t="shared" ref="O11:O17" si="6">RANK(N11,N$8:N$30,0)</f>
        <v>13</v>
      </c>
      <c r="P11" s="65">
        <f>VLOOKUP($A11,'Return Data'!$B$7:$R$2292,15,0)</f>
        <v>6.7987000000000002</v>
      </c>
      <c r="Q11" s="66">
        <f>RANK(P11,P$8:P$30,0)</f>
        <v>11</v>
      </c>
      <c r="R11" s="65">
        <f>VLOOKUP($A11,'Return Data'!$B$7:$R$2292,16,0)</f>
        <v>8.1393000000000004</v>
      </c>
      <c r="S11" s="67">
        <f t="shared" si="5"/>
        <v>9</v>
      </c>
    </row>
    <row r="12" spans="1:20" x14ac:dyDescent="0.3">
      <c r="A12" s="63" t="s">
        <v>1606</v>
      </c>
      <c r="B12" s="64">
        <f>VLOOKUP($A12,'Return Data'!$B$7:$R$2292,3,0)</f>
        <v>44679</v>
      </c>
      <c r="C12" s="65">
        <f>VLOOKUP($A12,'Return Data'!$B$7:$R$2292,4,0)</f>
        <v>18.305800000000001</v>
      </c>
      <c r="D12" s="65">
        <f>VLOOKUP($A12,'Return Data'!$B$7:$R$2292,10,0)</f>
        <v>0.43730000000000002</v>
      </c>
      <c r="E12" s="66">
        <f t="shared" si="0"/>
        <v>12</v>
      </c>
      <c r="F12" s="65">
        <f>VLOOKUP($A12,'Return Data'!$B$7:$R$2292,11,0)</f>
        <v>-0.2273</v>
      </c>
      <c r="G12" s="66">
        <f t="shared" si="1"/>
        <v>12</v>
      </c>
      <c r="H12" s="65">
        <f>VLOOKUP($A12,'Return Data'!$B$7:$R$2292,12,0)</f>
        <v>3.5548000000000002</v>
      </c>
      <c r="I12" s="66">
        <f t="shared" si="2"/>
        <v>15</v>
      </c>
      <c r="J12" s="65">
        <f>VLOOKUP($A12,'Return Data'!$B$7:$R$2292,13,0)</f>
        <v>8.4170999999999996</v>
      </c>
      <c r="K12" s="66">
        <f t="shared" si="3"/>
        <v>12</v>
      </c>
      <c r="L12" s="65">
        <f>VLOOKUP($A12,'Return Data'!$B$7:$R$2292,17,0)</f>
        <v>13.333399999999999</v>
      </c>
      <c r="M12" s="66">
        <f t="shared" si="4"/>
        <v>18</v>
      </c>
      <c r="N12" s="65">
        <f>VLOOKUP($A12,'Return Data'!$B$7:$R$2292,14,0)</f>
        <v>9.6034000000000006</v>
      </c>
      <c r="O12" s="66">
        <f t="shared" si="6"/>
        <v>5</v>
      </c>
      <c r="P12" s="65">
        <f>VLOOKUP($A12,'Return Data'!$B$7:$R$2292,15,0)</f>
        <v>8.7710000000000008</v>
      </c>
      <c r="Q12" s="66">
        <f>RANK(P12,P$8:P$30,0)</f>
        <v>2</v>
      </c>
      <c r="R12" s="65">
        <f>VLOOKUP($A12,'Return Data'!$B$7:$R$2292,16,0)</f>
        <v>8.3432999999999993</v>
      </c>
      <c r="S12" s="67">
        <f t="shared" si="5"/>
        <v>6</v>
      </c>
    </row>
    <row r="13" spans="1:20" x14ac:dyDescent="0.3">
      <c r="A13" s="63" t="s">
        <v>1607</v>
      </c>
      <c r="B13" s="64">
        <f>VLOOKUP($A13,'Return Data'!$B$7:$R$2292,3,0)</f>
        <v>44679</v>
      </c>
      <c r="C13" s="65">
        <f>VLOOKUP($A13,'Return Data'!$B$7:$R$2292,4,0)</f>
        <v>12.739100000000001</v>
      </c>
      <c r="D13" s="65">
        <f>VLOOKUP($A13,'Return Data'!$B$7:$R$2292,10,0)</f>
        <v>-0.56899999999999995</v>
      </c>
      <c r="E13" s="66">
        <f t="shared" si="0"/>
        <v>19</v>
      </c>
      <c r="F13" s="65">
        <f>VLOOKUP($A13,'Return Data'!$B$7:$R$2292,11,0)</f>
        <v>-0.93089999999999995</v>
      </c>
      <c r="G13" s="66">
        <f t="shared" si="1"/>
        <v>18</v>
      </c>
      <c r="H13" s="65">
        <f>VLOOKUP($A13,'Return Data'!$B$7:$R$2292,12,0)</f>
        <v>3.9544999999999999</v>
      </c>
      <c r="I13" s="66">
        <f t="shared" si="2"/>
        <v>12</v>
      </c>
      <c r="J13" s="65">
        <f>VLOOKUP($A13,'Return Data'!$B$7:$R$2292,13,0)</f>
        <v>9.7073</v>
      </c>
      <c r="K13" s="66">
        <f t="shared" si="3"/>
        <v>7</v>
      </c>
      <c r="L13" s="65">
        <f>VLOOKUP($A13,'Return Data'!$B$7:$R$2292,17,0)</f>
        <v>16.7362</v>
      </c>
      <c r="M13" s="66">
        <f t="shared" si="4"/>
        <v>9</v>
      </c>
      <c r="N13" s="65">
        <f>VLOOKUP($A13,'Return Data'!$B$7:$R$2292,14,0)</f>
        <v>7.6180000000000003</v>
      </c>
      <c r="O13" s="66">
        <f t="shared" si="6"/>
        <v>18</v>
      </c>
      <c r="P13" s="65"/>
      <c r="Q13" s="66"/>
      <c r="R13" s="65">
        <f>VLOOKUP($A13,'Return Data'!$B$7:$R$2292,16,0)</f>
        <v>6.8164999999999996</v>
      </c>
      <c r="S13" s="67">
        <f t="shared" si="5"/>
        <v>20</v>
      </c>
    </row>
    <row r="14" spans="1:20" x14ac:dyDescent="0.3">
      <c r="A14" s="63" t="s">
        <v>1608</v>
      </c>
      <c r="B14" s="64">
        <f>VLOOKUP($A14,'Return Data'!$B$7:$R$2292,3,0)</f>
        <v>44679</v>
      </c>
      <c r="C14" s="65">
        <f>VLOOKUP($A14,'Return Data'!$B$7:$R$2292,4,0)</f>
        <v>48.465000000000003</v>
      </c>
      <c r="D14" s="65">
        <f>VLOOKUP($A14,'Return Data'!$B$7:$R$2292,10,0)</f>
        <v>0.62490000000000001</v>
      </c>
      <c r="E14" s="66">
        <f t="shared" si="0"/>
        <v>7</v>
      </c>
      <c r="F14" s="65">
        <f>VLOOKUP($A14,'Return Data'!$B$7:$R$2292,11,0)</f>
        <v>0.71279999999999999</v>
      </c>
      <c r="G14" s="66">
        <f t="shared" si="1"/>
        <v>6</v>
      </c>
      <c r="H14" s="65">
        <f>VLOOKUP($A14,'Return Data'!$B$7:$R$2292,12,0)</f>
        <v>5.3769999999999998</v>
      </c>
      <c r="I14" s="66">
        <f t="shared" si="2"/>
        <v>6</v>
      </c>
      <c r="J14" s="65">
        <f>VLOOKUP($A14,'Return Data'!$B$7:$R$2292,13,0)</f>
        <v>12.4556</v>
      </c>
      <c r="K14" s="66">
        <f t="shared" si="3"/>
        <v>2</v>
      </c>
      <c r="L14" s="65">
        <f>VLOOKUP($A14,'Return Data'!$B$7:$R$2292,17,0)</f>
        <v>19.4024</v>
      </c>
      <c r="M14" s="66">
        <f t="shared" si="4"/>
        <v>5</v>
      </c>
      <c r="N14" s="65">
        <f>VLOOKUP($A14,'Return Data'!$B$7:$R$2292,14,0)</f>
        <v>9.5533999999999999</v>
      </c>
      <c r="O14" s="66">
        <f t="shared" si="6"/>
        <v>6</v>
      </c>
      <c r="P14" s="65">
        <f>VLOOKUP($A14,'Return Data'!$B$7:$R$2292,15,0)</f>
        <v>7.9996999999999998</v>
      </c>
      <c r="Q14" s="66">
        <f>RANK(P14,P$8:P$30,0)</f>
        <v>7</v>
      </c>
      <c r="R14" s="65">
        <f>VLOOKUP($A14,'Return Data'!$B$7:$R$2292,16,0)</f>
        <v>9.3695000000000004</v>
      </c>
      <c r="S14" s="67">
        <f t="shared" si="5"/>
        <v>2</v>
      </c>
    </row>
    <row r="15" spans="1:20" x14ac:dyDescent="0.3">
      <c r="A15" s="63" t="s">
        <v>1609</v>
      </c>
      <c r="B15" s="64">
        <f>VLOOKUP($A15,'Return Data'!$B$7:$R$2292,3,0)</f>
        <v>44679</v>
      </c>
      <c r="C15" s="65">
        <f>VLOOKUP($A15,'Return Data'!$B$7:$R$2292,4,0)</f>
        <v>17.38</v>
      </c>
      <c r="D15" s="65">
        <f>VLOOKUP($A15,'Return Data'!$B$7:$R$2292,10,0)</f>
        <v>1.9953000000000001</v>
      </c>
      <c r="E15" s="66">
        <f t="shared" si="0"/>
        <v>1</v>
      </c>
      <c r="F15" s="65">
        <f>VLOOKUP($A15,'Return Data'!$B$7:$R$2292,11,0)</f>
        <v>3.3908</v>
      </c>
      <c r="G15" s="66">
        <f t="shared" si="1"/>
        <v>1</v>
      </c>
      <c r="H15" s="65">
        <f>VLOOKUP($A15,'Return Data'!$B$7:$R$2292,12,0)</f>
        <v>5.9756</v>
      </c>
      <c r="I15" s="66">
        <f t="shared" si="2"/>
        <v>4</v>
      </c>
      <c r="J15" s="65">
        <f>VLOOKUP($A15,'Return Data'!$B$7:$R$2292,13,0)</f>
        <v>8.4216999999999995</v>
      </c>
      <c r="K15" s="66">
        <f t="shared" si="3"/>
        <v>11</v>
      </c>
      <c r="L15" s="65">
        <f>VLOOKUP($A15,'Return Data'!$B$7:$R$2292,17,0)</f>
        <v>15.0078</v>
      </c>
      <c r="M15" s="66">
        <f t="shared" si="4"/>
        <v>13</v>
      </c>
      <c r="N15" s="65">
        <f>VLOOKUP($A15,'Return Data'!$B$7:$R$2292,14,0)</f>
        <v>8.0210000000000008</v>
      </c>
      <c r="O15" s="66">
        <f t="shared" si="6"/>
        <v>15</v>
      </c>
      <c r="P15" s="65">
        <f>VLOOKUP($A15,'Return Data'!$B$7:$R$2292,15,0)</f>
        <v>7.4005000000000001</v>
      </c>
      <c r="Q15" s="66">
        <f>RANK(P15,P$8:P$30,0)</f>
        <v>9</v>
      </c>
      <c r="R15" s="65">
        <f>VLOOKUP($A15,'Return Data'!$B$7:$R$2292,16,0)</f>
        <v>7.7553999999999998</v>
      </c>
      <c r="S15" s="67">
        <f t="shared" si="5"/>
        <v>13</v>
      </c>
    </row>
    <row r="16" spans="1:20" x14ac:dyDescent="0.3">
      <c r="A16" s="63" t="s">
        <v>1610</v>
      </c>
      <c r="B16" s="64">
        <f>VLOOKUP($A16,'Return Data'!$B$7:$R$2292,3,0)</f>
        <v>44679</v>
      </c>
      <c r="C16" s="65">
        <f>VLOOKUP($A16,'Return Data'!$B$7:$R$2292,4,0)</f>
        <v>20.944800000000001</v>
      </c>
      <c r="D16" s="65">
        <f>VLOOKUP($A16,'Return Data'!$B$7:$R$2292,10,0)</f>
        <v>0.44990000000000002</v>
      </c>
      <c r="E16" s="66">
        <f t="shared" si="0"/>
        <v>11</v>
      </c>
      <c r="F16" s="65">
        <f>VLOOKUP($A16,'Return Data'!$B$7:$R$2292,11,0)</f>
        <v>-0.48180000000000001</v>
      </c>
      <c r="G16" s="66">
        <f t="shared" si="1"/>
        <v>15</v>
      </c>
      <c r="H16" s="65">
        <f>VLOOKUP($A16,'Return Data'!$B$7:$R$2292,12,0)</f>
        <v>3.8016999999999999</v>
      </c>
      <c r="I16" s="66">
        <f t="shared" si="2"/>
        <v>13</v>
      </c>
      <c r="J16" s="65">
        <f>VLOOKUP($A16,'Return Data'!$B$7:$R$2292,13,0)</f>
        <v>7.1635999999999997</v>
      </c>
      <c r="K16" s="66">
        <f t="shared" si="3"/>
        <v>17</v>
      </c>
      <c r="L16" s="65">
        <f>VLOOKUP($A16,'Return Data'!$B$7:$R$2292,17,0)</f>
        <v>14.158899999999999</v>
      </c>
      <c r="M16" s="66">
        <f t="shared" si="4"/>
        <v>16</v>
      </c>
      <c r="N16" s="65">
        <f>VLOOKUP($A16,'Return Data'!$B$7:$R$2292,14,0)</f>
        <v>8.4985999999999997</v>
      </c>
      <c r="O16" s="66">
        <f t="shared" si="6"/>
        <v>11</v>
      </c>
      <c r="P16" s="65">
        <f>VLOOKUP($A16,'Return Data'!$B$7:$R$2292,15,0)</f>
        <v>6.0129999999999999</v>
      </c>
      <c r="Q16" s="66">
        <f>RANK(P16,P$8:P$30,0)</f>
        <v>15</v>
      </c>
      <c r="R16" s="65">
        <f>VLOOKUP($A16,'Return Data'!$B$7:$R$2292,16,0)</f>
        <v>6.8548999999999998</v>
      </c>
      <c r="S16" s="67">
        <f t="shared" si="5"/>
        <v>19</v>
      </c>
    </row>
    <row r="17" spans="1:19" x14ac:dyDescent="0.3">
      <c r="A17" s="63" t="s">
        <v>1611</v>
      </c>
      <c r="B17" s="64">
        <f>VLOOKUP($A17,'Return Data'!$B$7:$R$2292,3,0)</f>
        <v>44679</v>
      </c>
      <c r="C17" s="65">
        <f>VLOOKUP($A17,'Return Data'!$B$7:$R$2292,4,0)</f>
        <v>24.74</v>
      </c>
      <c r="D17" s="65">
        <f>VLOOKUP($A17,'Return Data'!$B$7:$R$2292,10,0)</f>
        <v>-0.28210000000000002</v>
      </c>
      <c r="E17" s="66">
        <f t="shared" si="0"/>
        <v>18</v>
      </c>
      <c r="F17" s="65">
        <f>VLOOKUP($A17,'Return Data'!$B$7:$R$2292,11,0)</f>
        <v>0.4874</v>
      </c>
      <c r="G17" s="66">
        <f t="shared" si="1"/>
        <v>7</v>
      </c>
      <c r="H17" s="65">
        <f>VLOOKUP($A17,'Return Data'!$B$7:$R$2292,12,0)</f>
        <v>3.6013000000000002</v>
      </c>
      <c r="I17" s="66">
        <f t="shared" si="2"/>
        <v>14</v>
      </c>
      <c r="J17" s="65">
        <f>VLOOKUP($A17,'Return Data'!$B$7:$R$2292,13,0)</f>
        <v>6.7759999999999998</v>
      </c>
      <c r="K17" s="66">
        <f t="shared" si="3"/>
        <v>18</v>
      </c>
      <c r="L17" s="65">
        <f>VLOOKUP($A17,'Return Data'!$B$7:$R$2292,17,0)</f>
        <v>13.014699999999999</v>
      </c>
      <c r="M17" s="66">
        <f t="shared" si="4"/>
        <v>19</v>
      </c>
      <c r="N17" s="65">
        <f>VLOOKUP($A17,'Return Data'!$B$7:$R$2292,14,0)</f>
        <v>7.3441000000000001</v>
      </c>
      <c r="O17" s="66">
        <f t="shared" si="6"/>
        <v>19</v>
      </c>
      <c r="P17" s="65">
        <f>VLOOKUP($A17,'Return Data'!$B$7:$R$2292,15,0)</f>
        <v>6.2050000000000001</v>
      </c>
      <c r="Q17" s="66">
        <f>RANK(P17,P$8:P$30,0)</f>
        <v>14</v>
      </c>
      <c r="R17" s="65">
        <f>VLOOKUP($A17,'Return Data'!$B$7:$R$2292,16,0)</f>
        <v>6.7373000000000003</v>
      </c>
      <c r="S17" s="67">
        <f t="shared" si="5"/>
        <v>21</v>
      </c>
    </row>
    <row r="18" spans="1:19" x14ac:dyDescent="0.3">
      <c r="A18" s="63" t="s">
        <v>1612</v>
      </c>
      <c r="B18" s="64">
        <f>VLOOKUP($A18,'Return Data'!$B$7:$R$2292,3,0)</f>
        <v>44679</v>
      </c>
      <c r="C18" s="65">
        <f>VLOOKUP($A18,'Return Data'!$B$7:$R$2292,4,0)</f>
        <v>12.387600000000001</v>
      </c>
      <c r="D18" s="65">
        <f>VLOOKUP($A18,'Return Data'!$B$7:$R$2292,10,0)</f>
        <v>-1.0511999999999999</v>
      </c>
      <c r="E18" s="66">
        <f t="shared" si="0"/>
        <v>20</v>
      </c>
      <c r="F18" s="65">
        <f>VLOOKUP($A18,'Return Data'!$B$7:$R$2292,11,0)</f>
        <v>-2.2025999999999999</v>
      </c>
      <c r="G18" s="66">
        <f t="shared" si="1"/>
        <v>20</v>
      </c>
      <c r="H18" s="65">
        <f>VLOOKUP($A18,'Return Data'!$B$7:$R$2292,12,0)</f>
        <v>1.4512</v>
      </c>
      <c r="I18" s="66">
        <f t="shared" si="2"/>
        <v>22</v>
      </c>
      <c r="J18" s="65">
        <f>VLOOKUP($A18,'Return Data'!$B$7:$R$2292,13,0)</f>
        <v>5.6258999999999997</v>
      </c>
      <c r="K18" s="66">
        <f t="shared" si="3"/>
        <v>20</v>
      </c>
      <c r="L18" s="65">
        <f>VLOOKUP($A18,'Return Data'!$B$7:$R$2292,17,0)</f>
        <v>10.708299999999999</v>
      </c>
      <c r="M18" s="66">
        <f t="shared" si="4"/>
        <v>21</v>
      </c>
      <c r="N18" s="65"/>
      <c r="O18" s="66"/>
      <c r="P18" s="65"/>
      <c r="Q18" s="66"/>
      <c r="R18" s="65">
        <f>VLOOKUP($A18,'Return Data'!$B$7:$R$2292,16,0)</f>
        <v>7.0446</v>
      </c>
      <c r="S18" s="67">
        <f t="shared" si="5"/>
        <v>18</v>
      </c>
    </row>
    <row r="19" spans="1:19" x14ac:dyDescent="0.3">
      <c r="A19" s="63" t="s">
        <v>1613</v>
      </c>
      <c r="B19" s="64">
        <f>VLOOKUP($A19,'Return Data'!$B$7:$R$2292,3,0)</f>
        <v>44679</v>
      </c>
      <c r="C19" s="65">
        <f>VLOOKUP($A19,'Return Data'!$B$7:$R$2292,4,0)</f>
        <v>18.6843</v>
      </c>
      <c r="D19" s="65">
        <f>VLOOKUP($A19,'Return Data'!$B$7:$R$2292,10,0)</f>
        <v>1.3815</v>
      </c>
      <c r="E19" s="66">
        <f t="shared" si="0"/>
        <v>2</v>
      </c>
      <c r="F19" s="65">
        <f>VLOOKUP($A19,'Return Data'!$B$7:$R$2292,11,0)</f>
        <v>1.8794999999999999</v>
      </c>
      <c r="G19" s="66">
        <f t="shared" si="1"/>
        <v>2</v>
      </c>
      <c r="H19" s="65">
        <f>VLOOKUP($A19,'Return Data'!$B$7:$R$2292,12,0)</f>
        <v>7.1727999999999996</v>
      </c>
      <c r="I19" s="66">
        <f t="shared" si="2"/>
        <v>2</v>
      </c>
      <c r="J19" s="65">
        <f>VLOOKUP($A19,'Return Data'!$B$7:$R$2292,13,0)</f>
        <v>10.8657</v>
      </c>
      <c r="K19" s="66">
        <f t="shared" si="3"/>
        <v>5</v>
      </c>
      <c r="L19" s="65">
        <f>VLOOKUP($A19,'Return Data'!$B$7:$R$2292,17,0)</f>
        <v>15.577400000000001</v>
      </c>
      <c r="M19" s="66">
        <f t="shared" si="4"/>
        <v>10</v>
      </c>
      <c r="N19" s="65">
        <f>VLOOKUP($A19,'Return Data'!$B$7:$R$2292,14,0)</f>
        <v>9.3606999999999996</v>
      </c>
      <c r="O19" s="66">
        <f>RANK(N19,N$8:N$30,0)</f>
        <v>7</v>
      </c>
      <c r="P19" s="65">
        <f>VLOOKUP($A19,'Return Data'!$B$7:$R$2292,15,0)</f>
        <v>8.6910000000000007</v>
      </c>
      <c r="Q19" s="66">
        <f>RANK(P19,P$8:P$30,0)</f>
        <v>3</v>
      </c>
      <c r="R19" s="65">
        <f>VLOOKUP($A19,'Return Data'!$B$7:$R$2292,16,0)</f>
        <v>8.6376000000000008</v>
      </c>
      <c r="S19" s="67">
        <f t="shared" si="5"/>
        <v>4</v>
      </c>
    </row>
    <row r="20" spans="1:19" x14ac:dyDescent="0.3">
      <c r="A20" s="63" t="s">
        <v>1614</v>
      </c>
      <c r="B20" s="64">
        <f>VLOOKUP($A20,'Return Data'!$B$7:$R$2292,3,0)</f>
        <v>44679</v>
      </c>
      <c r="C20" s="65">
        <f>VLOOKUP($A20,'Return Data'!$B$7:$R$2292,4,0)</f>
        <v>23.126999999999999</v>
      </c>
      <c r="D20" s="65">
        <f>VLOOKUP($A20,'Return Data'!$B$7:$R$2292,10,0)</f>
        <v>0.88109999999999999</v>
      </c>
      <c r="E20" s="66">
        <f t="shared" si="0"/>
        <v>4</v>
      </c>
      <c r="F20" s="65">
        <f>VLOOKUP($A20,'Return Data'!$B$7:$R$2292,11,0)</f>
        <v>1.2211000000000001</v>
      </c>
      <c r="G20" s="66">
        <f t="shared" si="1"/>
        <v>3</v>
      </c>
      <c r="H20" s="65">
        <f>VLOOKUP($A20,'Return Data'!$B$7:$R$2292,12,0)</f>
        <v>5.1371000000000002</v>
      </c>
      <c r="I20" s="66">
        <f t="shared" si="2"/>
        <v>8</v>
      </c>
      <c r="J20" s="65">
        <f>VLOOKUP($A20,'Return Data'!$B$7:$R$2292,13,0)</f>
        <v>11.450100000000001</v>
      </c>
      <c r="K20" s="66">
        <f t="shared" si="3"/>
        <v>4</v>
      </c>
      <c r="L20" s="65">
        <f>VLOOKUP($A20,'Return Data'!$B$7:$R$2292,17,0)</f>
        <v>20.9925</v>
      </c>
      <c r="M20" s="66">
        <f t="shared" si="4"/>
        <v>2</v>
      </c>
      <c r="N20" s="65">
        <f>VLOOKUP($A20,'Return Data'!$B$7:$R$2292,14,0)</f>
        <v>8.9505999999999997</v>
      </c>
      <c r="O20" s="66">
        <f>RANK(N20,N$8:N$30,0)</f>
        <v>9</v>
      </c>
      <c r="P20" s="65">
        <f>VLOOKUP($A20,'Return Data'!$B$7:$R$2292,15,0)</f>
        <v>7.4574999999999996</v>
      </c>
      <c r="Q20" s="66">
        <f>RANK(P20,P$8:P$30,0)</f>
        <v>8</v>
      </c>
      <c r="R20" s="65">
        <f>VLOOKUP($A20,'Return Data'!$B$7:$R$2292,16,0)</f>
        <v>8.2842000000000002</v>
      </c>
      <c r="S20" s="67">
        <f t="shared" si="5"/>
        <v>8</v>
      </c>
    </row>
    <row r="21" spans="1:19" x14ac:dyDescent="0.3">
      <c r="A21" s="63" t="s">
        <v>1615</v>
      </c>
      <c r="B21" s="64">
        <f>VLOOKUP($A21,'Return Data'!$B$7:$R$2292,3,0)</f>
        <v>44679</v>
      </c>
      <c r="C21" s="65">
        <f>VLOOKUP($A21,'Return Data'!$B$7:$R$2292,4,0)</f>
        <v>15.6586</v>
      </c>
      <c r="D21" s="65">
        <f>VLOOKUP($A21,'Return Data'!$B$7:$R$2292,10,0)</f>
        <v>0.51680000000000004</v>
      </c>
      <c r="E21" s="66">
        <f t="shared" si="0"/>
        <v>9</v>
      </c>
      <c r="F21" s="65">
        <f>VLOOKUP($A21,'Return Data'!$B$7:$R$2292,11,0)</f>
        <v>-0.91310000000000002</v>
      </c>
      <c r="G21" s="66">
        <f t="shared" si="1"/>
        <v>17</v>
      </c>
      <c r="H21" s="65">
        <f>VLOOKUP($A21,'Return Data'!$B$7:$R$2292,12,0)</f>
        <v>6.3886000000000003</v>
      </c>
      <c r="I21" s="66">
        <f t="shared" si="2"/>
        <v>3</v>
      </c>
      <c r="J21" s="65">
        <f>VLOOKUP($A21,'Return Data'!$B$7:$R$2292,13,0)</f>
        <v>11.799200000000001</v>
      </c>
      <c r="K21" s="66">
        <f t="shared" si="3"/>
        <v>3</v>
      </c>
      <c r="L21" s="65">
        <f>VLOOKUP($A21,'Return Data'!$B$7:$R$2292,17,0)</f>
        <v>21.3291</v>
      </c>
      <c r="M21" s="66">
        <f t="shared" si="4"/>
        <v>1</v>
      </c>
      <c r="N21" s="65">
        <f>VLOOKUP($A21,'Return Data'!$B$7:$R$2292,14,0)</f>
        <v>11.720599999999999</v>
      </c>
      <c r="O21" s="66">
        <f>RANK(N21,N$8:N$30,0)</f>
        <v>3</v>
      </c>
      <c r="P21" s="65">
        <f>VLOOKUP($A21,'Return Data'!$B$7:$R$2292,15,0)</f>
        <v>8.4825999999999997</v>
      </c>
      <c r="Q21" s="66">
        <f>RANK(P21,P$8:P$30,0)</f>
        <v>4</v>
      </c>
      <c r="R21" s="65">
        <f>VLOOKUP($A21,'Return Data'!$B$7:$R$2292,16,0)</f>
        <v>8.9376999999999995</v>
      </c>
      <c r="S21" s="67">
        <f t="shared" si="5"/>
        <v>3</v>
      </c>
    </row>
    <row r="22" spans="1:19" x14ac:dyDescent="0.3">
      <c r="A22" s="63" t="s">
        <v>1616</v>
      </c>
      <c r="B22" s="64">
        <f>VLOOKUP($A22,'Return Data'!$B$7:$R$2292,3,0)</f>
        <v>44679</v>
      </c>
      <c r="C22" s="65">
        <f>VLOOKUP($A22,'Return Data'!$B$7:$R$2292,4,0)</f>
        <v>14.574999999999999</v>
      </c>
      <c r="D22" s="65">
        <f>VLOOKUP($A22,'Return Data'!$B$7:$R$2292,10,0)</f>
        <v>9.6100000000000005E-2</v>
      </c>
      <c r="E22" s="66">
        <f t="shared" si="0"/>
        <v>14</v>
      </c>
      <c r="F22" s="65">
        <f>VLOOKUP($A22,'Return Data'!$B$7:$R$2292,11,0)</f>
        <v>-0.34189999999999998</v>
      </c>
      <c r="G22" s="66">
        <f t="shared" si="1"/>
        <v>13</v>
      </c>
      <c r="H22" s="65">
        <f>VLOOKUP($A22,'Return Data'!$B$7:$R$2292,12,0)</f>
        <v>4.3605999999999998</v>
      </c>
      <c r="I22" s="66">
        <f t="shared" si="2"/>
        <v>10</v>
      </c>
      <c r="J22" s="65">
        <f>VLOOKUP($A22,'Return Data'!$B$7:$R$2292,13,0)</f>
        <v>9.8094000000000001</v>
      </c>
      <c r="K22" s="66">
        <f t="shared" si="3"/>
        <v>6</v>
      </c>
      <c r="L22" s="65">
        <f>VLOOKUP($A22,'Return Data'!$B$7:$R$2292,17,0)</f>
        <v>19.590299999999999</v>
      </c>
      <c r="M22" s="66">
        <f t="shared" si="4"/>
        <v>4</v>
      </c>
      <c r="N22" s="65">
        <f>VLOOKUP($A22,'Return Data'!$B$7:$R$2292,14,0)</f>
        <v>11.965999999999999</v>
      </c>
      <c r="O22" s="66">
        <f>RANK(N22,N$8:N$30,0)</f>
        <v>1</v>
      </c>
      <c r="P22" s="65"/>
      <c r="Q22" s="66"/>
      <c r="R22" s="65">
        <f>VLOOKUP($A22,'Return Data'!$B$7:$R$2292,16,0)</f>
        <v>11.8483</v>
      </c>
      <c r="S22" s="67">
        <f t="shared" si="5"/>
        <v>1</v>
      </c>
    </row>
    <row r="23" spans="1:19" x14ac:dyDescent="0.3">
      <c r="A23" s="63" t="s">
        <v>1617</v>
      </c>
      <c r="B23" s="64">
        <f>VLOOKUP($A23,'Return Data'!$B$7:$R$2292,3,0)</f>
        <v>44679</v>
      </c>
      <c r="C23" s="65">
        <f>VLOOKUP($A23,'Return Data'!$B$7:$R$2292,4,0)</f>
        <v>12.3391</v>
      </c>
      <c r="D23" s="65">
        <f>VLOOKUP($A23,'Return Data'!$B$7:$R$2292,10,0)</f>
        <v>0.59430000000000005</v>
      </c>
      <c r="E23" s="66">
        <f t="shared" si="0"/>
        <v>8</v>
      </c>
      <c r="F23" s="65">
        <f>VLOOKUP($A23,'Return Data'!$B$7:$R$2292,11,0)</f>
        <v>-0.75129999999999997</v>
      </c>
      <c r="G23" s="66">
        <f t="shared" si="1"/>
        <v>16</v>
      </c>
      <c r="H23" s="65">
        <f>VLOOKUP($A23,'Return Data'!$B$7:$R$2292,12,0)</f>
        <v>3.5211999999999999</v>
      </c>
      <c r="I23" s="66">
        <f t="shared" si="2"/>
        <v>16</v>
      </c>
      <c r="J23" s="65">
        <f>VLOOKUP($A23,'Return Data'!$B$7:$R$2292,13,0)</f>
        <v>7.8064999999999998</v>
      </c>
      <c r="K23" s="66">
        <f t="shared" si="3"/>
        <v>15</v>
      </c>
      <c r="L23" s="65">
        <f>VLOOKUP($A23,'Return Data'!$B$7:$R$2292,17,0)</f>
        <v>13.839700000000001</v>
      </c>
      <c r="M23" s="66">
        <f t="shared" si="4"/>
        <v>17</v>
      </c>
      <c r="N23" s="65">
        <f>VLOOKUP($A23,'Return Data'!$B$7:$R$2292,14,0)</f>
        <v>-1.0230999999999999</v>
      </c>
      <c r="O23" s="66">
        <f>RANK(N23,N$8:N$30,0)</f>
        <v>20</v>
      </c>
      <c r="P23" s="65">
        <f>VLOOKUP($A23,'Return Data'!$B$7:$R$2292,15,0)</f>
        <v>1.1788000000000001</v>
      </c>
      <c r="Q23" s="66">
        <f>RANK(P23,P$8:P$30,0)</f>
        <v>16</v>
      </c>
      <c r="R23" s="65">
        <f>VLOOKUP($A23,'Return Data'!$B$7:$R$2292,16,0)</f>
        <v>3.085</v>
      </c>
      <c r="S23" s="67">
        <f t="shared" si="5"/>
        <v>22</v>
      </c>
    </row>
    <row r="24" spans="1:19" x14ac:dyDescent="0.3">
      <c r="A24" s="63" t="s">
        <v>1618</v>
      </c>
      <c r="B24" s="64">
        <f>VLOOKUP($A24,'Return Data'!$B$7:$R$2292,3,0)</f>
        <v>44679</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1620</v>
      </c>
      <c r="B25" s="64">
        <f>VLOOKUP($A25,'Return Data'!$B$7:$R$2292,3,0)</f>
        <v>44679</v>
      </c>
      <c r="C25" s="65">
        <f>VLOOKUP($A25,'Return Data'!$B$7:$R$2292,4,0)</f>
        <v>39.929699999999997</v>
      </c>
      <c r="D25" s="65">
        <f>VLOOKUP($A25,'Return Data'!$B$7:$R$2292,10,0)</f>
        <v>0.84299999999999997</v>
      </c>
      <c r="E25" s="66">
        <f t="shared" ref="E25:E30" si="7">RANK(D25,D$8:D$30,0)</f>
        <v>5</v>
      </c>
      <c r="F25" s="65">
        <f>VLOOKUP($A25,'Return Data'!$B$7:$R$2292,11,0)</f>
        <v>0.89070000000000005</v>
      </c>
      <c r="G25" s="66">
        <f t="shared" ref="G25:G30" si="8">RANK(F25,F$8:F$30,0)</f>
        <v>5</v>
      </c>
      <c r="H25" s="65">
        <f>VLOOKUP($A25,'Return Data'!$B$7:$R$2292,12,0)</f>
        <v>4.2645999999999997</v>
      </c>
      <c r="I25" s="66">
        <f t="shared" ref="I25:I30" si="9">RANK(H25,H$8:H$30,0)</f>
        <v>11</v>
      </c>
      <c r="J25" s="65">
        <f>VLOOKUP($A25,'Return Data'!$B$7:$R$2292,13,0)</f>
        <v>9.2440999999999995</v>
      </c>
      <c r="K25" s="66">
        <f t="shared" ref="K25:K30" si="10">RANK(J25,J$8:J$30,0)</f>
        <v>9</v>
      </c>
      <c r="L25" s="65">
        <f>VLOOKUP($A25,'Return Data'!$B$7:$R$2292,17,0)</f>
        <v>14.287000000000001</v>
      </c>
      <c r="M25" s="66">
        <f t="shared" ref="M25:M30" si="11">RANK(L25,L$8:L$30,0)</f>
        <v>15</v>
      </c>
      <c r="N25" s="65">
        <f>VLOOKUP($A25,'Return Data'!$B$7:$R$2292,14,0)</f>
        <v>7.7504</v>
      </c>
      <c r="O25" s="66">
        <f t="shared" ref="O25:O30" si="12">RANK(N25,N$8:N$30,0)</f>
        <v>17</v>
      </c>
      <c r="P25" s="65">
        <f>VLOOKUP($A25,'Return Data'!$B$7:$R$2292,15,0)</f>
        <v>7.0571999999999999</v>
      </c>
      <c r="Q25" s="66">
        <f>RANK(P25,P$8:P$30,0)</f>
        <v>10</v>
      </c>
      <c r="R25" s="65">
        <f>VLOOKUP($A25,'Return Data'!$B$7:$R$2292,16,0)</f>
        <v>7.8868999999999998</v>
      </c>
      <c r="S25" s="67">
        <f t="shared" ref="S25:S30" si="13">RANK(R25,R$8:R$30,0)</f>
        <v>10</v>
      </c>
    </row>
    <row r="26" spans="1:19" x14ac:dyDescent="0.3">
      <c r="A26" s="63" t="s">
        <v>1621</v>
      </c>
      <c r="B26" s="64">
        <f>VLOOKUP($A26,'Return Data'!$B$7:$R$2292,3,0)</f>
        <v>44679</v>
      </c>
      <c r="C26" s="65">
        <f>VLOOKUP($A26,'Return Data'!$B$7:$R$2292,4,0)</f>
        <v>17.398099999999999</v>
      </c>
      <c r="D26" s="65">
        <f>VLOOKUP($A26,'Return Data'!$B$7:$R$2292,10,0)</f>
        <v>0.79310000000000003</v>
      </c>
      <c r="E26" s="66">
        <f t="shared" si="7"/>
        <v>6</v>
      </c>
      <c r="F26" s="65">
        <f>VLOOKUP($A26,'Return Data'!$B$7:$R$2292,11,0)</f>
        <v>0.93930000000000002</v>
      </c>
      <c r="G26" s="66">
        <f t="shared" si="8"/>
        <v>4</v>
      </c>
      <c r="H26" s="65">
        <f>VLOOKUP($A26,'Return Data'!$B$7:$R$2292,12,0)</f>
        <v>5.0147000000000004</v>
      </c>
      <c r="I26" s="66">
        <f t="shared" si="9"/>
        <v>9</v>
      </c>
      <c r="J26" s="65">
        <f>VLOOKUP($A26,'Return Data'!$B$7:$R$2292,13,0)</f>
        <v>9.2234999999999996</v>
      </c>
      <c r="K26" s="66">
        <f t="shared" si="10"/>
        <v>10</v>
      </c>
      <c r="L26" s="65">
        <f>VLOOKUP($A26,'Return Data'!$B$7:$R$2292,17,0)</f>
        <v>18.591100000000001</v>
      </c>
      <c r="M26" s="66">
        <f t="shared" si="11"/>
        <v>6</v>
      </c>
      <c r="N26" s="65">
        <f>VLOOKUP($A26,'Return Data'!$B$7:$R$2292,14,0)</f>
        <v>10.0152</v>
      </c>
      <c r="O26" s="66">
        <f t="shared" si="12"/>
        <v>4</v>
      </c>
      <c r="P26" s="65">
        <f>VLOOKUP($A26,'Return Data'!$B$7:$R$2292,15,0)</f>
        <v>8.3626000000000005</v>
      </c>
      <c r="Q26" s="66">
        <f>RANK(P26,P$8:P$30,0)</f>
        <v>5</v>
      </c>
      <c r="R26" s="65">
        <f>VLOOKUP($A26,'Return Data'!$B$7:$R$2292,16,0)</f>
        <v>8.3239000000000001</v>
      </c>
      <c r="S26" s="67">
        <f t="shared" si="13"/>
        <v>7</v>
      </c>
    </row>
    <row r="27" spans="1:19" x14ac:dyDescent="0.3">
      <c r="A27" s="63" t="s">
        <v>1951</v>
      </c>
      <c r="B27" s="64">
        <f>VLOOKUP($A27,'Return Data'!$B$7:$R$2292,3,0)</f>
        <v>44679</v>
      </c>
      <c r="C27" s="65">
        <f>VLOOKUP($A27,'Return Data'!$B$7:$R$2292,4,0)</f>
        <v>50.282299999999999</v>
      </c>
      <c r="D27" s="65">
        <f>VLOOKUP($A27,'Return Data'!$B$7:$R$2292,10,0)</f>
        <v>0.13780000000000001</v>
      </c>
      <c r="E27" s="66">
        <f t="shared" si="7"/>
        <v>13</v>
      </c>
      <c r="F27" s="65">
        <f>VLOOKUP($A27,'Return Data'!$B$7:$R$2292,11,0)</f>
        <v>0.27400000000000002</v>
      </c>
      <c r="G27" s="66">
        <f t="shared" si="8"/>
        <v>10</v>
      </c>
      <c r="H27" s="65">
        <f>VLOOKUP($A27,'Return Data'!$B$7:$R$2292,12,0)</f>
        <v>7.4954999999999998</v>
      </c>
      <c r="I27" s="66">
        <f t="shared" si="9"/>
        <v>1</v>
      </c>
      <c r="J27" s="65">
        <f>VLOOKUP($A27,'Return Data'!$B$7:$R$2292,13,0)</f>
        <v>13.317600000000001</v>
      </c>
      <c r="K27" s="66">
        <f t="shared" si="10"/>
        <v>1</v>
      </c>
      <c r="L27" s="65">
        <f>VLOOKUP($A27,'Return Data'!$B$7:$R$2292,17,0)</f>
        <v>20.404900000000001</v>
      </c>
      <c r="M27" s="66">
        <f t="shared" si="11"/>
        <v>3</v>
      </c>
      <c r="N27" s="65">
        <f>VLOOKUP($A27,'Return Data'!$B$7:$R$2292,14,0)</f>
        <v>11.8407</v>
      </c>
      <c r="O27" s="66">
        <f t="shared" si="12"/>
        <v>2</v>
      </c>
      <c r="P27" s="65">
        <f>VLOOKUP($A27,'Return Data'!$B$7:$R$2292,15,0)</f>
        <v>9.0357000000000003</v>
      </c>
      <c r="Q27" s="66">
        <f>RANK(P27,P$8:P$30,0)</f>
        <v>1</v>
      </c>
      <c r="R27" s="65">
        <f>VLOOKUP($A27,'Return Data'!$B$7:$R$2292,16,0)</f>
        <v>8.4344000000000001</v>
      </c>
      <c r="S27" s="67">
        <f t="shared" si="13"/>
        <v>5</v>
      </c>
    </row>
    <row r="28" spans="1:19" x14ac:dyDescent="0.3">
      <c r="A28" s="63" t="s">
        <v>1622</v>
      </c>
      <c r="B28" s="64">
        <f>VLOOKUP($A28,'Return Data'!$B$7:$R$2292,3,0)</f>
        <v>44679</v>
      </c>
      <c r="C28" s="65">
        <f>VLOOKUP($A28,'Return Data'!$B$7:$R$2292,4,0)</f>
        <v>54.603125430377098</v>
      </c>
      <c r="D28" s="65">
        <f>VLOOKUP($A28,'Return Data'!$B$7:$R$2292,10,0)</f>
        <v>0.95220000000000005</v>
      </c>
      <c r="E28" s="66">
        <f t="shared" si="7"/>
        <v>3</v>
      </c>
      <c r="F28" s="65">
        <f>VLOOKUP($A28,'Return Data'!$B$7:$R$2292,11,0)</f>
        <v>0.2681</v>
      </c>
      <c r="G28" s="66">
        <f t="shared" si="8"/>
        <v>11</v>
      </c>
      <c r="H28" s="65">
        <f>VLOOKUP($A28,'Return Data'!$B$7:$R$2292,12,0)</f>
        <v>5.3109999999999999</v>
      </c>
      <c r="I28" s="66">
        <f t="shared" si="9"/>
        <v>7</v>
      </c>
      <c r="J28" s="65">
        <f>VLOOKUP($A28,'Return Data'!$B$7:$R$2292,13,0)</f>
        <v>7.9729000000000001</v>
      </c>
      <c r="K28" s="66">
        <f t="shared" si="10"/>
        <v>14</v>
      </c>
      <c r="L28" s="65">
        <f>VLOOKUP($A28,'Return Data'!$B$7:$R$2292,17,0)</f>
        <v>14.349399999999999</v>
      </c>
      <c r="M28" s="66">
        <f t="shared" si="11"/>
        <v>14</v>
      </c>
      <c r="N28" s="65">
        <f>VLOOKUP($A28,'Return Data'!$B$7:$R$2292,14,0)</f>
        <v>8.1178000000000008</v>
      </c>
      <c r="O28" s="66">
        <f t="shared" si="12"/>
        <v>14</v>
      </c>
      <c r="P28" s="65">
        <f>VLOOKUP($A28,'Return Data'!$B$7:$R$2292,15,0)</f>
        <v>6.4457000000000004</v>
      </c>
      <c r="Q28" s="66">
        <f>RANK(P28,P$8:P$30,0)</f>
        <v>12</v>
      </c>
      <c r="R28" s="65">
        <f>VLOOKUP($A28,'Return Data'!$B$7:$R$2292,16,0)</f>
        <v>7.7835999999999999</v>
      </c>
      <c r="S28" s="67">
        <f t="shared" si="13"/>
        <v>12</v>
      </c>
    </row>
    <row r="29" spans="1:19" x14ac:dyDescent="0.3">
      <c r="A29" s="63" t="s">
        <v>1623</v>
      </c>
      <c r="B29" s="64">
        <f>VLOOKUP($A29,'Return Data'!$B$7:$R$2292,3,0)</f>
        <v>44679</v>
      </c>
      <c r="C29" s="65">
        <f>VLOOKUP($A29,'Return Data'!$B$7:$R$2292,4,0)</f>
        <v>13.17</v>
      </c>
      <c r="D29" s="65">
        <f>VLOOKUP($A29,'Return Data'!$B$7:$R$2292,10,0)</f>
        <v>7.5999999999999998E-2</v>
      </c>
      <c r="E29" s="66">
        <f t="shared" si="7"/>
        <v>15</v>
      </c>
      <c r="F29" s="65">
        <f>VLOOKUP($A29,'Return Data'!$B$7:$R$2292,11,0)</f>
        <v>-1.2744</v>
      </c>
      <c r="G29" s="66">
        <f t="shared" si="8"/>
        <v>19</v>
      </c>
      <c r="H29" s="65">
        <f>VLOOKUP($A29,'Return Data'!$B$7:$R$2292,12,0)</f>
        <v>2.8906000000000001</v>
      </c>
      <c r="I29" s="66">
        <f t="shared" si="9"/>
        <v>17</v>
      </c>
      <c r="J29" s="65">
        <f>VLOOKUP($A29,'Return Data'!$B$7:$R$2292,13,0)</f>
        <v>5.7831000000000001</v>
      </c>
      <c r="K29" s="66">
        <f t="shared" si="10"/>
        <v>19</v>
      </c>
      <c r="L29" s="65">
        <f>VLOOKUP($A29,'Return Data'!$B$7:$R$2292,17,0)</f>
        <v>12.5862</v>
      </c>
      <c r="M29" s="66">
        <f t="shared" si="11"/>
        <v>20</v>
      </c>
      <c r="N29" s="65">
        <f>VLOOKUP($A29,'Return Data'!$B$7:$R$2292,14,0)</f>
        <v>7.9936999999999996</v>
      </c>
      <c r="O29" s="66">
        <f t="shared" si="12"/>
        <v>16</v>
      </c>
      <c r="P29" s="65"/>
      <c r="Q29" s="66"/>
      <c r="R29" s="65">
        <f>VLOOKUP($A29,'Return Data'!$B$7:$R$2292,16,0)</f>
        <v>7.6817000000000002</v>
      </c>
      <c r="S29" s="67">
        <f t="shared" si="13"/>
        <v>15</v>
      </c>
    </row>
    <row r="30" spans="1:19" x14ac:dyDescent="0.3">
      <c r="A30" s="63" t="s">
        <v>1624</v>
      </c>
      <c r="B30" s="64">
        <f>VLOOKUP($A30,'Return Data'!$B$7:$R$2292,3,0)</f>
        <v>44679</v>
      </c>
      <c r="C30" s="65">
        <f>VLOOKUP($A30,'Return Data'!$B$7:$R$2292,4,0)</f>
        <v>13.1935</v>
      </c>
      <c r="D30" s="65">
        <f>VLOOKUP($A30,'Return Data'!$B$7:$R$2292,10,0)</f>
        <v>0.45610000000000001</v>
      </c>
      <c r="E30" s="66">
        <f t="shared" si="7"/>
        <v>10</v>
      </c>
      <c r="F30" s="65">
        <f>VLOOKUP($A30,'Return Data'!$B$7:$R$2292,11,0)</f>
        <v>0.40560000000000002</v>
      </c>
      <c r="G30" s="66">
        <f t="shared" si="8"/>
        <v>8</v>
      </c>
      <c r="H30" s="65">
        <f>VLOOKUP($A30,'Return Data'!$B$7:$R$2292,12,0)</f>
        <v>5.5632000000000001</v>
      </c>
      <c r="I30" s="66">
        <f t="shared" si="9"/>
        <v>5</v>
      </c>
      <c r="J30" s="65">
        <f>VLOOKUP($A30,'Return Data'!$B$7:$R$2292,13,0)</f>
        <v>9.3780000000000001</v>
      </c>
      <c r="K30" s="66">
        <f t="shared" si="10"/>
        <v>8</v>
      </c>
      <c r="L30" s="65">
        <f>VLOOKUP($A30,'Return Data'!$B$7:$R$2292,17,0)</f>
        <v>16.948</v>
      </c>
      <c r="M30" s="66">
        <f t="shared" si="11"/>
        <v>8</v>
      </c>
      <c r="N30" s="65">
        <f>VLOOKUP($A30,'Return Data'!$B$7:$R$2292,14,0)</f>
        <v>9.0109999999999992</v>
      </c>
      <c r="O30" s="66">
        <f t="shared" si="12"/>
        <v>8</v>
      </c>
      <c r="P30" s="65"/>
      <c r="Q30" s="66"/>
      <c r="R30" s="65">
        <f>VLOOKUP($A30,'Return Data'!$B$7:$R$2292,16,0)</f>
        <v>7.8593999999999999</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0.24755454545454547</v>
      </c>
      <c r="E32" s="74"/>
      <c r="F32" s="75">
        <f>AVERAGE(F8:F30)</f>
        <v>-0.14230000000000001</v>
      </c>
      <c r="G32" s="74"/>
      <c r="H32" s="75">
        <f>AVERAGE(H8:H30)</f>
        <v>4.2615636363636362</v>
      </c>
      <c r="I32" s="74"/>
      <c r="J32" s="75">
        <f>AVERAGE(J8:J30)</f>
        <v>8.6658363636363624</v>
      </c>
      <c r="K32" s="74"/>
      <c r="L32" s="75">
        <f>AVERAGE(L8:L30)</f>
        <v>15.817818181818181</v>
      </c>
      <c r="M32" s="74"/>
      <c r="N32" s="75">
        <f>AVERAGE(N8:N30)</f>
        <v>8.5913299999999975</v>
      </c>
      <c r="O32" s="74"/>
      <c r="P32" s="75">
        <f>AVERAGE(P8:P30)</f>
        <v>7.1565624999999997</v>
      </c>
      <c r="Q32" s="74"/>
      <c r="R32" s="75">
        <f>AVERAGE(R8:R30)</f>
        <v>7.849159090909092</v>
      </c>
      <c r="S32" s="76"/>
    </row>
    <row r="33" spans="1:19" x14ac:dyDescent="0.3">
      <c r="A33" s="73" t="s">
        <v>28</v>
      </c>
      <c r="B33" s="74"/>
      <c r="C33" s="74"/>
      <c r="D33" s="75">
        <f>MIN(D8:D30)</f>
        <v>-1.3197000000000001</v>
      </c>
      <c r="E33" s="74"/>
      <c r="F33" s="75">
        <f>MIN(F8:F30)</f>
        <v>-3.5756000000000001</v>
      </c>
      <c r="G33" s="74"/>
      <c r="H33" s="75">
        <f>MIN(H8:H30)</f>
        <v>1.4512</v>
      </c>
      <c r="I33" s="74"/>
      <c r="J33" s="75">
        <f>MIN(J8:J30)</f>
        <v>4.5887000000000002</v>
      </c>
      <c r="K33" s="74"/>
      <c r="L33" s="75">
        <f>MIN(L8:L30)</f>
        <v>9.4098000000000006</v>
      </c>
      <c r="M33" s="74"/>
      <c r="N33" s="75">
        <f>MIN(N8:N30)</f>
        <v>-1.0230999999999999</v>
      </c>
      <c r="O33" s="74"/>
      <c r="P33" s="75">
        <f>MIN(P8:P30)</f>
        <v>1.1788000000000001</v>
      </c>
      <c r="Q33" s="74"/>
      <c r="R33" s="75">
        <f>MIN(R8:R30)</f>
        <v>3.085</v>
      </c>
      <c r="S33" s="76"/>
    </row>
    <row r="34" spans="1:19" ht="15" thickBot="1" x14ac:dyDescent="0.35">
      <c r="A34" s="77" t="s">
        <v>29</v>
      </c>
      <c r="B34" s="78"/>
      <c r="C34" s="78"/>
      <c r="D34" s="79">
        <f>MAX(D8:D30)</f>
        <v>1.9953000000000001</v>
      </c>
      <c r="E34" s="78"/>
      <c r="F34" s="79">
        <f>MAX(F8:F30)</f>
        <v>3.3908</v>
      </c>
      <c r="G34" s="78"/>
      <c r="H34" s="79">
        <f>MAX(H8:H30)</f>
        <v>7.4954999999999998</v>
      </c>
      <c r="I34" s="78"/>
      <c r="J34" s="79">
        <f>MAX(J8:J30)</f>
        <v>13.317600000000001</v>
      </c>
      <c r="K34" s="78"/>
      <c r="L34" s="79">
        <f>MAX(L8:L30)</f>
        <v>21.3291</v>
      </c>
      <c r="M34" s="78"/>
      <c r="N34" s="79">
        <f>MAX(N8:N30)</f>
        <v>11.965999999999999</v>
      </c>
      <c r="O34" s="78"/>
      <c r="P34" s="79">
        <f>MAX(P8:P30)</f>
        <v>9.0357000000000003</v>
      </c>
      <c r="Q34" s="78"/>
      <c r="R34" s="79">
        <f>MAX(R8:R30)</f>
        <v>11.8483</v>
      </c>
      <c r="S34" s="80"/>
    </row>
    <row r="35" spans="1:19" x14ac:dyDescent="0.3">
      <c r="A35" s="112" t="s">
        <v>430</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Data'!$B$7:$R$2292,3,0)</f>
        <v>44679</v>
      </c>
      <c r="C8" s="65">
        <f>VLOOKUP($A8,'Return Data'!$B$7:$R$2292,4,0)</f>
        <v>22.8582</v>
      </c>
      <c r="D8" s="65">
        <f>VLOOKUP($A8,'Return Data'!$B$7:$R$2292,10,0)</f>
        <v>1.0303</v>
      </c>
      <c r="E8" s="66">
        <f t="shared" ref="E8:E32" si="0">RANK(D8,D$8:D$32,0)</f>
        <v>9</v>
      </c>
      <c r="F8" s="65">
        <f>VLOOKUP($A8,'Return Data'!$B$7:$R$2292,11,0)</f>
        <v>2.0952000000000002</v>
      </c>
      <c r="G8" s="66">
        <f t="shared" ref="G8:G32" si="1">RANK(F8,F$8:F$32,0)</f>
        <v>8</v>
      </c>
      <c r="H8" s="65">
        <f>VLOOKUP($A8,'Return Data'!$B$7:$R$2292,12,0)</f>
        <v>3.0670000000000002</v>
      </c>
      <c r="I8" s="66">
        <f t="shared" ref="I8:I32" si="2">RANK(H8,H$8:H$32,0)</f>
        <v>8</v>
      </c>
      <c r="J8" s="65">
        <f>VLOOKUP($A8,'Return Data'!$B$7:$R$2292,13,0)</f>
        <v>4.4478</v>
      </c>
      <c r="K8" s="66">
        <f t="shared" ref="K8:K32" si="3">RANK(J8,J$8:J$32,0)</f>
        <v>7</v>
      </c>
      <c r="L8" s="65">
        <f>VLOOKUP($A8,'Return Data'!$B$7:$R$2292,17,0)</f>
        <v>4.3429000000000002</v>
      </c>
      <c r="M8" s="66">
        <f t="shared" ref="M8:M23" si="4">RANK(L8,L$8:L$32,0)</f>
        <v>9</v>
      </c>
      <c r="N8" s="65">
        <f>VLOOKUP($A8,'Return Data'!$B$7:$R$2292,14,0)</f>
        <v>5.0846</v>
      </c>
      <c r="O8" s="66">
        <f t="shared" ref="O8:O18" si="5">RANK(N8,N$8:N$32,0)</f>
        <v>9</v>
      </c>
      <c r="P8" s="65">
        <f>VLOOKUP($A8,'Return Data'!$B$7:$R$2292,15,0)</f>
        <v>5.7214999999999998</v>
      </c>
      <c r="Q8" s="66">
        <f>RANK(P8,P$8:P$32,0)</f>
        <v>7</v>
      </c>
      <c r="R8" s="65">
        <f>VLOOKUP($A8,'Return Data'!$B$7:$R$2292,16,0)</f>
        <v>6.9036</v>
      </c>
      <c r="S8" s="67">
        <f t="shared" ref="S8:S32" si="6">RANK(R8,R$8:R$32,0)</f>
        <v>4</v>
      </c>
    </row>
    <row r="9" spans="1:20" x14ac:dyDescent="0.3">
      <c r="A9" s="63" t="s">
        <v>1626</v>
      </c>
      <c r="B9" s="64">
        <f>VLOOKUP($A9,'Return Data'!$B$7:$R$2292,3,0)</f>
        <v>44679</v>
      </c>
      <c r="C9" s="65">
        <f>VLOOKUP($A9,'Return Data'!$B$7:$R$2292,4,0)</f>
        <v>16.271899999999999</v>
      </c>
      <c r="D9" s="65">
        <f>VLOOKUP($A9,'Return Data'!$B$7:$R$2292,10,0)</f>
        <v>1.1966000000000001</v>
      </c>
      <c r="E9" s="66">
        <f t="shared" si="0"/>
        <v>2</v>
      </c>
      <c r="F9" s="65">
        <f>VLOOKUP($A9,'Return Data'!$B$7:$R$2292,11,0)</f>
        <v>2.5388999999999999</v>
      </c>
      <c r="G9" s="66">
        <f t="shared" si="1"/>
        <v>1</v>
      </c>
      <c r="H9" s="65">
        <f>VLOOKUP($A9,'Return Data'!$B$7:$R$2292,12,0)</f>
        <v>3.6644999999999999</v>
      </c>
      <c r="I9" s="66">
        <f t="shared" si="2"/>
        <v>1</v>
      </c>
      <c r="J9" s="65">
        <f>VLOOKUP($A9,'Return Data'!$B$7:$R$2292,13,0)</f>
        <v>4.9008000000000003</v>
      </c>
      <c r="K9" s="66">
        <f t="shared" si="3"/>
        <v>1</v>
      </c>
      <c r="L9" s="65">
        <f>VLOOKUP($A9,'Return Data'!$B$7:$R$2292,17,0)</f>
        <v>4.5191999999999997</v>
      </c>
      <c r="M9" s="66">
        <f t="shared" si="4"/>
        <v>2</v>
      </c>
      <c r="N9" s="65">
        <f>VLOOKUP($A9,'Return Data'!$B$7:$R$2292,14,0)</f>
        <v>5.2065999999999999</v>
      </c>
      <c r="O9" s="66">
        <f t="shared" si="5"/>
        <v>3</v>
      </c>
      <c r="P9" s="65">
        <f>VLOOKUP($A9,'Return Data'!$B$7:$R$2292,15,0)</f>
        <v>5.8718000000000004</v>
      </c>
      <c r="Q9" s="66">
        <f>RANK(P9,P$8:P$32,0)</f>
        <v>3</v>
      </c>
      <c r="R9" s="65">
        <f>VLOOKUP($A9,'Return Data'!$B$7:$R$2292,16,0)</f>
        <v>6.5186000000000002</v>
      </c>
      <c r="S9" s="67">
        <f t="shared" si="6"/>
        <v>10</v>
      </c>
    </row>
    <row r="10" spans="1:20" x14ac:dyDescent="0.3">
      <c r="A10" s="63" t="s">
        <v>1998</v>
      </c>
      <c r="B10" s="64">
        <f>VLOOKUP($A10,'Return Data'!$B$7:$R$2292,3,0)</f>
        <v>44679</v>
      </c>
      <c r="C10" s="65">
        <f>VLOOKUP($A10,'Return Data'!$B$7:$R$2292,4,0)</f>
        <v>13.600199999999999</v>
      </c>
      <c r="D10" s="65">
        <f>VLOOKUP($A10,'Return Data'!$B$7:$R$2292,10,0)</f>
        <v>0.99660000000000004</v>
      </c>
      <c r="E10" s="66">
        <f t="shared" si="0"/>
        <v>13</v>
      </c>
      <c r="F10" s="65">
        <f>VLOOKUP($A10,'Return Data'!$B$7:$R$2292,11,0)</f>
        <v>1.9429000000000001</v>
      </c>
      <c r="G10" s="66">
        <f t="shared" si="1"/>
        <v>16</v>
      </c>
      <c r="H10" s="65">
        <f>VLOOKUP($A10,'Return Data'!$B$7:$R$2292,12,0)</f>
        <v>2.9615999999999998</v>
      </c>
      <c r="I10" s="66">
        <f t="shared" si="2"/>
        <v>14</v>
      </c>
      <c r="J10" s="65">
        <f>VLOOKUP($A10,'Return Data'!$B$7:$R$2292,13,0)</f>
        <v>4.28</v>
      </c>
      <c r="K10" s="66">
        <f t="shared" si="3"/>
        <v>13</v>
      </c>
      <c r="L10" s="65">
        <f>VLOOKUP($A10,'Return Data'!$B$7:$R$2292,17,0)</f>
        <v>4.2412999999999998</v>
      </c>
      <c r="M10" s="66">
        <f t="shared" si="4"/>
        <v>11</v>
      </c>
      <c r="N10" s="65">
        <f>VLOOKUP($A10,'Return Data'!$B$7:$R$2292,14,0)</f>
        <v>5.1211000000000002</v>
      </c>
      <c r="O10" s="66">
        <f t="shared" si="5"/>
        <v>8</v>
      </c>
      <c r="P10" s="65">
        <f>VLOOKUP($A10,'Return Data'!$B$7:$R$2292,15,0)</f>
        <v>5.7478999999999996</v>
      </c>
      <c r="Q10" s="66">
        <f>RANK(P10,P$8:P$32,0)</f>
        <v>6</v>
      </c>
      <c r="R10" s="65">
        <f>VLOOKUP($A10,'Return Data'!$B$7:$R$2292,16,0)</f>
        <v>5.9340000000000002</v>
      </c>
      <c r="S10" s="67">
        <f t="shared" si="6"/>
        <v>15</v>
      </c>
    </row>
    <row r="11" spans="1:20" x14ac:dyDescent="0.3">
      <c r="A11" s="63" t="s">
        <v>1627</v>
      </c>
      <c r="B11" s="64">
        <f>VLOOKUP($A11,'Return Data'!$B$7:$R$2292,3,0)</f>
        <v>44679</v>
      </c>
      <c r="C11" s="65">
        <f>VLOOKUP($A11,'Return Data'!$B$7:$R$2292,4,0)</f>
        <v>11.809200000000001</v>
      </c>
      <c r="D11" s="65">
        <f>VLOOKUP($A11,'Return Data'!$B$7:$R$2292,10,0)</f>
        <v>0.64339999999999997</v>
      </c>
      <c r="E11" s="66">
        <f t="shared" si="0"/>
        <v>25</v>
      </c>
      <c r="F11" s="65">
        <f>VLOOKUP($A11,'Return Data'!$B$7:$R$2292,11,0)</f>
        <v>1.3022</v>
      </c>
      <c r="G11" s="66">
        <f t="shared" si="1"/>
        <v>25</v>
      </c>
      <c r="H11" s="65">
        <f>VLOOKUP($A11,'Return Data'!$B$7:$R$2292,12,0)</f>
        <v>1.9071</v>
      </c>
      <c r="I11" s="66">
        <f t="shared" si="2"/>
        <v>24</v>
      </c>
      <c r="J11" s="65">
        <f>VLOOKUP($A11,'Return Data'!$B$7:$R$2292,13,0)</f>
        <v>2.7423000000000002</v>
      </c>
      <c r="K11" s="66">
        <f t="shared" si="3"/>
        <v>25</v>
      </c>
      <c r="L11" s="65">
        <f>VLOOKUP($A11,'Return Data'!$B$7:$R$2292,17,0)</f>
        <v>3.0417000000000001</v>
      </c>
      <c r="M11" s="66">
        <f t="shared" si="4"/>
        <v>21</v>
      </c>
      <c r="N11" s="65">
        <f>VLOOKUP($A11,'Return Data'!$B$7:$R$2292,14,0)</f>
        <v>3.8376000000000001</v>
      </c>
      <c r="O11" s="66">
        <f t="shared" si="5"/>
        <v>19</v>
      </c>
      <c r="P11" s="65"/>
      <c r="Q11" s="66"/>
      <c r="R11" s="65">
        <f>VLOOKUP($A11,'Return Data'!$B$7:$R$2292,16,0)</f>
        <v>4.3987999999999996</v>
      </c>
      <c r="S11" s="67">
        <f t="shared" si="6"/>
        <v>21</v>
      </c>
    </row>
    <row r="12" spans="1:20" x14ac:dyDescent="0.3">
      <c r="A12" s="63" t="s">
        <v>1628</v>
      </c>
      <c r="B12" s="64">
        <f>VLOOKUP($A12,'Return Data'!$B$7:$R$2292,3,0)</f>
        <v>44679</v>
      </c>
      <c r="C12" s="65">
        <f>VLOOKUP($A12,'Return Data'!$B$7:$R$2292,4,0)</f>
        <v>12.523999999999999</v>
      </c>
      <c r="D12" s="65">
        <f>VLOOKUP($A12,'Return Data'!$B$7:$R$2292,10,0)</f>
        <v>0.86170000000000002</v>
      </c>
      <c r="E12" s="66">
        <f t="shared" si="0"/>
        <v>19</v>
      </c>
      <c r="F12" s="65">
        <f>VLOOKUP($A12,'Return Data'!$B$7:$R$2292,11,0)</f>
        <v>1.8791</v>
      </c>
      <c r="G12" s="66">
        <f t="shared" si="1"/>
        <v>18</v>
      </c>
      <c r="H12" s="65">
        <f>VLOOKUP($A12,'Return Data'!$B$7:$R$2292,12,0)</f>
        <v>2.8159000000000001</v>
      </c>
      <c r="I12" s="66">
        <f t="shared" si="2"/>
        <v>19</v>
      </c>
      <c r="J12" s="65">
        <f>VLOOKUP($A12,'Return Data'!$B$7:$R$2292,13,0)</f>
        <v>4.0804</v>
      </c>
      <c r="K12" s="66">
        <f t="shared" si="3"/>
        <v>18</v>
      </c>
      <c r="L12" s="65">
        <f>VLOOKUP($A12,'Return Data'!$B$7:$R$2292,17,0)</f>
        <v>4.0366</v>
      </c>
      <c r="M12" s="66">
        <f t="shared" si="4"/>
        <v>15</v>
      </c>
      <c r="N12" s="65">
        <f>VLOOKUP($A12,'Return Data'!$B$7:$R$2292,14,0)</f>
        <v>4.8819999999999997</v>
      </c>
      <c r="O12" s="66">
        <f t="shared" si="5"/>
        <v>13</v>
      </c>
      <c r="P12" s="65"/>
      <c r="Q12" s="66"/>
      <c r="R12" s="65">
        <f>VLOOKUP($A12,'Return Data'!$B$7:$R$2292,16,0)</f>
        <v>5.4283999999999999</v>
      </c>
      <c r="S12" s="67">
        <f t="shared" si="6"/>
        <v>18</v>
      </c>
    </row>
    <row r="13" spans="1:20" x14ac:dyDescent="0.3">
      <c r="A13" s="63" t="s">
        <v>1629</v>
      </c>
      <c r="B13" s="64">
        <f>VLOOKUP($A13,'Return Data'!$B$7:$R$2292,3,0)</f>
        <v>44679</v>
      </c>
      <c r="C13" s="65">
        <f>VLOOKUP($A13,'Return Data'!$B$7:$R$2292,4,0)</f>
        <v>16.5623</v>
      </c>
      <c r="D13" s="65">
        <f>VLOOKUP($A13,'Return Data'!$B$7:$R$2292,10,0)</f>
        <v>1.1549</v>
      </c>
      <c r="E13" s="66">
        <f t="shared" si="0"/>
        <v>4</v>
      </c>
      <c r="F13" s="65">
        <f>VLOOKUP($A13,'Return Data'!$B$7:$R$2292,11,0)</f>
        <v>2.2881999999999998</v>
      </c>
      <c r="G13" s="66">
        <f t="shared" si="1"/>
        <v>3</v>
      </c>
      <c r="H13" s="65">
        <f>VLOOKUP($A13,'Return Data'!$B$7:$R$2292,12,0)</f>
        <v>3.3418999999999999</v>
      </c>
      <c r="I13" s="66">
        <f t="shared" si="2"/>
        <v>3</v>
      </c>
      <c r="J13" s="65">
        <f>VLOOKUP($A13,'Return Data'!$B$7:$R$2292,13,0)</f>
        <v>4.718</v>
      </c>
      <c r="K13" s="66">
        <f t="shared" si="3"/>
        <v>2</v>
      </c>
      <c r="L13" s="65">
        <f>VLOOKUP($A13,'Return Data'!$B$7:$R$2292,17,0)</f>
        <v>4.4734999999999996</v>
      </c>
      <c r="M13" s="66">
        <f t="shared" si="4"/>
        <v>5</v>
      </c>
      <c r="N13" s="65">
        <f>VLOOKUP($A13,'Return Data'!$B$7:$R$2292,14,0)</f>
        <v>5.3357999999999999</v>
      </c>
      <c r="O13" s="66">
        <f t="shared" si="5"/>
        <v>2</v>
      </c>
      <c r="P13" s="65">
        <f>VLOOKUP($A13,'Return Data'!$B$7:$R$2292,15,0)</f>
        <v>5.9406999999999996</v>
      </c>
      <c r="Q13" s="66">
        <f t="shared" ref="Q13:Q18" si="7">RANK(P13,P$8:P$32,0)</f>
        <v>1</v>
      </c>
      <c r="R13" s="65">
        <f>VLOOKUP($A13,'Return Data'!$B$7:$R$2292,16,0)</f>
        <v>6.6460999999999997</v>
      </c>
      <c r="S13" s="67">
        <f t="shared" si="6"/>
        <v>9</v>
      </c>
    </row>
    <row r="14" spans="1:20" x14ac:dyDescent="0.3">
      <c r="A14" s="63" t="s">
        <v>1630</v>
      </c>
      <c r="B14" s="64">
        <f>VLOOKUP($A14,'Return Data'!$B$7:$R$2292,3,0)</f>
        <v>44679</v>
      </c>
      <c r="C14" s="65">
        <f>VLOOKUP($A14,'Return Data'!$B$7:$R$2292,4,0)</f>
        <v>16.148</v>
      </c>
      <c r="D14" s="65">
        <f>VLOOKUP($A14,'Return Data'!$B$7:$R$2292,10,0)</f>
        <v>0.97550000000000003</v>
      </c>
      <c r="E14" s="66">
        <f t="shared" si="0"/>
        <v>16</v>
      </c>
      <c r="F14" s="65">
        <f>VLOOKUP($A14,'Return Data'!$B$7:$R$2292,11,0)</f>
        <v>1.9379999999999999</v>
      </c>
      <c r="G14" s="66">
        <f t="shared" si="1"/>
        <v>17</v>
      </c>
      <c r="H14" s="65">
        <f>VLOOKUP($A14,'Return Data'!$B$7:$R$2292,12,0)</f>
        <v>2.847</v>
      </c>
      <c r="I14" s="66">
        <f t="shared" si="2"/>
        <v>18</v>
      </c>
      <c r="J14" s="65">
        <f>VLOOKUP($A14,'Return Data'!$B$7:$R$2292,13,0)</f>
        <v>4.1269</v>
      </c>
      <c r="K14" s="66">
        <f t="shared" si="3"/>
        <v>17</v>
      </c>
      <c r="L14" s="65">
        <f>VLOOKUP($A14,'Return Data'!$B$7:$R$2292,17,0)</f>
        <v>4.0652999999999997</v>
      </c>
      <c r="M14" s="66">
        <f t="shared" si="4"/>
        <v>14</v>
      </c>
      <c r="N14" s="65">
        <f>VLOOKUP($A14,'Return Data'!$B$7:$R$2292,14,0)</f>
        <v>4.7401</v>
      </c>
      <c r="O14" s="66">
        <f t="shared" si="5"/>
        <v>16</v>
      </c>
      <c r="P14" s="65">
        <f>VLOOKUP($A14,'Return Data'!$B$7:$R$2292,15,0)</f>
        <v>5.3345000000000002</v>
      </c>
      <c r="Q14" s="66">
        <f t="shared" si="7"/>
        <v>14</v>
      </c>
      <c r="R14" s="65">
        <f>VLOOKUP($A14,'Return Data'!$B$7:$R$2292,16,0)</f>
        <v>6.1085000000000003</v>
      </c>
      <c r="S14" s="67">
        <f t="shared" si="6"/>
        <v>14</v>
      </c>
    </row>
    <row r="15" spans="1:20" x14ac:dyDescent="0.3">
      <c r="A15" s="63" t="s">
        <v>1631</v>
      </c>
      <c r="B15" s="64">
        <f>VLOOKUP($A15,'Return Data'!$B$7:$R$2292,3,0)</f>
        <v>44679</v>
      </c>
      <c r="C15" s="65">
        <f>VLOOKUP($A15,'Return Data'!$B$7:$R$2292,4,0)</f>
        <v>29.421900000000001</v>
      </c>
      <c r="D15" s="65">
        <f>VLOOKUP($A15,'Return Data'!$B$7:$R$2292,10,0)</f>
        <v>0.98260000000000003</v>
      </c>
      <c r="E15" s="66">
        <f t="shared" si="0"/>
        <v>15</v>
      </c>
      <c r="F15" s="65">
        <f>VLOOKUP($A15,'Return Data'!$B$7:$R$2292,11,0)</f>
        <v>2.0598000000000001</v>
      </c>
      <c r="G15" s="66">
        <f t="shared" si="1"/>
        <v>10</v>
      </c>
      <c r="H15" s="65">
        <f>VLOOKUP($A15,'Return Data'!$B$7:$R$2292,12,0)</f>
        <v>3.0503</v>
      </c>
      <c r="I15" s="66">
        <f t="shared" si="2"/>
        <v>9</v>
      </c>
      <c r="J15" s="65">
        <f>VLOOKUP($A15,'Return Data'!$B$7:$R$2292,13,0)</f>
        <v>4.3818000000000001</v>
      </c>
      <c r="K15" s="66">
        <f t="shared" si="3"/>
        <v>10</v>
      </c>
      <c r="L15" s="65">
        <f>VLOOKUP($A15,'Return Data'!$B$7:$R$2292,17,0)</f>
        <v>4.2535999999999996</v>
      </c>
      <c r="M15" s="66">
        <f t="shared" si="4"/>
        <v>10</v>
      </c>
      <c r="N15" s="65">
        <f>VLOOKUP($A15,'Return Data'!$B$7:$R$2292,14,0)</f>
        <v>4.9897999999999998</v>
      </c>
      <c r="O15" s="66">
        <f t="shared" si="5"/>
        <v>11</v>
      </c>
      <c r="P15" s="65">
        <f>VLOOKUP($A15,'Return Data'!$B$7:$R$2292,15,0)</f>
        <v>5.6784999999999997</v>
      </c>
      <c r="Q15" s="66">
        <f t="shared" si="7"/>
        <v>11</v>
      </c>
      <c r="R15" s="65">
        <f>VLOOKUP($A15,'Return Data'!$B$7:$R$2292,16,0)</f>
        <v>6.9866999999999999</v>
      </c>
      <c r="S15" s="67">
        <f t="shared" si="6"/>
        <v>3</v>
      </c>
    </row>
    <row r="16" spans="1:20" x14ac:dyDescent="0.3">
      <c r="A16" s="63" t="s">
        <v>1632</v>
      </c>
      <c r="B16" s="64">
        <f>VLOOKUP($A16,'Return Data'!$B$7:$R$2292,3,0)</f>
        <v>44679</v>
      </c>
      <c r="C16" s="65">
        <f>VLOOKUP($A16,'Return Data'!$B$7:$R$2292,4,0)</f>
        <v>28.0261</v>
      </c>
      <c r="D16" s="65">
        <f>VLOOKUP($A16,'Return Data'!$B$7:$R$2292,10,0)</f>
        <v>1.0247999999999999</v>
      </c>
      <c r="E16" s="66">
        <f t="shared" si="0"/>
        <v>11</v>
      </c>
      <c r="F16" s="65">
        <f>VLOOKUP($A16,'Return Data'!$B$7:$R$2292,11,0)</f>
        <v>2.0571000000000002</v>
      </c>
      <c r="G16" s="66">
        <f t="shared" si="1"/>
        <v>11</v>
      </c>
      <c r="H16" s="65">
        <f>VLOOKUP($A16,'Return Data'!$B$7:$R$2292,12,0)</f>
        <v>3.0057</v>
      </c>
      <c r="I16" s="66">
        <f t="shared" si="2"/>
        <v>13</v>
      </c>
      <c r="J16" s="65">
        <f>VLOOKUP($A16,'Return Data'!$B$7:$R$2292,13,0)</f>
        <v>4.2710999999999997</v>
      </c>
      <c r="K16" s="66">
        <f t="shared" si="3"/>
        <v>14</v>
      </c>
      <c r="L16" s="65">
        <f>VLOOKUP($A16,'Return Data'!$B$7:$R$2292,17,0)</f>
        <v>4.2176</v>
      </c>
      <c r="M16" s="66">
        <f t="shared" si="4"/>
        <v>12</v>
      </c>
      <c r="N16" s="65">
        <f>VLOOKUP($A16,'Return Data'!$B$7:$R$2292,14,0)</f>
        <v>4.9283999999999999</v>
      </c>
      <c r="O16" s="66">
        <f t="shared" si="5"/>
        <v>12</v>
      </c>
      <c r="P16" s="65">
        <f>VLOOKUP($A16,'Return Data'!$B$7:$R$2292,15,0)</f>
        <v>5.6860999999999997</v>
      </c>
      <c r="Q16" s="66">
        <f t="shared" si="7"/>
        <v>10</v>
      </c>
      <c r="R16" s="65">
        <f>VLOOKUP($A16,'Return Data'!$B$7:$R$2292,16,0)</f>
        <v>6.8548</v>
      </c>
      <c r="S16" s="67">
        <f t="shared" si="6"/>
        <v>5</v>
      </c>
    </row>
    <row r="17" spans="1:19" x14ac:dyDescent="0.3">
      <c r="A17" s="63" t="s">
        <v>1633</v>
      </c>
      <c r="B17" s="64">
        <f>VLOOKUP($A17,'Return Data'!$B$7:$R$2292,3,0)</f>
        <v>44679</v>
      </c>
      <c r="C17" s="65">
        <f>VLOOKUP($A17,'Return Data'!$B$7:$R$2292,4,0)</f>
        <v>15.2819</v>
      </c>
      <c r="D17" s="65">
        <f>VLOOKUP($A17,'Return Data'!$B$7:$R$2292,10,0)</f>
        <v>0.65400000000000003</v>
      </c>
      <c r="E17" s="66">
        <f t="shared" si="0"/>
        <v>24</v>
      </c>
      <c r="F17" s="65">
        <f>VLOOKUP($A17,'Return Data'!$B$7:$R$2292,11,0)</f>
        <v>1.3731</v>
      </c>
      <c r="G17" s="66">
        <f t="shared" si="1"/>
        <v>23</v>
      </c>
      <c r="H17" s="65">
        <f>VLOOKUP($A17,'Return Data'!$B$7:$R$2292,12,0)</f>
        <v>2.0924</v>
      </c>
      <c r="I17" s="66">
        <f t="shared" si="2"/>
        <v>23</v>
      </c>
      <c r="J17" s="65">
        <f>VLOOKUP($A17,'Return Data'!$B$7:$R$2292,13,0)</f>
        <v>3.05</v>
      </c>
      <c r="K17" s="66">
        <f t="shared" si="3"/>
        <v>23</v>
      </c>
      <c r="L17" s="65">
        <f>VLOOKUP($A17,'Return Data'!$B$7:$R$2292,17,0)</f>
        <v>2.9165999999999999</v>
      </c>
      <c r="M17" s="66">
        <f t="shared" si="4"/>
        <v>22</v>
      </c>
      <c r="N17" s="65">
        <f>VLOOKUP($A17,'Return Data'!$B$7:$R$2292,14,0)</f>
        <v>4.0491000000000001</v>
      </c>
      <c r="O17" s="66">
        <f t="shared" si="5"/>
        <v>18</v>
      </c>
      <c r="P17" s="65">
        <f>VLOOKUP($A17,'Return Data'!$B$7:$R$2292,15,0)</f>
        <v>4.9734999999999996</v>
      </c>
      <c r="Q17" s="66">
        <f t="shared" si="7"/>
        <v>15</v>
      </c>
      <c r="R17" s="65">
        <f>VLOOKUP($A17,'Return Data'!$B$7:$R$2292,16,0)</f>
        <v>5.9298999999999999</v>
      </c>
      <c r="S17" s="67">
        <f t="shared" si="6"/>
        <v>16</v>
      </c>
    </row>
    <row r="18" spans="1:19" x14ac:dyDescent="0.3">
      <c r="A18" s="63" t="s">
        <v>1634</v>
      </c>
      <c r="B18" s="64">
        <f>VLOOKUP($A18,'Return Data'!$B$7:$R$2292,3,0)</f>
        <v>44679</v>
      </c>
      <c r="C18" s="65">
        <f>VLOOKUP($A18,'Return Data'!$B$7:$R$2292,4,0)</f>
        <v>27.328499999999998</v>
      </c>
      <c r="D18" s="65">
        <f>VLOOKUP($A18,'Return Data'!$B$7:$R$2292,10,0)</f>
        <v>1.2687999999999999</v>
      </c>
      <c r="E18" s="66">
        <f t="shared" si="0"/>
        <v>1</v>
      </c>
      <c r="F18" s="65">
        <f>VLOOKUP($A18,'Return Data'!$B$7:$R$2292,11,0)</f>
        <v>2.4929000000000001</v>
      </c>
      <c r="G18" s="66">
        <f t="shared" si="1"/>
        <v>2</v>
      </c>
      <c r="H18" s="65">
        <f>VLOOKUP($A18,'Return Data'!$B$7:$R$2292,12,0)</f>
        <v>3.3214000000000001</v>
      </c>
      <c r="I18" s="66">
        <f t="shared" si="2"/>
        <v>4</v>
      </c>
      <c r="J18" s="65">
        <f>VLOOKUP($A18,'Return Data'!$B$7:$R$2292,13,0)</f>
        <v>4.5862999999999996</v>
      </c>
      <c r="K18" s="66">
        <f t="shared" si="3"/>
        <v>6</v>
      </c>
      <c r="L18" s="65">
        <f>VLOOKUP($A18,'Return Data'!$B$7:$R$2292,17,0)</f>
        <v>4.4431000000000003</v>
      </c>
      <c r="M18" s="66">
        <f t="shared" si="4"/>
        <v>6</v>
      </c>
      <c r="N18" s="65">
        <f>VLOOKUP($A18,'Return Data'!$B$7:$R$2292,14,0)</f>
        <v>5.1634000000000002</v>
      </c>
      <c r="O18" s="66">
        <f t="shared" si="5"/>
        <v>6</v>
      </c>
      <c r="P18" s="65">
        <f>VLOOKUP($A18,'Return Data'!$B$7:$R$2292,15,0)</f>
        <v>5.6928000000000001</v>
      </c>
      <c r="Q18" s="66">
        <f t="shared" si="7"/>
        <v>9</v>
      </c>
      <c r="R18" s="65">
        <f>VLOOKUP($A18,'Return Data'!$B$7:$R$2292,16,0)</f>
        <v>6.7643000000000004</v>
      </c>
      <c r="S18" s="67">
        <f t="shared" si="6"/>
        <v>6</v>
      </c>
    </row>
    <row r="19" spans="1:19" x14ac:dyDescent="0.3">
      <c r="A19" s="63" t="s">
        <v>1635</v>
      </c>
      <c r="B19" s="64">
        <f>VLOOKUP($A19,'Return Data'!$B$7:$R$2292,3,0)</f>
        <v>44679</v>
      </c>
      <c r="C19" s="65">
        <f>VLOOKUP($A19,'Return Data'!$B$7:$R$2292,4,0)</f>
        <v>11.005699999999999</v>
      </c>
      <c r="D19" s="65">
        <f>VLOOKUP($A19,'Return Data'!$B$7:$R$2292,10,0)</f>
        <v>0.66769999999999996</v>
      </c>
      <c r="E19" s="66">
        <f t="shared" si="0"/>
        <v>23</v>
      </c>
      <c r="F19" s="65">
        <f>VLOOKUP($A19,'Return Data'!$B$7:$R$2292,11,0)</f>
        <v>1.3948</v>
      </c>
      <c r="G19" s="66">
        <f t="shared" si="1"/>
        <v>22</v>
      </c>
      <c r="H19" s="65">
        <f>VLOOKUP($A19,'Return Data'!$B$7:$R$2292,12,0)</f>
        <v>2.1116999999999999</v>
      </c>
      <c r="I19" s="66">
        <f t="shared" si="2"/>
        <v>22</v>
      </c>
      <c r="J19" s="65">
        <f>VLOOKUP($A19,'Return Data'!$B$7:$R$2292,13,0)</f>
        <v>3.0815000000000001</v>
      </c>
      <c r="K19" s="66">
        <f t="shared" si="3"/>
        <v>22</v>
      </c>
      <c r="L19" s="65">
        <f>VLOOKUP($A19,'Return Data'!$B$7:$R$2292,17,0)</f>
        <v>3.1998000000000002</v>
      </c>
      <c r="M19" s="66">
        <f t="shared" si="4"/>
        <v>19</v>
      </c>
      <c r="N19" s="65"/>
      <c r="O19" s="66"/>
      <c r="P19" s="65"/>
      <c r="Q19" s="66"/>
      <c r="R19" s="65">
        <f>VLOOKUP($A19,'Return Data'!$B$7:$R$2292,16,0)</f>
        <v>3.7027999999999999</v>
      </c>
      <c r="S19" s="67">
        <f t="shared" si="6"/>
        <v>23</v>
      </c>
    </row>
    <row r="20" spans="1:19" x14ac:dyDescent="0.3">
      <c r="A20" s="63" t="s">
        <v>1636</v>
      </c>
      <c r="B20" s="64">
        <f>VLOOKUP($A20,'Return Data'!$B$7:$R$2292,3,0)</f>
        <v>44679</v>
      </c>
      <c r="C20" s="65">
        <f>VLOOKUP($A20,'Return Data'!$B$7:$R$2292,4,0)</f>
        <v>28.1036</v>
      </c>
      <c r="D20" s="65">
        <f>VLOOKUP($A20,'Return Data'!$B$7:$R$2292,10,0)</f>
        <v>1.0103</v>
      </c>
      <c r="E20" s="66">
        <f t="shared" si="0"/>
        <v>12</v>
      </c>
      <c r="F20" s="65">
        <f>VLOOKUP($A20,'Return Data'!$B$7:$R$2292,11,0)</f>
        <v>1.8320000000000001</v>
      </c>
      <c r="G20" s="66">
        <f t="shared" si="1"/>
        <v>19</v>
      </c>
      <c r="H20" s="65">
        <f>VLOOKUP($A20,'Return Data'!$B$7:$R$2292,12,0)</f>
        <v>2.6124000000000001</v>
      </c>
      <c r="I20" s="66">
        <f t="shared" si="2"/>
        <v>20</v>
      </c>
      <c r="J20" s="65">
        <f>VLOOKUP($A20,'Return Data'!$B$7:$R$2292,13,0)</f>
        <v>3.7642000000000002</v>
      </c>
      <c r="K20" s="66">
        <f t="shared" si="3"/>
        <v>20</v>
      </c>
      <c r="L20" s="65">
        <f>VLOOKUP($A20,'Return Data'!$B$7:$R$2292,17,0)</f>
        <v>3.0844</v>
      </c>
      <c r="M20" s="66">
        <f t="shared" si="4"/>
        <v>20</v>
      </c>
      <c r="N20" s="65">
        <f>VLOOKUP($A20,'Return Data'!$B$7:$R$2292,14,0)</f>
        <v>3.7241</v>
      </c>
      <c r="O20" s="66">
        <f>RANK(N20,N$8:N$32,0)</f>
        <v>20</v>
      </c>
      <c r="P20" s="65">
        <f>VLOOKUP($A20,'Return Data'!$B$7:$R$2292,15,0)</f>
        <v>4.5610999999999997</v>
      </c>
      <c r="Q20" s="66">
        <f>RANK(P20,P$8:P$32,0)</f>
        <v>16</v>
      </c>
      <c r="R20" s="65">
        <f>VLOOKUP($A20,'Return Data'!$B$7:$R$2292,16,0)</f>
        <v>6.2511999999999999</v>
      </c>
      <c r="S20" s="67">
        <f t="shared" si="6"/>
        <v>12</v>
      </c>
    </row>
    <row r="21" spans="1:19" x14ac:dyDescent="0.3">
      <c r="A21" s="63" t="s">
        <v>1637</v>
      </c>
      <c r="B21" s="64">
        <f>VLOOKUP($A21,'Return Data'!$B$7:$R$2292,3,0)</f>
        <v>44679</v>
      </c>
      <c r="C21" s="65">
        <f>VLOOKUP($A21,'Return Data'!$B$7:$R$2292,4,0)</f>
        <v>31.8231</v>
      </c>
      <c r="D21" s="65">
        <f>VLOOKUP($A21,'Return Data'!$B$7:$R$2292,10,0)</f>
        <v>1.1288</v>
      </c>
      <c r="E21" s="66">
        <f t="shared" si="0"/>
        <v>7</v>
      </c>
      <c r="F21" s="65">
        <f>VLOOKUP($A21,'Return Data'!$B$7:$R$2292,11,0)</f>
        <v>2.2370000000000001</v>
      </c>
      <c r="G21" s="66">
        <f t="shared" si="1"/>
        <v>4</v>
      </c>
      <c r="H21" s="65">
        <f>VLOOKUP($A21,'Return Data'!$B$7:$R$2292,12,0)</f>
        <v>3.2526999999999999</v>
      </c>
      <c r="I21" s="66">
        <f t="shared" si="2"/>
        <v>5</v>
      </c>
      <c r="J21" s="65">
        <f>VLOOKUP($A21,'Return Data'!$B$7:$R$2292,13,0)</f>
        <v>4.6227</v>
      </c>
      <c r="K21" s="66">
        <f t="shared" si="3"/>
        <v>4</v>
      </c>
      <c r="L21" s="65">
        <f>VLOOKUP($A21,'Return Data'!$B$7:$R$2292,17,0)</f>
        <v>4.4897</v>
      </c>
      <c r="M21" s="66">
        <f t="shared" si="4"/>
        <v>4</v>
      </c>
      <c r="N21" s="65">
        <f>VLOOKUP($A21,'Return Data'!$B$7:$R$2292,14,0)</f>
        <v>5.1277999999999997</v>
      </c>
      <c r="O21" s="66">
        <f>RANK(N21,N$8:N$32,0)</f>
        <v>7</v>
      </c>
      <c r="P21" s="65">
        <f>VLOOKUP($A21,'Return Data'!$B$7:$R$2292,15,0)</f>
        <v>5.7942999999999998</v>
      </c>
      <c r="Q21" s="66">
        <f>RANK(P21,P$8:P$32,0)</f>
        <v>5</v>
      </c>
      <c r="R21" s="65">
        <f>VLOOKUP($A21,'Return Data'!$B$7:$R$2292,16,0)</f>
        <v>6.9972000000000003</v>
      </c>
      <c r="S21" s="67">
        <f t="shared" si="6"/>
        <v>2</v>
      </c>
    </row>
    <row r="22" spans="1:19" x14ac:dyDescent="0.3">
      <c r="A22" s="63" t="s">
        <v>1638</v>
      </c>
      <c r="B22" s="64">
        <f>VLOOKUP($A22,'Return Data'!$B$7:$R$2292,3,0)</f>
        <v>44679</v>
      </c>
      <c r="C22" s="65">
        <f>VLOOKUP($A22,'Return Data'!$B$7:$R$2292,4,0)</f>
        <v>16.318000000000001</v>
      </c>
      <c r="D22" s="65">
        <f>VLOOKUP($A22,'Return Data'!$B$7:$R$2292,10,0)</f>
        <v>0.99650000000000005</v>
      </c>
      <c r="E22" s="66">
        <f t="shared" si="0"/>
        <v>14</v>
      </c>
      <c r="F22" s="65">
        <f>VLOOKUP($A22,'Return Data'!$B$7:$R$2292,11,0)</f>
        <v>1.9875</v>
      </c>
      <c r="G22" s="66">
        <f t="shared" si="1"/>
        <v>15</v>
      </c>
      <c r="H22" s="65">
        <f>VLOOKUP($A22,'Return Data'!$B$7:$R$2292,12,0)</f>
        <v>2.9137</v>
      </c>
      <c r="I22" s="66">
        <f t="shared" si="2"/>
        <v>16</v>
      </c>
      <c r="J22" s="65">
        <f>VLOOKUP($A22,'Return Data'!$B$7:$R$2292,13,0)</f>
        <v>4.2416999999999998</v>
      </c>
      <c r="K22" s="66">
        <f t="shared" si="3"/>
        <v>15</v>
      </c>
      <c r="L22" s="65">
        <f>VLOOKUP($A22,'Return Data'!$B$7:$R$2292,17,0)</f>
        <v>4.4088000000000003</v>
      </c>
      <c r="M22" s="66">
        <f t="shared" si="4"/>
        <v>7</v>
      </c>
      <c r="N22" s="65">
        <f>VLOOKUP($A22,'Return Data'!$B$7:$R$2292,14,0)</f>
        <v>5.1726000000000001</v>
      </c>
      <c r="O22" s="66">
        <f>RANK(N22,N$8:N$32,0)</f>
        <v>5</v>
      </c>
      <c r="P22" s="65">
        <f>VLOOKUP($A22,'Return Data'!$B$7:$R$2292,15,0)</f>
        <v>5.8113000000000001</v>
      </c>
      <c r="Q22" s="66">
        <f>RANK(P22,P$8:P$32,0)</f>
        <v>4</v>
      </c>
      <c r="R22" s="65">
        <f>VLOOKUP($A22,'Return Data'!$B$7:$R$2292,16,0)</f>
        <v>6.4512</v>
      </c>
      <c r="S22" s="67">
        <f t="shared" si="6"/>
        <v>11</v>
      </c>
    </row>
    <row r="23" spans="1:19" x14ac:dyDescent="0.3">
      <c r="A23" s="63" t="s">
        <v>1639</v>
      </c>
      <c r="B23" s="64">
        <f>VLOOKUP($A23,'Return Data'!$B$7:$R$2292,3,0)</f>
        <v>44679</v>
      </c>
      <c r="C23" s="65">
        <f>VLOOKUP($A23,'Return Data'!$B$7:$R$2292,4,0)</f>
        <v>11.640499999999999</v>
      </c>
      <c r="D23" s="65">
        <f>VLOOKUP($A23,'Return Data'!$B$7:$R$2292,10,0)</f>
        <v>1.1426000000000001</v>
      </c>
      <c r="E23" s="66">
        <f t="shared" si="0"/>
        <v>5</v>
      </c>
      <c r="F23" s="65">
        <f>VLOOKUP($A23,'Return Data'!$B$7:$R$2292,11,0)</f>
        <v>2.1303000000000001</v>
      </c>
      <c r="G23" s="66">
        <f t="shared" si="1"/>
        <v>6</v>
      </c>
      <c r="H23" s="65">
        <f>VLOOKUP($A23,'Return Data'!$B$7:$R$2292,12,0)</f>
        <v>3.0844</v>
      </c>
      <c r="I23" s="66">
        <f t="shared" si="2"/>
        <v>7</v>
      </c>
      <c r="J23" s="65">
        <f>VLOOKUP($A23,'Return Data'!$B$7:$R$2292,13,0)</f>
        <v>4.3270999999999997</v>
      </c>
      <c r="K23" s="66">
        <f t="shared" si="3"/>
        <v>12</v>
      </c>
      <c r="L23" s="65">
        <f>VLOOKUP($A23,'Return Data'!$B$7:$R$2292,17,0)</f>
        <v>3.8096999999999999</v>
      </c>
      <c r="M23" s="66">
        <f t="shared" si="4"/>
        <v>18</v>
      </c>
      <c r="N23" s="65">
        <f>VLOOKUP($A23,'Return Data'!$B$7:$R$2292,14,0)</f>
        <v>4.5926</v>
      </c>
      <c r="O23" s="66">
        <f>RANK(N23,N$8:N$32,0)</f>
        <v>17</v>
      </c>
      <c r="P23" s="65"/>
      <c r="Q23" s="66"/>
      <c r="R23" s="65">
        <f>VLOOKUP($A23,'Return Data'!$B$7:$R$2292,16,0)</f>
        <v>4.7736000000000001</v>
      </c>
      <c r="S23" s="67">
        <f t="shared" si="6"/>
        <v>20</v>
      </c>
    </row>
    <row r="24" spans="1:19" x14ac:dyDescent="0.3">
      <c r="A24" s="63" t="s">
        <v>1640</v>
      </c>
      <c r="B24" s="64">
        <f>VLOOKUP($A24,'Return Data'!$B$7:$R$2292,3,0)</f>
        <v>44679</v>
      </c>
      <c r="C24" s="65">
        <f>VLOOKUP($A24,'Return Data'!$B$7:$R$2292,4,0)</f>
        <v>10.619400000000001</v>
      </c>
      <c r="D24" s="65">
        <f>VLOOKUP($A24,'Return Data'!$B$7:$R$2292,10,0)</f>
        <v>0.82789999999999997</v>
      </c>
      <c r="E24" s="66">
        <f t="shared" si="0"/>
        <v>20</v>
      </c>
      <c r="F24" s="65">
        <f>VLOOKUP($A24,'Return Data'!$B$7:$R$2292,11,0)</f>
        <v>1.6521999999999999</v>
      </c>
      <c r="G24" s="66">
        <f t="shared" si="1"/>
        <v>21</v>
      </c>
      <c r="H24" s="65">
        <f>VLOOKUP($A24,'Return Data'!$B$7:$R$2292,12,0)</f>
        <v>2.492</v>
      </c>
      <c r="I24" s="66">
        <f t="shared" si="2"/>
        <v>21</v>
      </c>
      <c r="J24" s="65">
        <f>VLOOKUP($A24,'Return Data'!$B$7:$R$2292,13,0)</f>
        <v>3.6585000000000001</v>
      </c>
      <c r="K24" s="66">
        <f t="shared" si="3"/>
        <v>21</v>
      </c>
      <c r="L24" s="65"/>
      <c r="M24" s="66"/>
      <c r="N24" s="65"/>
      <c r="O24" s="66"/>
      <c r="P24" s="65"/>
      <c r="Q24" s="66"/>
      <c r="R24" s="65">
        <f>VLOOKUP($A24,'Return Data'!$B$7:$R$2292,16,0)</f>
        <v>3.6493000000000002</v>
      </c>
      <c r="S24" s="67">
        <f t="shared" si="6"/>
        <v>24</v>
      </c>
    </row>
    <row r="25" spans="1:19" x14ac:dyDescent="0.3">
      <c r="A25" s="63" t="s">
        <v>1641</v>
      </c>
      <c r="B25" s="64">
        <f>VLOOKUP($A25,'Return Data'!$B$7:$R$2292,3,0)</f>
        <v>44679</v>
      </c>
      <c r="C25" s="65">
        <f>VLOOKUP($A25,'Return Data'!$B$7:$R$2292,4,0)</f>
        <v>10.798</v>
      </c>
      <c r="D25" s="65">
        <f>VLOOKUP($A25,'Return Data'!$B$7:$R$2292,10,0)</f>
        <v>1.1333</v>
      </c>
      <c r="E25" s="66">
        <f t="shared" si="0"/>
        <v>6</v>
      </c>
      <c r="F25" s="65">
        <f>VLOOKUP($A25,'Return Data'!$B$7:$R$2292,11,0)</f>
        <v>2.0605000000000002</v>
      </c>
      <c r="G25" s="66">
        <f t="shared" si="1"/>
        <v>9</v>
      </c>
      <c r="H25" s="65">
        <f>VLOOKUP($A25,'Return Data'!$B$7:$R$2292,12,0)</f>
        <v>3.0344000000000002</v>
      </c>
      <c r="I25" s="66">
        <f t="shared" si="2"/>
        <v>11</v>
      </c>
      <c r="J25" s="65">
        <f>VLOOKUP($A25,'Return Data'!$B$7:$R$2292,13,0)</f>
        <v>4.3587999999999996</v>
      </c>
      <c r="K25" s="66">
        <f t="shared" si="3"/>
        <v>11</v>
      </c>
      <c r="L25" s="65"/>
      <c r="M25" s="66"/>
      <c r="N25" s="65"/>
      <c r="O25" s="66"/>
      <c r="P25" s="65"/>
      <c r="Q25" s="66"/>
      <c r="R25" s="65">
        <f>VLOOKUP($A25,'Return Data'!$B$7:$R$2292,16,0)</f>
        <v>4.2198000000000002</v>
      </c>
      <c r="S25" s="67">
        <f t="shared" si="6"/>
        <v>22</v>
      </c>
    </row>
    <row r="26" spans="1:19" x14ac:dyDescent="0.3">
      <c r="A26" s="63" t="s">
        <v>1642</v>
      </c>
      <c r="B26" s="64">
        <f>VLOOKUP($A26,'Return Data'!$B$7:$R$2292,3,0)</f>
        <v>44679</v>
      </c>
      <c r="C26" s="65">
        <f>VLOOKUP($A26,'Return Data'!$B$7:$R$2292,4,0)</f>
        <v>22.933199999999999</v>
      </c>
      <c r="D26" s="65">
        <f>VLOOKUP($A26,'Return Data'!$B$7:$R$2292,10,0)</f>
        <v>1.0781000000000001</v>
      </c>
      <c r="E26" s="66">
        <f t="shared" si="0"/>
        <v>8</v>
      </c>
      <c r="F26" s="65">
        <f>VLOOKUP($A26,'Return Data'!$B$7:$R$2292,11,0)</f>
        <v>2.2046999999999999</v>
      </c>
      <c r="G26" s="66">
        <f t="shared" si="1"/>
        <v>5</v>
      </c>
      <c r="H26" s="65">
        <f>VLOOKUP($A26,'Return Data'!$B$7:$R$2292,12,0)</f>
        <v>3.2435999999999998</v>
      </c>
      <c r="I26" s="66">
        <f t="shared" si="2"/>
        <v>6</v>
      </c>
      <c r="J26" s="65">
        <f>VLOOKUP($A26,'Return Data'!$B$7:$R$2292,13,0)</f>
        <v>4.5941000000000001</v>
      </c>
      <c r="K26" s="66">
        <f t="shared" si="3"/>
        <v>5</v>
      </c>
      <c r="L26" s="65">
        <f>VLOOKUP($A26,'Return Data'!$B$7:$R$2292,17,0)</f>
        <v>4.5027999999999997</v>
      </c>
      <c r="M26" s="66">
        <f t="shared" ref="M26:M32" si="8">RANK(L26,L$8:L$32,0)</f>
        <v>3</v>
      </c>
      <c r="N26" s="65">
        <f>VLOOKUP($A26,'Return Data'!$B$7:$R$2292,14,0)</f>
        <v>5.1940999999999997</v>
      </c>
      <c r="O26" s="66">
        <f>RANK(N26,N$8:N$32,0)</f>
        <v>4</v>
      </c>
      <c r="P26" s="65">
        <f>VLOOKUP($A26,'Return Data'!$B$7:$R$2292,15,0)</f>
        <v>5.9401000000000002</v>
      </c>
      <c r="Q26" s="66">
        <f>RANK(P26,P$8:P$32,0)</f>
        <v>2</v>
      </c>
      <c r="R26" s="65">
        <f>VLOOKUP($A26,'Return Data'!$B$7:$R$2292,16,0)</f>
        <v>7.0613999999999999</v>
      </c>
      <c r="S26" s="67">
        <f t="shared" si="6"/>
        <v>1</v>
      </c>
    </row>
    <row r="27" spans="1:19" x14ac:dyDescent="0.3">
      <c r="A27" s="63" t="s">
        <v>1643</v>
      </c>
      <c r="B27" s="64">
        <f>VLOOKUP($A27,'Return Data'!$B$7:$R$2292,3,0)</f>
        <v>44679</v>
      </c>
      <c r="C27" s="65">
        <f>VLOOKUP($A27,'Return Data'!$B$7:$R$2292,4,0)</f>
        <v>15.8452</v>
      </c>
      <c r="D27" s="65">
        <f>VLOOKUP($A27,'Return Data'!$B$7:$R$2292,10,0)</f>
        <v>0.87539999999999996</v>
      </c>
      <c r="E27" s="66">
        <f t="shared" si="0"/>
        <v>18</v>
      </c>
      <c r="F27" s="65">
        <f>VLOOKUP($A27,'Return Data'!$B$7:$R$2292,11,0)</f>
        <v>1.9927999999999999</v>
      </c>
      <c r="G27" s="66">
        <f t="shared" si="1"/>
        <v>14</v>
      </c>
      <c r="H27" s="65">
        <f>VLOOKUP($A27,'Return Data'!$B$7:$R$2292,12,0)</f>
        <v>2.9377</v>
      </c>
      <c r="I27" s="66">
        <f t="shared" si="2"/>
        <v>15</v>
      </c>
      <c r="J27" s="65">
        <f>VLOOKUP($A27,'Return Data'!$B$7:$R$2292,13,0)</f>
        <v>4.1721000000000004</v>
      </c>
      <c r="K27" s="66">
        <f t="shared" si="3"/>
        <v>16</v>
      </c>
      <c r="L27" s="65">
        <f>VLOOKUP($A27,'Return Data'!$B$7:$R$2292,17,0)</f>
        <v>4.1204999999999998</v>
      </c>
      <c r="M27" s="66">
        <f t="shared" si="8"/>
        <v>13</v>
      </c>
      <c r="N27" s="65">
        <f>VLOOKUP($A27,'Return Data'!$B$7:$R$2292,14,0)</f>
        <v>4.7651000000000003</v>
      </c>
      <c r="O27" s="66">
        <f>RANK(N27,N$8:N$32,0)</f>
        <v>15</v>
      </c>
      <c r="P27" s="65">
        <f>VLOOKUP($A27,'Return Data'!$B$7:$R$2292,15,0)</f>
        <v>5.4438000000000004</v>
      </c>
      <c r="Q27" s="66">
        <f>RANK(P27,P$8:P$32,0)</f>
        <v>13</v>
      </c>
      <c r="R27" s="65">
        <f>VLOOKUP($A27,'Return Data'!$B$7:$R$2292,16,0)</f>
        <v>6.1814999999999998</v>
      </c>
      <c r="S27" s="67">
        <f t="shared" si="6"/>
        <v>13</v>
      </c>
    </row>
    <row r="28" spans="1:19" x14ac:dyDescent="0.3">
      <c r="A28" s="63" t="s">
        <v>1644</v>
      </c>
      <c r="B28" s="64">
        <f>VLOOKUP($A28,'Return Data'!$B$7:$R$2292,3,0)</f>
        <v>44679</v>
      </c>
      <c r="C28" s="65">
        <f>VLOOKUP($A28,'Return Data'!$B$7:$R$2292,4,0)</f>
        <v>28.680499999999999</v>
      </c>
      <c r="D28" s="65">
        <f>VLOOKUP($A28,'Return Data'!$B$7:$R$2292,10,0)</f>
        <v>1.1578999999999999</v>
      </c>
      <c r="E28" s="66">
        <f t="shared" si="0"/>
        <v>3</v>
      </c>
      <c r="F28" s="65">
        <f>VLOOKUP($A28,'Return Data'!$B$7:$R$2292,11,0)</f>
        <v>2.1251000000000002</v>
      </c>
      <c r="G28" s="66">
        <f t="shared" si="1"/>
        <v>7</v>
      </c>
      <c r="H28" s="65">
        <f>VLOOKUP($A28,'Return Data'!$B$7:$R$2292,12,0)</f>
        <v>3.4266000000000001</v>
      </c>
      <c r="I28" s="66">
        <f t="shared" si="2"/>
        <v>2</v>
      </c>
      <c r="J28" s="65">
        <f>VLOOKUP($A28,'Return Data'!$B$7:$R$2292,13,0)</f>
        <v>4.6795</v>
      </c>
      <c r="K28" s="66">
        <f t="shared" si="3"/>
        <v>3</v>
      </c>
      <c r="L28" s="65">
        <f>VLOOKUP($A28,'Return Data'!$B$7:$R$2292,17,0)</f>
        <v>3.9815999999999998</v>
      </c>
      <c r="M28" s="66">
        <f t="shared" si="8"/>
        <v>16</v>
      </c>
      <c r="N28" s="65">
        <f>VLOOKUP($A28,'Return Data'!$B$7:$R$2292,14,0)</f>
        <v>4.7995999999999999</v>
      </c>
      <c r="O28" s="66">
        <f>RANK(N28,N$8:N$32,0)</f>
        <v>14</v>
      </c>
      <c r="P28" s="65">
        <f>VLOOKUP($A28,'Return Data'!$B$7:$R$2292,15,0)</f>
        <v>5.5278999999999998</v>
      </c>
      <c r="Q28" s="66">
        <f>RANK(P28,P$8:P$32,0)</f>
        <v>12</v>
      </c>
      <c r="R28" s="65">
        <f>VLOOKUP($A28,'Return Data'!$B$7:$R$2292,16,0)</f>
        <v>6.6890999999999998</v>
      </c>
      <c r="S28" s="67">
        <f t="shared" si="6"/>
        <v>7</v>
      </c>
    </row>
    <row r="29" spans="1:19" x14ac:dyDescent="0.3">
      <c r="A29" s="63" t="s">
        <v>1645</v>
      </c>
      <c r="B29" s="64">
        <f>VLOOKUP($A29,'Return Data'!$B$7:$R$2292,3,0)</f>
        <v>44679</v>
      </c>
      <c r="C29" s="65">
        <f>VLOOKUP($A29,'Return Data'!$B$7:$R$2292,4,0)</f>
        <v>12.282400000000001</v>
      </c>
      <c r="D29" s="65">
        <f>VLOOKUP($A29,'Return Data'!$B$7:$R$2292,10,0)</f>
        <v>0.7167</v>
      </c>
      <c r="E29" s="66">
        <f t="shared" si="0"/>
        <v>22</v>
      </c>
      <c r="F29" s="65">
        <f>VLOOKUP($A29,'Return Data'!$B$7:$R$2292,11,0)</f>
        <v>1.3399000000000001</v>
      </c>
      <c r="G29" s="66">
        <f t="shared" si="1"/>
        <v>24</v>
      </c>
      <c r="H29" s="65">
        <f>VLOOKUP($A29,'Return Data'!$B$7:$R$2292,12,0)</f>
        <v>1.8002</v>
      </c>
      <c r="I29" s="66">
        <f t="shared" si="2"/>
        <v>25</v>
      </c>
      <c r="J29" s="65">
        <f>VLOOKUP($A29,'Return Data'!$B$7:$R$2292,13,0)</f>
        <v>2.8083</v>
      </c>
      <c r="K29" s="66">
        <f t="shared" si="3"/>
        <v>24</v>
      </c>
      <c r="L29" s="65">
        <f>VLOOKUP($A29,'Return Data'!$B$7:$R$2292,17,0)</f>
        <v>2.4232</v>
      </c>
      <c r="M29" s="66">
        <f t="shared" si="8"/>
        <v>23</v>
      </c>
      <c r="N29" s="65">
        <f>VLOOKUP($A29,'Return Data'!$B$7:$R$2292,14,0)</f>
        <v>3.0638000000000001</v>
      </c>
      <c r="O29" s="66">
        <f>RANK(N29,N$8:N$32,0)</f>
        <v>21</v>
      </c>
      <c r="P29" s="65">
        <f>VLOOKUP($A29,'Return Data'!$B$7:$R$2292,15,0)</f>
        <v>2.9094000000000002</v>
      </c>
      <c r="Q29" s="66">
        <f>RANK(P29,P$8:P$32,0)</f>
        <v>17</v>
      </c>
      <c r="R29" s="65">
        <f>VLOOKUP($A29,'Return Data'!$B$7:$R$2292,16,0)</f>
        <v>3.4727999999999999</v>
      </c>
      <c r="S29" s="67">
        <f t="shared" si="6"/>
        <v>25</v>
      </c>
    </row>
    <row r="30" spans="1:19" x14ac:dyDescent="0.3">
      <c r="A30" s="63" t="s">
        <v>1646</v>
      </c>
      <c r="B30" s="64">
        <f>VLOOKUP($A30,'Return Data'!$B$7:$R$2292,3,0)</f>
        <v>44679</v>
      </c>
      <c r="C30" s="65">
        <f>VLOOKUP($A30,'Return Data'!$B$7:$R$2292,4,0)</f>
        <v>12.0379</v>
      </c>
      <c r="D30" s="65">
        <f>VLOOKUP($A30,'Return Data'!$B$7:$R$2292,10,0)</f>
        <v>1.0281</v>
      </c>
      <c r="E30" s="66">
        <f t="shared" si="0"/>
        <v>10</v>
      </c>
      <c r="F30" s="65">
        <f>VLOOKUP($A30,'Return Data'!$B$7:$R$2292,11,0)</f>
        <v>2.0524</v>
      </c>
      <c r="G30" s="66">
        <f t="shared" si="1"/>
        <v>12</v>
      </c>
      <c r="H30" s="65">
        <f>VLOOKUP($A30,'Return Data'!$B$7:$R$2292,12,0)</f>
        <v>3.0438999999999998</v>
      </c>
      <c r="I30" s="66">
        <f t="shared" si="2"/>
        <v>10</v>
      </c>
      <c r="J30" s="65">
        <f>VLOOKUP($A30,'Return Data'!$B$7:$R$2292,13,0)</f>
        <v>4.4303999999999997</v>
      </c>
      <c r="K30" s="66">
        <f t="shared" si="3"/>
        <v>8</v>
      </c>
      <c r="L30" s="65">
        <f>VLOOKUP($A30,'Return Data'!$B$7:$R$2292,17,0)</f>
        <v>4.6398999999999999</v>
      </c>
      <c r="M30" s="66">
        <f t="shared" si="8"/>
        <v>1</v>
      </c>
      <c r="N30" s="65">
        <f>VLOOKUP($A30,'Return Data'!$B$7:$R$2292,14,0)</f>
        <v>5.4836999999999998</v>
      </c>
      <c r="O30" s="66">
        <f>RANK(N30,N$8:N$32,0)</f>
        <v>1</v>
      </c>
      <c r="P30" s="65"/>
      <c r="Q30" s="66"/>
      <c r="R30" s="65">
        <f>VLOOKUP($A30,'Return Data'!$B$7:$R$2292,16,0)</f>
        <v>5.6723999999999997</v>
      </c>
      <c r="S30" s="67">
        <f t="shared" si="6"/>
        <v>17</v>
      </c>
    </row>
    <row r="31" spans="1:19" x14ac:dyDescent="0.3">
      <c r="A31" s="63" t="s">
        <v>1647</v>
      </c>
      <c r="B31" s="64">
        <f>VLOOKUP($A31,'Return Data'!$B$7:$R$2292,3,0)</f>
        <v>44679</v>
      </c>
      <c r="C31" s="65">
        <f>VLOOKUP($A31,'Return Data'!$B$7:$R$2292,4,0)</f>
        <v>11.688499999999999</v>
      </c>
      <c r="D31" s="65">
        <f>VLOOKUP($A31,'Return Data'!$B$7:$R$2292,10,0)</f>
        <v>0.81679999999999997</v>
      </c>
      <c r="E31" s="66">
        <f t="shared" si="0"/>
        <v>21</v>
      </c>
      <c r="F31" s="65">
        <f>VLOOKUP($A31,'Return Data'!$B$7:$R$2292,11,0)</f>
        <v>1.8304</v>
      </c>
      <c r="G31" s="66">
        <f t="shared" si="1"/>
        <v>20</v>
      </c>
      <c r="H31" s="65">
        <f>VLOOKUP($A31,'Return Data'!$B$7:$R$2292,12,0)</f>
        <v>2.8681999999999999</v>
      </c>
      <c r="I31" s="66">
        <f t="shared" si="2"/>
        <v>17</v>
      </c>
      <c r="J31" s="65">
        <f>VLOOKUP($A31,'Return Data'!$B$7:$R$2292,13,0)</f>
        <v>4.0355999999999996</v>
      </c>
      <c r="K31" s="66">
        <f t="shared" si="3"/>
        <v>19</v>
      </c>
      <c r="L31" s="65">
        <f>VLOOKUP($A31,'Return Data'!$B$7:$R$2292,17,0)</f>
        <v>3.9733999999999998</v>
      </c>
      <c r="M31" s="66">
        <f t="shared" si="8"/>
        <v>17</v>
      </c>
      <c r="N31" s="65"/>
      <c r="O31" s="66"/>
      <c r="P31" s="65"/>
      <c r="Q31" s="66"/>
      <c r="R31" s="65">
        <f>VLOOKUP($A31,'Return Data'!$B$7:$R$2292,16,0)</f>
        <v>5.0185000000000004</v>
      </c>
      <c r="S31" s="67">
        <f t="shared" si="6"/>
        <v>19</v>
      </c>
    </row>
    <row r="32" spans="1:19" x14ac:dyDescent="0.3">
      <c r="A32" s="63" t="s">
        <v>1648</v>
      </c>
      <c r="B32" s="64">
        <f>VLOOKUP($A32,'Return Data'!$B$7:$R$2292,3,0)</f>
        <v>44679</v>
      </c>
      <c r="C32" s="65">
        <f>VLOOKUP($A32,'Return Data'!$B$7:$R$2292,4,0)</f>
        <v>29.854099999999999</v>
      </c>
      <c r="D32" s="65">
        <f>VLOOKUP($A32,'Return Data'!$B$7:$R$2292,10,0)</f>
        <v>0.97099999999999997</v>
      </c>
      <c r="E32" s="66">
        <f t="shared" si="0"/>
        <v>17</v>
      </c>
      <c r="F32" s="65">
        <f>VLOOKUP($A32,'Return Data'!$B$7:$R$2292,11,0)</f>
        <v>2.02</v>
      </c>
      <c r="G32" s="66">
        <f t="shared" si="1"/>
        <v>13</v>
      </c>
      <c r="H32" s="65">
        <f>VLOOKUP($A32,'Return Data'!$B$7:$R$2292,12,0)</f>
        <v>3.0289999999999999</v>
      </c>
      <c r="I32" s="66">
        <f t="shared" si="2"/>
        <v>12</v>
      </c>
      <c r="J32" s="65">
        <f>VLOOKUP($A32,'Return Data'!$B$7:$R$2292,13,0)</f>
        <v>4.4047000000000001</v>
      </c>
      <c r="K32" s="66">
        <f t="shared" si="3"/>
        <v>9</v>
      </c>
      <c r="L32" s="65">
        <f>VLOOKUP($A32,'Return Data'!$B$7:$R$2292,17,0)</f>
        <v>4.3954000000000004</v>
      </c>
      <c r="M32" s="66">
        <f t="shared" si="8"/>
        <v>8</v>
      </c>
      <c r="N32" s="65">
        <f>VLOOKUP($A32,'Return Data'!$B$7:$R$2292,14,0)</f>
        <v>5.0782999999999996</v>
      </c>
      <c r="O32" s="66">
        <f>RANK(N32,N$8:N$32,0)</f>
        <v>10</v>
      </c>
      <c r="P32" s="65">
        <f>VLOOKUP($A32,'Return Data'!$B$7:$R$2292,15,0)</f>
        <v>5.7137000000000002</v>
      </c>
      <c r="Q32" s="66">
        <f>RANK(P32,P$8:P$32,0)</f>
        <v>8</v>
      </c>
      <c r="R32" s="65">
        <f>VLOOKUP($A32,'Return Data'!$B$7:$R$2292,16,0)</f>
        <v>6.6527000000000003</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0.97361199999999981</v>
      </c>
      <c r="E34" s="74"/>
      <c r="F34" s="75">
        <f>AVERAGE(F8:F32)</f>
        <v>1.9530800000000001</v>
      </c>
      <c r="G34" s="74"/>
      <c r="H34" s="75">
        <f>AVERAGE(H8:H32)</f>
        <v>2.8770119999999997</v>
      </c>
      <c r="I34" s="74"/>
      <c r="J34" s="75">
        <f>AVERAGE(J8:J32)</f>
        <v>4.1105840000000011</v>
      </c>
      <c r="K34" s="74"/>
      <c r="L34" s="75">
        <f>AVERAGE(L8:L32)</f>
        <v>3.9817652173913038</v>
      </c>
      <c r="M34" s="74"/>
      <c r="N34" s="75">
        <f>AVERAGE(N8:N32)</f>
        <v>4.7781047619047632</v>
      </c>
      <c r="O34" s="74"/>
      <c r="P34" s="75">
        <f>AVERAGE(P8:P32)</f>
        <v>5.4322882352941173</v>
      </c>
      <c r="Q34" s="74"/>
      <c r="R34" s="75">
        <f>AVERAGE(R8:R32)</f>
        <v>5.8106880000000016</v>
      </c>
      <c r="S34" s="76"/>
    </row>
    <row r="35" spans="1:19" x14ac:dyDescent="0.3">
      <c r="A35" s="73" t="s">
        <v>28</v>
      </c>
      <c r="B35" s="74"/>
      <c r="C35" s="74"/>
      <c r="D35" s="75">
        <f>MIN(D8:D32)</f>
        <v>0.64339999999999997</v>
      </c>
      <c r="E35" s="74"/>
      <c r="F35" s="75">
        <f>MIN(F8:F32)</f>
        <v>1.3022</v>
      </c>
      <c r="G35" s="74"/>
      <c r="H35" s="75">
        <f>MIN(H8:H32)</f>
        <v>1.8002</v>
      </c>
      <c r="I35" s="74"/>
      <c r="J35" s="75">
        <f>MIN(J8:J32)</f>
        <v>2.7423000000000002</v>
      </c>
      <c r="K35" s="74"/>
      <c r="L35" s="75">
        <f>MIN(L8:L32)</f>
        <v>2.4232</v>
      </c>
      <c r="M35" s="74"/>
      <c r="N35" s="75">
        <f>MIN(N8:N32)</f>
        <v>3.0638000000000001</v>
      </c>
      <c r="O35" s="74"/>
      <c r="P35" s="75">
        <f>MIN(P8:P32)</f>
        <v>2.9094000000000002</v>
      </c>
      <c r="Q35" s="74"/>
      <c r="R35" s="75">
        <f>MIN(R8:R32)</f>
        <v>3.4727999999999999</v>
      </c>
      <c r="S35" s="76"/>
    </row>
    <row r="36" spans="1:19" ht="15" thickBot="1" x14ac:dyDescent="0.35">
      <c r="A36" s="77" t="s">
        <v>29</v>
      </c>
      <c r="B36" s="78"/>
      <c r="C36" s="78"/>
      <c r="D36" s="79">
        <f>MAX(D8:D32)</f>
        <v>1.2687999999999999</v>
      </c>
      <c r="E36" s="78"/>
      <c r="F36" s="79">
        <f>MAX(F8:F32)</f>
        <v>2.5388999999999999</v>
      </c>
      <c r="G36" s="78"/>
      <c r="H36" s="79">
        <f>MAX(H8:H32)</f>
        <v>3.6644999999999999</v>
      </c>
      <c r="I36" s="78"/>
      <c r="J36" s="79">
        <f>MAX(J8:J32)</f>
        <v>4.9008000000000003</v>
      </c>
      <c r="K36" s="78"/>
      <c r="L36" s="79">
        <f>MAX(L8:L32)</f>
        <v>4.6398999999999999</v>
      </c>
      <c r="M36" s="78"/>
      <c r="N36" s="79">
        <f>MAX(N8:N32)</f>
        <v>5.4836999999999998</v>
      </c>
      <c r="O36" s="78"/>
      <c r="P36" s="79">
        <f>MAX(P8:P32)</f>
        <v>5.9406999999999996</v>
      </c>
      <c r="Q36" s="78"/>
      <c r="R36" s="79">
        <f>MAX(R8:R32)</f>
        <v>7.0613999999999999</v>
      </c>
      <c r="S36" s="80"/>
    </row>
    <row r="37" spans="1:19" x14ac:dyDescent="0.3">
      <c r="A37" s="112" t="s">
        <v>430</v>
      </c>
    </row>
    <row r="38" spans="1:19" x14ac:dyDescent="0.3">
      <c r="A38" s="14" t="s">
        <v>340</v>
      </c>
    </row>
  </sheetData>
  <sheetProtection algorithmName="SHA-512" hashValue="7YHD0KQ5C4KhRwDzDFsXWWan8lk8f8KCvzUKxqlN8qij7tgaNxpyuWJiNLUHUD9Ev6aFbNjbDISvaqUKASFx4g==" saltValue="4vIWaVb9WMshnlL1QEYq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Data'!$B$7:$R$2292,3,0)</f>
        <v>44679</v>
      </c>
      <c r="C8" s="65">
        <f>VLOOKUP($A8,'Return Data'!$B$7:$R$2292,4,0)</f>
        <v>21.686399999999999</v>
      </c>
      <c r="D8" s="65">
        <f>VLOOKUP($A8,'Return Data'!$B$7:$R$2292,10,0)</f>
        <v>0.8609</v>
      </c>
      <c r="E8" s="66">
        <f t="shared" ref="E8:E32" si="0">RANK(D8,D$8:D$32,0)</f>
        <v>10</v>
      </c>
      <c r="F8" s="65">
        <f>VLOOKUP($A8,'Return Data'!$B$7:$R$2292,11,0)</f>
        <v>1.7496</v>
      </c>
      <c r="G8" s="66">
        <f t="shared" ref="G8:G32" si="1">RANK(F8,F$8:F$32,0)</f>
        <v>8</v>
      </c>
      <c r="H8" s="65">
        <f>VLOOKUP($A8,'Return Data'!$B$7:$R$2292,12,0)</f>
        <v>2.5425</v>
      </c>
      <c r="I8" s="66">
        <f t="shared" ref="I8:I32" si="2">RANK(H8,H$8:H$32,0)</f>
        <v>9</v>
      </c>
      <c r="J8" s="65">
        <f>VLOOKUP($A8,'Return Data'!$B$7:$R$2292,13,0)</f>
        <v>3.7467999999999999</v>
      </c>
      <c r="K8" s="66">
        <f t="shared" ref="K8:K32" si="3">RANK(J8,J$8:J$32,0)</f>
        <v>9</v>
      </c>
      <c r="L8" s="65">
        <f>VLOOKUP($A8,'Return Data'!$B$7:$R$2292,17,0)</f>
        <v>3.6758000000000002</v>
      </c>
      <c r="M8" s="66">
        <f t="shared" ref="M8:M23" si="4">RANK(L8,L$8:L$32,0)</f>
        <v>10</v>
      </c>
      <c r="N8" s="65">
        <f>VLOOKUP($A8,'Return Data'!$B$7:$R$2292,14,0)</f>
        <v>4.4326999999999996</v>
      </c>
      <c r="O8" s="66">
        <f t="shared" ref="O8:O18" si="5">RANK(N8,N$8:N$32,0)</f>
        <v>10</v>
      </c>
      <c r="P8" s="65">
        <f>VLOOKUP($A8,'Return Data'!$B$7:$R$2292,15,0)</f>
        <v>5.0696000000000003</v>
      </c>
      <c r="Q8" s="66">
        <f>RANK(P8,P$8:P$32,0)</f>
        <v>9</v>
      </c>
      <c r="R8" s="65">
        <f>VLOOKUP($A8,'Return Data'!$B$7:$R$2292,16,0)</f>
        <v>6.2493999999999996</v>
      </c>
      <c r="S8" s="67">
        <f t="shared" ref="S8:S32" si="6">RANK(R8,R$8:R$32,0)</f>
        <v>10</v>
      </c>
    </row>
    <row r="9" spans="1:20" x14ac:dyDescent="0.3">
      <c r="A9" s="63" t="s">
        <v>1650</v>
      </c>
      <c r="B9" s="64">
        <f>VLOOKUP($A9,'Return Data'!$B$7:$R$2292,3,0)</f>
        <v>44679</v>
      </c>
      <c r="C9" s="65">
        <f>VLOOKUP($A9,'Return Data'!$B$7:$R$2292,4,0)</f>
        <v>15.3139</v>
      </c>
      <c r="D9" s="65">
        <f>VLOOKUP($A9,'Return Data'!$B$7:$R$2292,10,0)</f>
        <v>1.0118</v>
      </c>
      <c r="E9" s="66">
        <f t="shared" si="0"/>
        <v>3</v>
      </c>
      <c r="F9" s="65">
        <f>VLOOKUP($A9,'Return Data'!$B$7:$R$2292,11,0)</f>
        <v>2.1608000000000001</v>
      </c>
      <c r="G9" s="66">
        <f t="shared" si="1"/>
        <v>1</v>
      </c>
      <c r="H9" s="65">
        <f>VLOOKUP($A9,'Return Data'!$B$7:$R$2292,12,0)</f>
        <v>3.0899000000000001</v>
      </c>
      <c r="I9" s="66">
        <f t="shared" si="2"/>
        <v>1</v>
      </c>
      <c r="J9" s="65">
        <f>VLOOKUP($A9,'Return Data'!$B$7:$R$2292,13,0)</f>
        <v>4.1265999999999998</v>
      </c>
      <c r="K9" s="66">
        <f t="shared" si="3"/>
        <v>2</v>
      </c>
      <c r="L9" s="65">
        <f>VLOOKUP($A9,'Return Data'!$B$7:$R$2292,17,0)</f>
        <v>3.7429999999999999</v>
      </c>
      <c r="M9" s="66">
        <f t="shared" si="4"/>
        <v>7</v>
      </c>
      <c r="N9" s="65">
        <f>VLOOKUP($A9,'Return Data'!$B$7:$R$2292,14,0)</f>
        <v>4.4364999999999997</v>
      </c>
      <c r="O9" s="66">
        <f t="shared" si="5"/>
        <v>9</v>
      </c>
      <c r="P9" s="65">
        <f>VLOOKUP($A9,'Return Data'!$B$7:$R$2292,15,0)</f>
        <v>5.0717999999999996</v>
      </c>
      <c r="Q9" s="66">
        <f>RANK(P9,P$8:P$32,0)</f>
        <v>8</v>
      </c>
      <c r="R9" s="65">
        <f>VLOOKUP($A9,'Return Data'!$B$7:$R$2292,16,0)</f>
        <v>5.6835000000000004</v>
      </c>
      <c r="S9" s="67">
        <f t="shared" si="6"/>
        <v>13</v>
      </c>
    </row>
    <row r="10" spans="1:20" x14ac:dyDescent="0.3">
      <c r="A10" s="63" t="s">
        <v>1999</v>
      </c>
      <c r="B10" s="64">
        <f>VLOOKUP($A10,'Return Data'!$B$7:$R$2292,3,0)</f>
        <v>44679</v>
      </c>
      <c r="C10" s="65">
        <f>VLOOKUP($A10,'Return Data'!$B$7:$R$2292,4,0)</f>
        <v>13.1646</v>
      </c>
      <c r="D10" s="65">
        <f>VLOOKUP($A10,'Return Data'!$B$7:$R$2292,10,0)</f>
        <v>0.81640000000000001</v>
      </c>
      <c r="E10" s="66">
        <f t="shared" si="0"/>
        <v>17</v>
      </c>
      <c r="F10" s="65">
        <f>VLOOKUP($A10,'Return Data'!$B$7:$R$2292,11,0)</f>
        <v>1.5709</v>
      </c>
      <c r="G10" s="66">
        <f t="shared" si="1"/>
        <v>18</v>
      </c>
      <c r="H10" s="65">
        <f>VLOOKUP($A10,'Return Data'!$B$7:$R$2292,12,0)</f>
        <v>2.4083999999999999</v>
      </c>
      <c r="I10" s="66">
        <f t="shared" si="2"/>
        <v>17</v>
      </c>
      <c r="J10" s="65">
        <f>VLOOKUP($A10,'Return Data'!$B$7:$R$2292,13,0)</f>
        <v>3.5604</v>
      </c>
      <c r="K10" s="66">
        <f t="shared" si="3"/>
        <v>12</v>
      </c>
      <c r="L10" s="65">
        <f>VLOOKUP($A10,'Return Data'!$B$7:$R$2292,17,0)</f>
        <v>3.5644999999999998</v>
      </c>
      <c r="M10" s="66">
        <f t="shared" si="4"/>
        <v>11</v>
      </c>
      <c r="N10" s="65">
        <f>VLOOKUP($A10,'Return Data'!$B$7:$R$2292,14,0)</f>
        <v>4.4696999999999996</v>
      </c>
      <c r="O10" s="66">
        <f t="shared" si="5"/>
        <v>8</v>
      </c>
      <c r="P10" s="65">
        <f>VLOOKUP($A10,'Return Data'!$B$7:$R$2292,15,0)</f>
        <v>5.1029</v>
      </c>
      <c r="Q10" s="66">
        <f>RANK(P10,P$8:P$32,0)</f>
        <v>6</v>
      </c>
      <c r="R10" s="65">
        <f>VLOOKUP($A10,'Return Data'!$B$7:$R$2292,16,0)</f>
        <v>5.2895000000000003</v>
      </c>
      <c r="S10" s="67">
        <f t="shared" si="6"/>
        <v>15</v>
      </c>
    </row>
    <row r="11" spans="1:20" x14ac:dyDescent="0.3">
      <c r="A11" s="63" t="s">
        <v>1651</v>
      </c>
      <c r="B11" s="64">
        <f>VLOOKUP($A11,'Return Data'!$B$7:$R$2292,3,0)</f>
        <v>44679</v>
      </c>
      <c r="C11" s="65">
        <f>VLOOKUP($A11,'Return Data'!$B$7:$R$2292,4,0)</f>
        <v>11.522</v>
      </c>
      <c r="D11" s="65">
        <f>VLOOKUP($A11,'Return Data'!$B$7:$R$2292,10,0)</f>
        <v>0.53659999999999997</v>
      </c>
      <c r="E11" s="66">
        <f t="shared" si="0"/>
        <v>22</v>
      </c>
      <c r="F11" s="65">
        <f>VLOOKUP($A11,'Return Data'!$B$7:$R$2292,11,0)</f>
        <v>1.0861000000000001</v>
      </c>
      <c r="G11" s="66">
        <f t="shared" si="1"/>
        <v>22</v>
      </c>
      <c r="H11" s="65">
        <f>VLOOKUP($A11,'Return Data'!$B$7:$R$2292,12,0)</f>
        <v>1.5718000000000001</v>
      </c>
      <c r="I11" s="66">
        <f t="shared" si="2"/>
        <v>22</v>
      </c>
      <c r="J11" s="65">
        <f>VLOOKUP($A11,'Return Data'!$B$7:$R$2292,13,0)</f>
        <v>2.2831999999999999</v>
      </c>
      <c r="K11" s="66">
        <f t="shared" si="3"/>
        <v>24</v>
      </c>
      <c r="L11" s="65">
        <f>VLOOKUP($A11,'Return Data'!$B$7:$R$2292,17,0)</f>
        <v>2.4108999999999998</v>
      </c>
      <c r="M11" s="66">
        <f t="shared" si="4"/>
        <v>21</v>
      </c>
      <c r="N11" s="65">
        <f>VLOOKUP($A11,'Return Data'!$B$7:$R$2292,14,0)</f>
        <v>3.1593</v>
      </c>
      <c r="O11" s="66">
        <f t="shared" si="5"/>
        <v>20</v>
      </c>
      <c r="P11" s="65"/>
      <c r="Q11" s="66"/>
      <c r="R11" s="65">
        <f>VLOOKUP($A11,'Return Data'!$B$7:$R$2292,16,0)</f>
        <v>3.7355</v>
      </c>
      <c r="S11" s="67">
        <f t="shared" si="6"/>
        <v>21</v>
      </c>
    </row>
    <row r="12" spans="1:20" x14ac:dyDescent="0.3">
      <c r="A12" s="63" t="s">
        <v>1652</v>
      </c>
      <c r="B12" s="64">
        <f>VLOOKUP($A12,'Return Data'!$B$7:$R$2292,3,0)</f>
        <v>44679</v>
      </c>
      <c r="C12" s="65">
        <f>VLOOKUP($A12,'Return Data'!$B$7:$R$2292,4,0)</f>
        <v>12.208</v>
      </c>
      <c r="D12" s="65">
        <f>VLOOKUP($A12,'Return Data'!$B$7:$R$2292,10,0)</f>
        <v>0.71779999999999999</v>
      </c>
      <c r="E12" s="66">
        <f t="shared" si="0"/>
        <v>18</v>
      </c>
      <c r="F12" s="65">
        <f>VLOOKUP($A12,'Return Data'!$B$7:$R$2292,11,0)</f>
        <v>1.5725</v>
      </c>
      <c r="G12" s="66">
        <f t="shared" si="1"/>
        <v>17</v>
      </c>
      <c r="H12" s="65">
        <f>VLOOKUP($A12,'Return Data'!$B$7:$R$2292,12,0)</f>
        <v>2.3559999999999999</v>
      </c>
      <c r="I12" s="66">
        <f t="shared" si="2"/>
        <v>19</v>
      </c>
      <c r="J12" s="65">
        <f>VLOOKUP($A12,'Return Data'!$B$7:$R$2292,13,0)</f>
        <v>3.4575999999999998</v>
      </c>
      <c r="K12" s="66">
        <f t="shared" si="3"/>
        <v>19</v>
      </c>
      <c r="L12" s="65">
        <f>VLOOKUP($A12,'Return Data'!$B$7:$R$2292,17,0)</f>
        <v>3.4241999999999999</v>
      </c>
      <c r="M12" s="66">
        <f t="shared" si="4"/>
        <v>17</v>
      </c>
      <c r="N12" s="65">
        <f>VLOOKUP($A12,'Return Data'!$B$7:$R$2292,14,0)</f>
        <v>4.2637999999999998</v>
      </c>
      <c r="O12" s="66">
        <f t="shared" si="5"/>
        <v>13</v>
      </c>
      <c r="P12" s="65"/>
      <c r="Q12" s="66"/>
      <c r="R12" s="65">
        <f>VLOOKUP($A12,'Return Data'!$B$7:$R$2292,16,0)</f>
        <v>4.7975000000000003</v>
      </c>
      <c r="S12" s="67">
        <f t="shared" si="6"/>
        <v>18</v>
      </c>
    </row>
    <row r="13" spans="1:20" x14ac:dyDescent="0.3">
      <c r="A13" s="63" t="s">
        <v>1653</v>
      </c>
      <c r="B13" s="64">
        <f>VLOOKUP($A13,'Return Data'!$B$7:$R$2292,3,0)</f>
        <v>44679</v>
      </c>
      <c r="C13" s="65">
        <f>VLOOKUP($A13,'Return Data'!$B$7:$R$2292,4,0)</f>
        <v>15.7784</v>
      </c>
      <c r="D13" s="65">
        <f>VLOOKUP($A13,'Return Data'!$B$7:$R$2292,10,0)</f>
        <v>0.97529999999999994</v>
      </c>
      <c r="E13" s="66">
        <f t="shared" si="0"/>
        <v>5</v>
      </c>
      <c r="F13" s="65">
        <f>VLOOKUP($A13,'Return Data'!$B$7:$R$2292,11,0)</f>
        <v>1.9211</v>
      </c>
      <c r="G13" s="66">
        <f t="shared" si="1"/>
        <v>4</v>
      </c>
      <c r="H13" s="65">
        <f>VLOOKUP($A13,'Return Data'!$B$7:$R$2292,12,0)</f>
        <v>2.7841999999999998</v>
      </c>
      <c r="I13" s="66">
        <f t="shared" si="2"/>
        <v>5</v>
      </c>
      <c r="J13" s="65">
        <f>VLOOKUP($A13,'Return Data'!$B$7:$R$2292,13,0)</f>
        <v>3.9592000000000001</v>
      </c>
      <c r="K13" s="66">
        <f t="shared" si="3"/>
        <v>4</v>
      </c>
      <c r="L13" s="65">
        <f>VLOOKUP($A13,'Return Data'!$B$7:$R$2292,17,0)</f>
        <v>3.7235</v>
      </c>
      <c r="M13" s="66">
        <f t="shared" si="4"/>
        <v>8</v>
      </c>
      <c r="N13" s="65">
        <f>VLOOKUP($A13,'Return Data'!$B$7:$R$2292,14,0)</f>
        <v>4.5796999999999999</v>
      </c>
      <c r="O13" s="66">
        <f t="shared" si="5"/>
        <v>2</v>
      </c>
      <c r="P13" s="65">
        <f>VLOOKUP($A13,'Return Data'!$B$7:$R$2292,15,0)</f>
        <v>5.2077999999999998</v>
      </c>
      <c r="Q13" s="66">
        <f t="shared" ref="Q13:Q18" si="7">RANK(P13,P$8:P$32,0)</f>
        <v>3</v>
      </c>
      <c r="R13" s="65">
        <f>VLOOKUP($A13,'Return Data'!$B$7:$R$2292,16,0)</f>
        <v>5.9886999999999997</v>
      </c>
      <c r="S13" s="67">
        <f t="shared" si="6"/>
        <v>11</v>
      </c>
    </row>
    <row r="14" spans="1:20" x14ac:dyDescent="0.3">
      <c r="A14" s="63" t="s">
        <v>1654</v>
      </c>
      <c r="B14" s="64">
        <f>VLOOKUP($A14,'Return Data'!$B$7:$R$2292,3,0)</f>
        <v>44679</v>
      </c>
      <c r="C14" s="65">
        <f>VLOOKUP($A14,'Return Data'!$B$7:$R$2292,4,0)</f>
        <v>24.943999999999999</v>
      </c>
      <c r="D14" s="65">
        <f>VLOOKUP($A14,'Return Data'!$B$7:$R$2292,10,0)</f>
        <v>0.84089999999999998</v>
      </c>
      <c r="E14" s="66">
        <f t="shared" si="0"/>
        <v>13</v>
      </c>
      <c r="F14" s="65">
        <f>VLOOKUP($A14,'Return Data'!$B$7:$R$2292,11,0)</f>
        <v>1.6629</v>
      </c>
      <c r="G14" s="66">
        <f t="shared" si="1"/>
        <v>13</v>
      </c>
      <c r="H14" s="65">
        <f>VLOOKUP($A14,'Return Data'!$B$7:$R$2292,12,0)</f>
        <v>2.4268000000000001</v>
      </c>
      <c r="I14" s="66">
        <f t="shared" si="2"/>
        <v>15</v>
      </c>
      <c r="J14" s="65">
        <f>VLOOKUP($A14,'Return Data'!$B$7:$R$2292,13,0)</f>
        <v>3.5579000000000001</v>
      </c>
      <c r="K14" s="66">
        <f t="shared" si="3"/>
        <v>13</v>
      </c>
      <c r="L14" s="65">
        <f>VLOOKUP($A14,'Return Data'!$B$7:$R$2292,17,0)</f>
        <v>3.4944000000000002</v>
      </c>
      <c r="M14" s="66">
        <f t="shared" si="4"/>
        <v>13</v>
      </c>
      <c r="N14" s="65">
        <f>VLOOKUP($A14,'Return Data'!$B$7:$R$2292,14,0)</f>
        <v>4.1798999999999999</v>
      </c>
      <c r="O14" s="66">
        <f t="shared" si="5"/>
        <v>15</v>
      </c>
      <c r="P14" s="65">
        <f>VLOOKUP($A14,'Return Data'!$B$7:$R$2292,15,0)</f>
        <v>4.7797999999999998</v>
      </c>
      <c r="Q14" s="66">
        <f t="shared" si="7"/>
        <v>14</v>
      </c>
      <c r="R14" s="65">
        <f>VLOOKUP($A14,'Return Data'!$B$7:$R$2292,16,0)</f>
        <v>6.4958999999999998</v>
      </c>
      <c r="S14" s="67">
        <f t="shared" si="6"/>
        <v>8</v>
      </c>
    </row>
    <row r="15" spans="1:20" x14ac:dyDescent="0.3">
      <c r="A15" s="63" t="s">
        <v>1655</v>
      </c>
      <c r="B15" s="64">
        <f>VLOOKUP($A15,'Return Data'!$B$7:$R$2292,3,0)</f>
        <v>44679</v>
      </c>
      <c r="C15" s="65">
        <f>VLOOKUP($A15,'Return Data'!$B$7:$R$2292,4,0)</f>
        <v>27.9452</v>
      </c>
      <c r="D15" s="65">
        <f>VLOOKUP($A15,'Return Data'!$B$7:$R$2292,10,0)</f>
        <v>0.84109999999999996</v>
      </c>
      <c r="E15" s="66">
        <f t="shared" si="0"/>
        <v>12</v>
      </c>
      <c r="F15" s="65">
        <f>VLOOKUP($A15,'Return Data'!$B$7:$R$2292,11,0)</f>
        <v>1.7773000000000001</v>
      </c>
      <c r="G15" s="66">
        <f t="shared" si="1"/>
        <v>7</v>
      </c>
      <c r="H15" s="65">
        <f>VLOOKUP($A15,'Return Data'!$B$7:$R$2292,12,0)</f>
        <v>2.6280000000000001</v>
      </c>
      <c r="I15" s="66">
        <f t="shared" si="2"/>
        <v>7</v>
      </c>
      <c r="J15" s="65">
        <f>VLOOKUP($A15,'Return Data'!$B$7:$R$2292,13,0)</f>
        <v>3.8168000000000002</v>
      </c>
      <c r="K15" s="66">
        <f t="shared" si="3"/>
        <v>7</v>
      </c>
      <c r="L15" s="65">
        <f>VLOOKUP($A15,'Return Data'!$B$7:$R$2292,17,0)</f>
        <v>3.7</v>
      </c>
      <c r="M15" s="66">
        <f t="shared" si="4"/>
        <v>9</v>
      </c>
      <c r="N15" s="65">
        <f>VLOOKUP($A15,'Return Data'!$B$7:$R$2292,14,0)</f>
        <v>4.4219999999999997</v>
      </c>
      <c r="O15" s="66">
        <f t="shared" si="5"/>
        <v>11</v>
      </c>
      <c r="P15" s="65">
        <f>VLOOKUP($A15,'Return Data'!$B$7:$R$2292,15,0)</f>
        <v>5.0795000000000003</v>
      </c>
      <c r="Q15" s="66">
        <f t="shared" si="7"/>
        <v>7</v>
      </c>
      <c r="R15" s="65">
        <f>VLOOKUP($A15,'Return Data'!$B$7:$R$2292,16,0)</f>
        <v>6.9301000000000004</v>
      </c>
      <c r="S15" s="67">
        <f t="shared" si="6"/>
        <v>2</v>
      </c>
    </row>
    <row r="16" spans="1:20" x14ac:dyDescent="0.3">
      <c r="A16" s="63" t="s">
        <v>1656</v>
      </c>
      <c r="B16" s="64">
        <f>VLOOKUP($A16,'Return Data'!$B$7:$R$2292,3,0)</f>
        <v>44679</v>
      </c>
      <c r="C16" s="65">
        <f>VLOOKUP($A16,'Return Data'!$B$7:$R$2292,4,0)</f>
        <v>26.482099999999999</v>
      </c>
      <c r="D16" s="65">
        <f>VLOOKUP($A16,'Return Data'!$B$7:$R$2292,10,0)</f>
        <v>0.84389999999999998</v>
      </c>
      <c r="E16" s="66">
        <f t="shared" si="0"/>
        <v>11</v>
      </c>
      <c r="F16" s="65">
        <f>VLOOKUP($A16,'Return Data'!$B$7:$R$2292,11,0)</f>
        <v>1.6942999999999999</v>
      </c>
      <c r="G16" s="66">
        <f t="shared" si="1"/>
        <v>11</v>
      </c>
      <c r="H16" s="65">
        <f>VLOOKUP($A16,'Return Data'!$B$7:$R$2292,12,0)</f>
        <v>2.4626999999999999</v>
      </c>
      <c r="I16" s="66">
        <f t="shared" si="2"/>
        <v>11</v>
      </c>
      <c r="J16" s="65">
        <f>VLOOKUP($A16,'Return Data'!$B$7:$R$2292,13,0)</f>
        <v>3.5455999999999999</v>
      </c>
      <c r="K16" s="66">
        <f t="shared" si="3"/>
        <v>14</v>
      </c>
      <c r="L16" s="65">
        <f>VLOOKUP($A16,'Return Data'!$B$7:$R$2292,17,0)</f>
        <v>3.4794999999999998</v>
      </c>
      <c r="M16" s="66">
        <f t="shared" si="4"/>
        <v>14</v>
      </c>
      <c r="N16" s="65">
        <f>VLOOKUP($A16,'Return Data'!$B$7:$R$2292,14,0)</f>
        <v>4.1847000000000003</v>
      </c>
      <c r="O16" s="66">
        <f t="shared" si="5"/>
        <v>14</v>
      </c>
      <c r="P16" s="65">
        <f>VLOOKUP($A16,'Return Data'!$B$7:$R$2292,15,0)</f>
        <v>4.9523000000000001</v>
      </c>
      <c r="Q16" s="66">
        <f t="shared" si="7"/>
        <v>12</v>
      </c>
      <c r="R16" s="65">
        <f>VLOOKUP($A16,'Return Data'!$B$7:$R$2292,16,0)</f>
        <v>6.5449999999999999</v>
      </c>
      <c r="S16" s="67">
        <f t="shared" si="6"/>
        <v>6</v>
      </c>
    </row>
    <row r="17" spans="1:19" x14ac:dyDescent="0.3">
      <c r="A17" s="63" t="s">
        <v>1657</v>
      </c>
      <c r="B17" s="64">
        <f>VLOOKUP($A17,'Return Data'!$B$7:$R$2292,3,0)</f>
        <v>44679</v>
      </c>
      <c r="C17" s="65">
        <f>VLOOKUP($A17,'Return Data'!$B$7:$R$2292,4,0)</f>
        <v>14.608599999999999</v>
      </c>
      <c r="D17" s="65">
        <f>VLOOKUP($A17,'Return Data'!$B$7:$R$2292,10,0)</f>
        <v>0.48010000000000003</v>
      </c>
      <c r="E17" s="66">
        <f t="shared" si="0"/>
        <v>24</v>
      </c>
      <c r="F17" s="65">
        <f>VLOOKUP($A17,'Return Data'!$B$7:$R$2292,11,0)</f>
        <v>1.02</v>
      </c>
      <c r="G17" s="66">
        <f t="shared" si="1"/>
        <v>24</v>
      </c>
      <c r="H17" s="65">
        <f>VLOOKUP($A17,'Return Data'!$B$7:$R$2292,12,0)</f>
        <v>1.5571999999999999</v>
      </c>
      <c r="I17" s="66">
        <f t="shared" si="2"/>
        <v>23</v>
      </c>
      <c r="J17" s="65">
        <f>VLOOKUP($A17,'Return Data'!$B$7:$R$2292,13,0)</f>
        <v>2.3311999999999999</v>
      </c>
      <c r="K17" s="66">
        <f t="shared" si="3"/>
        <v>22</v>
      </c>
      <c r="L17" s="65">
        <f>VLOOKUP($A17,'Return Data'!$B$7:$R$2292,17,0)</f>
        <v>2.1985999999999999</v>
      </c>
      <c r="M17" s="66">
        <f t="shared" si="4"/>
        <v>22</v>
      </c>
      <c r="N17" s="65">
        <f>VLOOKUP($A17,'Return Data'!$B$7:$R$2292,14,0)</f>
        <v>3.3774999999999999</v>
      </c>
      <c r="O17" s="66">
        <f t="shared" si="5"/>
        <v>18</v>
      </c>
      <c r="P17" s="65">
        <f>VLOOKUP($A17,'Return Data'!$B$7:$R$2292,15,0)</f>
        <v>4.3609999999999998</v>
      </c>
      <c r="Q17" s="66">
        <f t="shared" si="7"/>
        <v>15</v>
      </c>
      <c r="R17" s="65">
        <f>VLOOKUP($A17,'Return Data'!$B$7:$R$2292,16,0)</f>
        <v>5.2835000000000001</v>
      </c>
      <c r="S17" s="67">
        <f t="shared" si="6"/>
        <v>16</v>
      </c>
    </row>
    <row r="18" spans="1:19" x14ac:dyDescent="0.3">
      <c r="A18" s="63" t="s">
        <v>1658</v>
      </c>
      <c r="B18" s="64">
        <f>VLOOKUP($A18,'Return Data'!$B$7:$R$2292,3,0)</f>
        <v>44679</v>
      </c>
      <c r="C18" s="65">
        <f>VLOOKUP($A18,'Return Data'!$B$7:$R$2292,4,0)</f>
        <v>25.8155</v>
      </c>
      <c r="D18" s="65">
        <f>VLOOKUP($A18,'Return Data'!$B$7:$R$2292,10,0)</f>
        <v>1.0965</v>
      </c>
      <c r="E18" s="66">
        <f t="shared" si="0"/>
        <v>1</v>
      </c>
      <c r="F18" s="65">
        <f>VLOOKUP($A18,'Return Data'!$B$7:$R$2292,11,0)</f>
        <v>2.1570999999999998</v>
      </c>
      <c r="G18" s="66">
        <f t="shared" si="1"/>
        <v>2</v>
      </c>
      <c r="H18" s="65">
        <f>VLOOKUP($A18,'Return Data'!$B$7:$R$2292,12,0)</f>
        <v>2.8271999999999999</v>
      </c>
      <c r="I18" s="66">
        <f t="shared" si="2"/>
        <v>3</v>
      </c>
      <c r="J18" s="65">
        <f>VLOOKUP($A18,'Return Data'!$B$7:$R$2292,13,0)</f>
        <v>3.9209000000000001</v>
      </c>
      <c r="K18" s="66">
        <f t="shared" si="3"/>
        <v>5</v>
      </c>
      <c r="L18" s="65">
        <f>VLOOKUP($A18,'Return Data'!$B$7:$R$2292,17,0)</f>
        <v>3.7435999999999998</v>
      </c>
      <c r="M18" s="66">
        <f t="shared" si="4"/>
        <v>6</v>
      </c>
      <c r="N18" s="65">
        <f>VLOOKUP($A18,'Return Data'!$B$7:$R$2292,14,0)</f>
        <v>4.4748999999999999</v>
      </c>
      <c r="O18" s="66">
        <f t="shared" si="5"/>
        <v>6</v>
      </c>
      <c r="P18" s="65">
        <f>VLOOKUP($A18,'Return Data'!$B$7:$R$2292,15,0)</f>
        <v>5.0252999999999997</v>
      </c>
      <c r="Q18" s="66">
        <f t="shared" si="7"/>
        <v>10</v>
      </c>
      <c r="R18" s="65">
        <f>VLOOKUP($A18,'Return Data'!$B$7:$R$2292,16,0)</f>
        <v>6.5243000000000002</v>
      </c>
      <c r="S18" s="67">
        <f t="shared" si="6"/>
        <v>7</v>
      </c>
    </row>
    <row r="19" spans="1:19" x14ac:dyDescent="0.3">
      <c r="A19" s="63" t="s">
        <v>1659</v>
      </c>
      <c r="B19" s="64">
        <f>VLOOKUP($A19,'Return Data'!$B$7:$R$2292,3,0)</f>
        <v>44679</v>
      </c>
      <c r="C19" s="65">
        <f>VLOOKUP($A19,'Return Data'!$B$7:$R$2292,4,0)</f>
        <v>10.789300000000001</v>
      </c>
      <c r="D19" s="65">
        <f>VLOOKUP($A19,'Return Data'!$B$7:$R$2292,10,0)</f>
        <v>0.47120000000000001</v>
      </c>
      <c r="E19" s="66">
        <f t="shared" si="0"/>
        <v>25</v>
      </c>
      <c r="F19" s="65">
        <f>VLOOKUP($A19,'Return Data'!$B$7:$R$2292,11,0)</f>
        <v>1.0054000000000001</v>
      </c>
      <c r="G19" s="66">
        <f t="shared" si="1"/>
        <v>25</v>
      </c>
      <c r="H19" s="65">
        <f>VLOOKUP($A19,'Return Data'!$B$7:$R$2292,12,0)</f>
        <v>1.5282</v>
      </c>
      <c r="I19" s="66">
        <f t="shared" si="2"/>
        <v>24</v>
      </c>
      <c r="J19" s="65">
        <f>VLOOKUP($A19,'Return Data'!$B$7:$R$2292,13,0)</f>
        <v>2.3001999999999998</v>
      </c>
      <c r="K19" s="66">
        <f t="shared" si="3"/>
        <v>23</v>
      </c>
      <c r="L19" s="65">
        <f>VLOOKUP($A19,'Return Data'!$B$7:$R$2292,17,0)</f>
        <v>2.4243000000000001</v>
      </c>
      <c r="M19" s="66">
        <f t="shared" si="4"/>
        <v>20</v>
      </c>
      <c r="N19" s="65"/>
      <c r="O19" s="66"/>
      <c r="P19" s="65"/>
      <c r="Q19" s="66"/>
      <c r="R19" s="65">
        <f>VLOOKUP($A19,'Return Data'!$B$7:$R$2292,16,0)</f>
        <v>2.9243999999999999</v>
      </c>
      <c r="S19" s="67">
        <f t="shared" si="6"/>
        <v>23</v>
      </c>
    </row>
    <row r="20" spans="1:19" x14ac:dyDescent="0.3">
      <c r="A20" s="63" t="s">
        <v>1660</v>
      </c>
      <c r="B20" s="64">
        <f>VLOOKUP($A20,'Return Data'!$B$7:$R$2292,3,0)</f>
        <v>44679</v>
      </c>
      <c r="C20" s="65">
        <f>VLOOKUP($A20,'Return Data'!$B$7:$R$2292,4,0)</f>
        <v>26.931799999999999</v>
      </c>
      <c r="D20" s="65">
        <f>VLOOKUP($A20,'Return Data'!$B$7:$R$2292,10,0)</f>
        <v>0.86099999999999999</v>
      </c>
      <c r="E20" s="66">
        <f t="shared" si="0"/>
        <v>9</v>
      </c>
      <c r="F20" s="65">
        <f>VLOOKUP($A20,'Return Data'!$B$7:$R$2292,11,0)</f>
        <v>1.5653999999999999</v>
      </c>
      <c r="G20" s="66">
        <f t="shared" si="1"/>
        <v>19</v>
      </c>
      <c r="H20" s="65">
        <f>VLOOKUP($A20,'Return Data'!$B$7:$R$2292,12,0)</f>
        <v>2.2402000000000002</v>
      </c>
      <c r="I20" s="66">
        <f t="shared" si="2"/>
        <v>20</v>
      </c>
      <c r="J20" s="65">
        <f>VLOOKUP($A20,'Return Data'!$B$7:$R$2292,13,0)</f>
        <v>3.2850999999999999</v>
      </c>
      <c r="K20" s="66">
        <f t="shared" si="3"/>
        <v>20</v>
      </c>
      <c r="L20" s="65">
        <f>VLOOKUP($A20,'Return Data'!$B$7:$R$2292,17,0)</f>
        <v>2.6406000000000001</v>
      </c>
      <c r="M20" s="66">
        <f t="shared" si="4"/>
        <v>19</v>
      </c>
      <c r="N20" s="65">
        <f>VLOOKUP($A20,'Return Data'!$B$7:$R$2292,14,0)</f>
        <v>3.2888999999999999</v>
      </c>
      <c r="O20" s="66">
        <f>RANK(N20,N$8:N$32,0)</f>
        <v>19</v>
      </c>
      <c r="P20" s="65">
        <f>VLOOKUP($A20,'Return Data'!$B$7:$R$2292,15,0)</f>
        <v>4.1345999999999998</v>
      </c>
      <c r="Q20" s="66">
        <f>RANK(P20,P$8:P$32,0)</f>
        <v>16</v>
      </c>
      <c r="R20" s="65">
        <f>VLOOKUP($A20,'Return Data'!$B$7:$R$2292,16,0)</f>
        <v>6.4757999999999996</v>
      </c>
      <c r="S20" s="67">
        <f t="shared" si="6"/>
        <v>9</v>
      </c>
    </row>
    <row r="21" spans="1:19" x14ac:dyDescent="0.3">
      <c r="A21" s="63" t="s">
        <v>1661</v>
      </c>
      <c r="B21" s="64">
        <f>VLOOKUP($A21,'Return Data'!$B$7:$R$2292,3,0)</f>
        <v>44679</v>
      </c>
      <c r="C21" s="65">
        <f>VLOOKUP($A21,'Return Data'!$B$7:$R$2292,4,0)</f>
        <v>30.3431</v>
      </c>
      <c r="D21" s="65">
        <f>VLOOKUP($A21,'Return Data'!$B$7:$R$2292,10,0)</f>
        <v>0.98440000000000005</v>
      </c>
      <c r="E21" s="66">
        <f t="shared" si="0"/>
        <v>4</v>
      </c>
      <c r="F21" s="65">
        <f>VLOOKUP($A21,'Return Data'!$B$7:$R$2292,11,0)</f>
        <v>1.9412</v>
      </c>
      <c r="G21" s="66">
        <f t="shared" si="1"/>
        <v>3</v>
      </c>
      <c r="H21" s="65">
        <f>VLOOKUP($A21,'Return Data'!$B$7:$R$2292,12,0)</f>
        <v>2.8046000000000002</v>
      </c>
      <c r="I21" s="66">
        <f t="shared" si="2"/>
        <v>4</v>
      </c>
      <c r="J21" s="65">
        <f>VLOOKUP($A21,'Return Data'!$B$7:$R$2292,13,0)</f>
        <v>4.0202</v>
      </c>
      <c r="K21" s="66">
        <f t="shared" si="3"/>
        <v>3</v>
      </c>
      <c r="L21" s="65">
        <f>VLOOKUP($A21,'Return Data'!$B$7:$R$2292,17,0)</f>
        <v>3.8936000000000002</v>
      </c>
      <c r="M21" s="66">
        <f t="shared" si="4"/>
        <v>1</v>
      </c>
      <c r="N21" s="65">
        <f>VLOOKUP($A21,'Return Data'!$B$7:$R$2292,14,0)</f>
        <v>4.5481999999999996</v>
      </c>
      <c r="O21" s="66">
        <f>RANK(N21,N$8:N$32,0)</f>
        <v>4</v>
      </c>
      <c r="P21" s="65">
        <f>VLOOKUP($A21,'Return Data'!$B$7:$R$2292,15,0)</f>
        <v>5.2435999999999998</v>
      </c>
      <c r="Q21" s="66">
        <f>RANK(P21,P$8:P$32,0)</f>
        <v>1</v>
      </c>
      <c r="R21" s="65">
        <f>VLOOKUP($A21,'Return Data'!$B$7:$R$2292,16,0)</f>
        <v>6.92</v>
      </c>
      <c r="S21" s="67">
        <f t="shared" si="6"/>
        <v>3</v>
      </c>
    </row>
    <row r="22" spans="1:19" x14ac:dyDescent="0.3">
      <c r="A22" s="63" t="s">
        <v>1662</v>
      </c>
      <c r="B22" s="64">
        <f>VLOOKUP($A22,'Return Data'!$B$7:$R$2292,3,0)</f>
        <v>44679</v>
      </c>
      <c r="C22" s="65">
        <f>VLOOKUP($A22,'Return Data'!$B$7:$R$2292,4,0)</f>
        <v>15.57</v>
      </c>
      <c r="D22" s="65">
        <f>VLOOKUP($A22,'Return Data'!$B$7:$R$2292,10,0)</f>
        <v>0.83540000000000003</v>
      </c>
      <c r="E22" s="66">
        <f t="shared" si="0"/>
        <v>14</v>
      </c>
      <c r="F22" s="65">
        <f>VLOOKUP($A22,'Return Data'!$B$7:$R$2292,11,0)</f>
        <v>1.6451</v>
      </c>
      <c r="G22" s="66">
        <f t="shared" si="1"/>
        <v>16</v>
      </c>
      <c r="H22" s="65">
        <f>VLOOKUP($A22,'Return Data'!$B$7:$R$2292,12,0)</f>
        <v>2.4005000000000001</v>
      </c>
      <c r="I22" s="66">
        <f t="shared" si="2"/>
        <v>18</v>
      </c>
      <c r="J22" s="65">
        <f>VLOOKUP($A22,'Return Data'!$B$7:$R$2292,13,0)</f>
        <v>3.5446</v>
      </c>
      <c r="K22" s="66">
        <f t="shared" si="3"/>
        <v>15</v>
      </c>
      <c r="L22" s="65">
        <f>VLOOKUP($A22,'Return Data'!$B$7:$R$2292,17,0)</f>
        <v>3.7528999999999999</v>
      </c>
      <c r="M22" s="66">
        <f t="shared" si="4"/>
        <v>5</v>
      </c>
      <c r="N22" s="65">
        <f>VLOOKUP($A22,'Return Data'!$B$7:$R$2292,14,0)</f>
        <v>4.5560999999999998</v>
      </c>
      <c r="O22" s="66">
        <f>RANK(N22,N$8:N$32,0)</f>
        <v>3</v>
      </c>
      <c r="P22" s="65">
        <f>VLOOKUP($A22,'Return Data'!$B$7:$R$2292,15,0)</f>
        <v>5.1848999999999998</v>
      </c>
      <c r="Q22" s="66">
        <f>RANK(P22,P$8:P$32,0)</f>
        <v>4</v>
      </c>
      <c r="R22" s="65">
        <f>VLOOKUP($A22,'Return Data'!$B$7:$R$2292,16,0)</f>
        <v>5.8154000000000003</v>
      </c>
      <c r="S22" s="67">
        <f t="shared" si="6"/>
        <v>12</v>
      </c>
    </row>
    <row r="23" spans="1:19" x14ac:dyDescent="0.3">
      <c r="A23" s="63" t="s">
        <v>1663</v>
      </c>
      <c r="B23" s="64">
        <f>VLOOKUP($A23,'Return Data'!$B$7:$R$2292,3,0)</f>
        <v>44679</v>
      </c>
      <c r="C23" s="65">
        <f>VLOOKUP($A23,'Return Data'!$B$7:$R$2292,4,0)</f>
        <v>11.3863</v>
      </c>
      <c r="D23" s="65">
        <f>VLOOKUP($A23,'Return Data'!$B$7:$R$2292,10,0)</f>
        <v>0.92630000000000001</v>
      </c>
      <c r="E23" s="66">
        <f t="shared" si="0"/>
        <v>7</v>
      </c>
      <c r="F23" s="65">
        <f>VLOOKUP($A23,'Return Data'!$B$7:$R$2292,11,0)</f>
        <v>1.6923999999999999</v>
      </c>
      <c r="G23" s="66">
        <f t="shared" si="1"/>
        <v>12</v>
      </c>
      <c r="H23" s="65">
        <f>VLOOKUP($A23,'Return Data'!$B$7:$R$2292,12,0)</f>
        <v>2.4232999999999998</v>
      </c>
      <c r="I23" s="66">
        <f t="shared" si="2"/>
        <v>16</v>
      </c>
      <c r="J23" s="65">
        <f>VLOOKUP($A23,'Return Data'!$B$7:$R$2292,13,0)</f>
        <v>3.4769999999999999</v>
      </c>
      <c r="K23" s="66">
        <f t="shared" si="3"/>
        <v>18</v>
      </c>
      <c r="L23" s="65">
        <f>VLOOKUP($A23,'Return Data'!$B$7:$R$2292,17,0)</f>
        <v>3.0901999999999998</v>
      </c>
      <c r="M23" s="66">
        <f t="shared" si="4"/>
        <v>18</v>
      </c>
      <c r="N23" s="65">
        <f>VLOOKUP($A23,'Return Data'!$B$7:$R$2292,14,0)</f>
        <v>3.8845000000000001</v>
      </c>
      <c r="O23" s="66">
        <f>RANK(N23,N$8:N$32,0)</f>
        <v>17</v>
      </c>
      <c r="P23" s="65"/>
      <c r="Q23" s="66"/>
      <c r="R23" s="65">
        <f>VLOOKUP($A23,'Return Data'!$B$7:$R$2292,16,0)</f>
        <v>4.0659000000000001</v>
      </c>
      <c r="S23" s="67">
        <f t="shared" si="6"/>
        <v>20</v>
      </c>
    </row>
    <row r="24" spans="1:19" x14ac:dyDescent="0.3">
      <c r="A24" s="63" t="s">
        <v>1664</v>
      </c>
      <c r="B24" s="64">
        <f>VLOOKUP($A24,'Return Data'!$B$7:$R$2292,3,0)</f>
        <v>44679</v>
      </c>
      <c r="C24" s="65">
        <f>VLOOKUP($A24,'Return Data'!$B$7:$R$2292,4,0)</f>
        <v>10.469799999999999</v>
      </c>
      <c r="D24" s="65">
        <f>VLOOKUP($A24,'Return Data'!$B$7:$R$2292,10,0)</f>
        <v>0.6179</v>
      </c>
      <c r="E24" s="66">
        <f t="shared" si="0"/>
        <v>21</v>
      </c>
      <c r="F24" s="65">
        <f>VLOOKUP($A24,'Return Data'!$B$7:$R$2292,11,0)</f>
        <v>1.2259</v>
      </c>
      <c r="G24" s="66">
        <f t="shared" si="1"/>
        <v>21</v>
      </c>
      <c r="H24" s="65">
        <f>VLOOKUP($A24,'Return Data'!$B$7:$R$2292,12,0)</f>
        <v>1.8472999999999999</v>
      </c>
      <c r="I24" s="66">
        <f t="shared" si="2"/>
        <v>21</v>
      </c>
      <c r="J24" s="65">
        <f>VLOOKUP($A24,'Return Data'!$B$7:$R$2292,13,0)</f>
        <v>2.7881999999999998</v>
      </c>
      <c r="K24" s="66">
        <f t="shared" si="3"/>
        <v>21</v>
      </c>
      <c r="L24" s="65"/>
      <c r="M24" s="66"/>
      <c r="N24" s="65"/>
      <c r="O24" s="66"/>
      <c r="P24" s="65"/>
      <c r="Q24" s="66"/>
      <c r="R24" s="65">
        <f>VLOOKUP($A24,'Return Data'!$B$7:$R$2292,16,0)</f>
        <v>2.7759</v>
      </c>
      <c r="S24" s="67">
        <f t="shared" si="6"/>
        <v>25</v>
      </c>
    </row>
    <row r="25" spans="1:19" x14ac:dyDescent="0.3">
      <c r="A25" s="63" t="s">
        <v>1665</v>
      </c>
      <c r="B25" s="64">
        <f>VLOOKUP($A25,'Return Data'!$B$7:$R$2292,3,0)</f>
        <v>44679</v>
      </c>
      <c r="C25" s="65">
        <f>VLOOKUP($A25,'Return Data'!$B$7:$R$2292,4,0)</f>
        <v>10.661</v>
      </c>
      <c r="D25" s="65">
        <f>VLOOKUP($A25,'Return Data'!$B$7:$R$2292,10,0)</f>
        <v>0.95640000000000003</v>
      </c>
      <c r="E25" s="66">
        <f t="shared" si="0"/>
        <v>6</v>
      </c>
      <c r="F25" s="65">
        <f>VLOOKUP($A25,'Return Data'!$B$7:$R$2292,11,0)</f>
        <v>1.698</v>
      </c>
      <c r="G25" s="66">
        <f t="shared" si="1"/>
        <v>10</v>
      </c>
      <c r="H25" s="65">
        <f>VLOOKUP($A25,'Return Data'!$B$7:$R$2292,12,0)</f>
        <v>2.4899</v>
      </c>
      <c r="I25" s="66">
        <f t="shared" si="2"/>
        <v>10</v>
      </c>
      <c r="J25" s="65">
        <f>VLOOKUP($A25,'Return Data'!$B$7:$R$2292,13,0)</f>
        <v>3.6457000000000002</v>
      </c>
      <c r="K25" s="66">
        <f t="shared" si="3"/>
        <v>10</v>
      </c>
      <c r="L25" s="65"/>
      <c r="M25" s="66"/>
      <c r="N25" s="65"/>
      <c r="O25" s="66"/>
      <c r="P25" s="65"/>
      <c r="Q25" s="66"/>
      <c r="R25" s="65">
        <f>VLOOKUP($A25,'Return Data'!$B$7:$R$2292,16,0)</f>
        <v>3.5059</v>
      </c>
      <c r="S25" s="67">
        <f t="shared" si="6"/>
        <v>22</v>
      </c>
    </row>
    <row r="26" spans="1:19" x14ac:dyDescent="0.3">
      <c r="A26" s="63" t="s">
        <v>1666</v>
      </c>
      <c r="B26" s="64">
        <f>VLOOKUP($A26,'Return Data'!$B$7:$R$2292,3,0)</f>
        <v>44679</v>
      </c>
      <c r="C26" s="65">
        <f>VLOOKUP($A26,'Return Data'!$B$7:$R$2292,4,0)</f>
        <v>21.721499999999999</v>
      </c>
      <c r="D26" s="65">
        <f>VLOOKUP($A26,'Return Data'!$B$7:$R$2292,10,0)</f>
        <v>0.89129999999999998</v>
      </c>
      <c r="E26" s="66">
        <f t="shared" si="0"/>
        <v>8</v>
      </c>
      <c r="F26" s="65">
        <f>VLOOKUP($A26,'Return Data'!$B$7:$R$2292,11,0)</f>
        <v>1.8396999999999999</v>
      </c>
      <c r="G26" s="66">
        <f t="shared" si="1"/>
        <v>6</v>
      </c>
      <c r="H26" s="65">
        <f>VLOOKUP($A26,'Return Data'!$B$7:$R$2292,12,0)</f>
        <v>2.7012</v>
      </c>
      <c r="I26" s="66">
        <f t="shared" si="2"/>
        <v>6</v>
      </c>
      <c r="J26" s="65">
        <f>VLOOKUP($A26,'Return Data'!$B$7:$R$2292,13,0)</f>
        <v>3.8715000000000002</v>
      </c>
      <c r="K26" s="66">
        <f t="shared" si="3"/>
        <v>6</v>
      </c>
      <c r="L26" s="65">
        <f>VLOOKUP($A26,'Return Data'!$B$7:$R$2292,17,0)</f>
        <v>3.7841</v>
      </c>
      <c r="M26" s="66">
        <f t="shared" ref="M26:M32" si="8">RANK(L26,L$8:L$32,0)</f>
        <v>4</v>
      </c>
      <c r="N26" s="65">
        <f>VLOOKUP($A26,'Return Data'!$B$7:$R$2292,14,0)</f>
        <v>4.4737</v>
      </c>
      <c r="O26" s="66">
        <f>RANK(N26,N$8:N$32,0)</f>
        <v>7</v>
      </c>
      <c r="P26" s="65">
        <f>VLOOKUP($A26,'Return Data'!$B$7:$R$2292,15,0)</f>
        <v>5.2343999999999999</v>
      </c>
      <c r="Q26" s="66">
        <f>RANK(P26,P$8:P$32,0)</f>
        <v>2</v>
      </c>
      <c r="R26" s="65">
        <f>VLOOKUP($A26,'Return Data'!$B$7:$R$2292,16,0)</f>
        <v>6.9497999999999998</v>
      </c>
      <c r="S26" s="67">
        <f t="shared" si="6"/>
        <v>1</v>
      </c>
    </row>
    <row r="27" spans="1:19" x14ac:dyDescent="0.3">
      <c r="A27" s="63" t="s">
        <v>1667</v>
      </c>
      <c r="B27" s="64">
        <f>VLOOKUP($A27,'Return Data'!$B$7:$R$2292,3,0)</f>
        <v>44679</v>
      </c>
      <c r="C27" s="65">
        <f>VLOOKUP($A27,'Return Data'!$B$7:$R$2292,4,0)</f>
        <v>15.159800000000001</v>
      </c>
      <c r="D27" s="65">
        <f>VLOOKUP($A27,'Return Data'!$B$7:$R$2292,10,0)</f>
        <v>0.69879999999999998</v>
      </c>
      <c r="E27" s="66">
        <f t="shared" si="0"/>
        <v>19</v>
      </c>
      <c r="F27" s="65">
        <f>VLOOKUP($A27,'Return Data'!$B$7:$R$2292,11,0)</f>
        <v>1.6480999999999999</v>
      </c>
      <c r="G27" s="66">
        <f t="shared" si="1"/>
        <v>15</v>
      </c>
      <c r="H27" s="65">
        <f>VLOOKUP($A27,'Return Data'!$B$7:$R$2292,12,0)</f>
        <v>2.4268999999999998</v>
      </c>
      <c r="I27" s="66">
        <f t="shared" si="2"/>
        <v>14</v>
      </c>
      <c r="J27" s="65">
        <f>VLOOKUP($A27,'Return Data'!$B$7:$R$2292,13,0)</f>
        <v>3.4883000000000002</v>
      </c>
      <c r="K27" s="66">
        <f t="shared" si="3"/>
        <v>17</v>
      </c>
      <c r="L27" s="65">
        <f>VLOOKUP($A27,'Return Data'!$B$7:$R$2292,17,0)</f>
        <v>3.4512</v>
      </c>
      <c r="M27" s="66">
        <f t="shared" si="8"/>
        <v>16</v>
      </c>
      <c r="N27" s="65">
        <f>VLOOKUP($A27,'Return Data'!$B$7:$R$2292,14,0)</f>
        <v>4.1466000000000003</v>
      </c>
      <c r="O27" s="66">
        <f>RANK(N27,N$8:N$32,0)</f>
        <v>16</v>
      </c>
      <c r="P27" s="65">
        <f>VLOOKUP($A27,'Return Data'!$B$7:$R$2292,15,0)</f>
        <v>4.8216999999999999</v>
      </c>
      <c r="Q27" s="66">
        <f>RANK(P27,P$8:P$32,0)</f>
        <v>13</v>
      </c>
      <c r="R27" s="65">
        <f>VLOOKUP($A27,'Return Data'!$B$7:$R$2292,16,0)</f>
        <v>5.5713999999999997</v>
      </c>
      <c r="S27" s="67">
        <f t="shared" si="6"/>
        <v>14</v>
      </c>
    </row>
    <row r="28" spans="1:19" x14ac:dyDescent="0.3">
      <c r="A28" s="63" t="s">
        <v>1668</v>
      </c>
      <c r="B28" s="64">
        <f>VLOOKUP($A28,'Return Data'!$B$7:$R$2292,3,0)</f>
        <v>44679</v>
      </c>
      <c r="C28" s="65">
        <f>VLOOKUP($A28,'Return Data'!$B$7:$R$2292,4,0)</f>
        <v>27.413</v>
      </c>
      <c r="D28" s="65">
        <f>VLOOKUP($A28,'Return Data'!$B$7:$R$2292,10,0)</f>
        <v>1.0430999999999999</v>
      </c>
      <c r="E28" s="66">
        <f t="shared" si="0"/>
        <v>2</v>
      </c>
      <c r="F28" s="65">
        <f>VLOOKUP($A28,'Return Data'!$B$7:$R$2292,11,0)</f>
        <v>1.8915</v>
      </c>
      <c r="G28" s="66">
        <f t="shared" si="1"/>
        <v>5</v>
      </c>
      <c r="H28" s="65">
        <f>VLOOKUP($A28,'Return Data'!$B$7:$R$2292,12,0)</f>
        <v>3.0727000000000002</v>
      </c>
      <c r="I28" s="66">
        <f t="shared" si="2"/>
        <v>2</v>
      </c>
      <c r="J28" s="65">
        <f>VLOOKUP($A28,'Return Data'!$B$7:$R$2292,13,0)</f>
        <v>4.2042000000000002</v>
      </c>
      <c r="K28" s="66">
        <f t="shared" si="3"/>
        <v>1</v>
      </c>
      <c r="L28" s="65">
        <f>VLOOKUP($A28,'Return Data'!$B$7:$R$2292,17,0)</f>
        <v>3.5124</v>
      </c>
      <c r="M28" s="66">
        <f t="shared" si="8"/>
        <v>12</v>
      </c>
      <c r="N28" s="65">
        <f>VLOOKUP($A28,'Return Data'!$B$7:$R$2292,14,0)</f>
        <v>4.3281999999999998</v>
      </c>
      <c r="O28" s="66">
        <f>RANK(N28,N$8:N$32,0)</f>
        <v>12</v>
      </c>
      <c r="P28" s="65">
        <f>VLOOKUP($A28,'Return Data'!$B$7:$R$2292,15,0)</f>
        <v>5</v>
      </c>
      <c r="Q28" s="66">
        <f>RANK(P28,P$8:P$32,0)</f>
        <v>11</v>
      </c>
      <c r="R28" s="65">
        <f>VLOOKUP($A28,'Return Data'!$B$7:$R$2292,16,0)</f>
        <v>6.7253999999999996</v>
      </c>
      <c r="S28" s="67">
        <f t="shared" si="6"/>
        <v>5</v>
      </c>
    </row>
    <row r="29" spans="1:19" x14ac:dyDescent="0.3">
      <c r="A29" s="63" t="s">
        <v>1940</v>
      </c>
      <c r="B29" s="64">
        <f>VLOOKUP($A29,'Return Data'!$B$7:$R$2292,3,0)</f>
        <v>44679</v>
      </c>
      <c r="C29" s="65">
        <f>VLOOKUP($A29,'Return Data'!$B$7:$R$2292,4,0)</f>
        <v>11.8834</v>
      </c>
      <c r="D29" s="65">
        <f>VLOOKUP($A29,'Return Data'!$B$7:$R$2292,10,0)</f>
        <v>0.53300000000000003</v>
      </c>
      <c r="E29" s="66">
        <f t="shared" si="0"/>
        <v>23</v>
      </c>
      <c r="F29" s="65">
        <f>VLOOKUP($A29,'Return Data'!$B$7:$R$2292,11,0)</f>
        <v>1.0261</v>
      </c>
      <c r="G29" s="66">
        <f t="shared" si="1"/>
        <v>23</v>
      </c>
      <c r="H29" s="65">
        <f>VLOOKUP($A29,'Return Data'!$B$7:$R$2292,12,0)</f>
        <v>1.3752</v>
      </c>
      <c r="I29" s="66">
        <f t="shared" si="2"/>
        <v>25</v>
      </c>
      <c r="J29" s="65">
        <f>VLOOKUP($A29,'Return Data'!$B$7:$R$2292,13,0)</f>
        <v>2.2694000000000001</v>
      </c>
      <c r="K29" s="66">
        <f t="shared" si="3"/>
        <v>25</v>
      </c>
      <c r="L29" s="65">
        <f>VLOOKUP($A29,'Return Data'!$B$7:$R$2292,17,0)</f>
        <v>1.9323999999999999</v>
      </c>
      <c r="M29" s="66">
        <f t="shared" si="8"/>
        <v>23</v>
      </c>
      <c r="N29" s="65">
        <f>VLOOKUP($A29,'Return Data'!$B$7:$R$2292,14,0)</f>
        <v>2.5741999999999998</v>
      </c>
      <c r="O29" s="66">
        <f>RANK(N29,N$8:N$32,0)</f>
        <v>21</v>
      </c>
      <c r="P29" s="65">
        <f>VLOOKUP($A29,'Return Data'!$B$7:$R$2292,15,0)</f>
        <v>2.3778999999999999</v>
      </c>
      <c r="Q29" s="66">
        <f>RANK(P29,P$8:P$32,0)</f>
        <v>17</v>
      </c>
      <c r="R29" s="65">
        <f>VLOOKUP($A29,'Return Data'!$B$7:$R$2292,16,0)</f>
        <v>2.9068999999999998</v>
      </c>
      <c r="S29" s="67">
        <f t="shared" si="6"/>
        <v>24</v>
      </c>
    </row>
    <row r="30" spans="1:19" x14ac:dyDescent="0.3">
      <c r="A30" s="63" t="s">
        <v>1669</v>
      </c>
      <c r="B30" s="64">
        <f>VLOOKUP($A30,'Return Data'!$B$7:$R$2292,3,0)</f>
        <v>44679</v>
      </c>
      <c r="C30" s="65">
        <f>VLOOKUP($A30,'Return Data'!$B$7:$R$2292,4,0)</f>
        <v>11.733599999999999</v>
      </c>
      <c r="D30" s="65">
        <f>VLOOKUP($A30,'Return Data'!$B$7:$R$2292,10,0)</f>
        <v>0.83179999999999998</v>
      </c>
      <c r="E30" s="66">
        <f t="shared" si="0"/>
        <v>15</v>
      </c>
      <c r="F30" s="65">
        <f>VLOOKUP($A30,'Return Data'!$B$7:$R$2292,11,0)</f>
        <v>1.653</v>
      </c>
      <c r="G30" s="66">
        <f t="shared" si="1"/>
        <v>14</v>
      </c>
      <c r="H30" s="65">
        <f>VLOOKUP($A30,'Return Data'!$B$7:$R$2292,12,0)</f>
        <v>2.4365999999999999</v>
      </c>
      <c r="I30" s="66">
        <f t="shared" si="2"/>
        <v>13</v>
      </c>
      <c r="J30" s="65">
        <f>VLOOKUP($A30,'Return Data'!$B$7:$R$2292,13,0)</f>
        <v>3.6143999999999998</v>
      </c>
      <c r="K30" s="66">
        <f t="shared" si="3"/>
        <v>11</v>
      </c>
      <c r="L30" s="65">
        <f>VLOOKUP($A30,'Return Data'!$B$7:$R$2292,17,0)</f>
        <v>3.8405999999999998</v>
      </c>
      <c r="M30" s="66">
        <f t="shared" si="8"/>
        <v>2</v>
      </c>
      <c r="N30" s="65">
        <f>VLOOKUP($A30,'Return Data'!$B$7:$R$2292,14,0)</f>
        <v>4.6681999999999997</v>
      </c>
      <c r="O30" s="66">
        <f>RANK(N30,N$8:N$32,0)</f>
        <v>1</v>
      </c>
      <c r="P30" s="65"/>
      <c r="Q30" s="66"/>
      <c r="R30" s="65">
        <f>VLOOKUP($A30,'Return Data'!$B$7:$R$2292,16,0)</f>
        <v>4.8707000000000003</v>
      </c>
      <c r="S30" s="67">
        <f t="shared" si="6"/>
        <v>17</v>
      </c>
    </row>
    <row r="31" spans="1:19" x14ac:dyDescent="0.3">
      <c r="A31" s="63" t="s">
        <v>1670</v>
      </c>
      <c r="B31" s="64">
        <f>VLOOKUP($A31,'Return Data'!$B$7:$R$2292,3,0)</f>
        <v>44679</v>
      </c>
      <c r="C31" s="65">
        <f>VLOOKUP($A31,'Return Data'!$B$7:$R$2292,4,0)</f>
        <v>11.5039</v>
      </c>
      <c r="D31" s="65">
        <f>VLOOKUP($A31,'Return Data'!$B$7:$R$2292,10,0)</f>
        <v>0.6492</v>
      </c>
      <c r="E31" s="66">
        <f t="shared" si="0"/>
        <v>20</v>
      </c>
      <c r="F31" s="65">
        <f>VLOOKUP($A31,'Return Data'!$B$7:$R$2292,11,0)</f>
        <v>1.508</v>
      </c>
      <c r="G31" s="66">
        <f t="shared" si="1"/>
        <v>20</v>
      </c>
      <c r="H31" s="65">
        <f>VLOOKUP($A31,'Return Data'!$B$7:$R$2292,12,0)</f>
        <v>2.4380999999999999</v>
      </c>
      <c r="I31" s="66">
        <f t="shared" si="2"/>
        <v>12</v>
      </c>
      <c r="J31" s="65">
        <f>VLOOKUP($A31,'Return Data'!$B$7:$R$2292,13,0)</f>
        <v>3.5110000000000001</v>
      </c>
      <c r="K31" s="66">
        <f t="shared" si="3"/>
        <v>16</v>
      </c>
      <c r="L31" s="65">
        <f>VLOOKUP($A31,'Return Data'!$B$7:$R$2292,17,0)</f>
        <v>3.4601000000000002</v>
      </c>
      <c r="M31" s="66">
        <f t="shared" si="8"/>
        <v>15</v>
      </c>
      <c r="N31" s="65"/>
      <c r="O31" s="66"/>
      <c r="P31" s="65"/>
      <c r="Q31" s="66"/>
      <c r="R31" s="65">
        <f>VLOOKUP($A31,'Return Data'!$B$7:$R$2292,16,0)</f>
        <v>4.4950999999999999</v>
      </c>
      <c r="S31" s="67">
        <f t="shared" si="6"/>
        <v>19</v>
      </c>
    </row>
    <row r="32" spans="1:19" x14ac:dyDescent="0.3">
      <c r="A32" s="63" t="s">
        <v>1671</v>
      </c>
      <c r="B32" s="64">
        <f>VLOOKUP($A32,'Return Data'!$B$7:$R$2292,3,0)</f>
        <v>44679</v>
      </c>
      <c r="C32" s="65">
        <f>VLOOKUP($A32,'Return Data'!$B$7:$R$2292,4,0)</f>
        <v>28.5352</v>
      </c>
      <c r="D32" s="65">
        <f>VLOOKUP($A32,'Return Data'!$B$7:$R$2292,10,0)</f>
        <v>0.82430000000000003</v>
      </c>
      <c r="E32" s="66">
        <f t="shared" si="0"/>
        <v>16</v>
      </c>
      <c r="F32" s="65">
        <f>VLOOKUP($A32,'Return Data'!$B$7:$R$2292,11,0)</f>
        <v>1.7206999999999999</v>
      </c>
      <c r="G32" s="66">
        <f t="shared" si="1"/>
        <v>9</v>
      </c>
      <c r="H32" s="65">
        <f>VLOOKUP($A32,'Return Data'!$B$7:$R$2292,12,0)</f>
        <v>2.569</v>
      </c>
      <c r="I32" s="66">
        <f t="shared" si="2"/>
        <v>8</v>
      </c>
      <c r="J32" s="65">
        <f>VLOOKUP($A32,'Return Data'!$B$7:$R$2292,13,0)</f>
        <v>3.7911999999999999</v>
      </c>
      <c r="K32" s="66">
        <f t="shared" si="3"/>
        <v>8</v>
      </c>
      <c r="L32" s="65">
        <f>VLOOKUP($A32,'Return Data'!$B$7:$R$2292,17,0)</f>
        <v>3.7957999999999998</v>
      </c>
      <c r="M32" s="66">
        <f t="shared" si="8"/>
        <v>3</v>
      </c>
      <c r="N32" s="65">
        <f>VLOOKUP($A32,'Return Data'!$B$7:$R$2292,14,0)</f>
        <v>4.5026000000000002</v>
      </c>
      <c r="O32" s="66">
        <f>RANK(N32,N$8:N$32,0)</f>
        <v>5</v>
      </c>
      <c r="P32" s="65">
        <f>VLOOKUP($A32,'Return Data'!$B$7:$R$2292,15,0)</f>
        <v>5.1585999999999999</v>
      </c>
      <c r="Q32" s="66">
        <f>RANK(P32,P$8:P$32,0)</f>
        <v>5</v>
      </c>
      <c r="R32" s="65">
        <f>VLOOKUP($A32,'Return Data'!$B$7:$R$2292,16,0)</f>
        <v>6.8432000000000004</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0.80581600000000009</v>
      </c>
      <c r="E34" s="74"/>
      <c r="F34" s="75">
        <f>AVERAGE(F8:F32)</f>
        <v>1.6173240000000002</v>
      </c>
      <c r="G34" s="74"/>
      <c r="H34" s="75">
        <f>AVERAGE(H8:H32)</f>
        <v>2.3763360000000002</v>
      </c>
      <c r="I34" s="74"/>
      <c r="J34" s="75">
        <f>AVERAGE(J8:J32)</f>
        <v>3.4446880000000006</v>
      </c>
      <c r="K34" s="74"/>
      <c r="L34" s="75">
        <f>AVERAGE(L8:L32)</f>
        <v>3.3363565217391304</v>
      </c>
      <c r="M34" s="74"/>
      <c r="N34" s="75">
        <f>AVERAGE(N8:N32)</f>
        <v>4.1405666666666665</v>
      </c>
      <c r="O34" s="74"/>
      <c r="P34" s="75">
        <f>AVERAGE(P8:P32)</f>
        <v>4.8120999999999983</v>
      </c>
      <c r="Q34" s="74"/>
      <c r="R34" s="75">
        <f>AVERAGE(R8:R32)</f>
        <v>5.3747479999999994</v>
      </c>
      <c r="S34" s="76"/>
    </row>
    <row r="35" spans="1:19" x14ac:dyDescent="0.3">
      <c r="A35" s="73" t="s">
        <v>28</v>
      </c>
      <c r="B35" s="74"/>
      <c r="C35" s="74"/>
      <c r="D35" s="75">
        <f>MIN(D8:D32)</f>
        <v>0.47120000000000001</v>
      </c>
      <c r="E35" s="74"/>
      <c r="F35" s="75">
        <f>MIN(F8:F32)</f>
        <v>1.0054000000000001</v>
      </c>
      <c r="G35" s="74"/>
      <c r="H35" s="75">
        <f>MIN(H8:H32)</f>
        <v>1.3752</v>
      </c>
      <c r="I35" s="74"/>
      <c r="J35" s="75">
        <f>MIN(J8:J32)</f>
        <v>2.2694000000000001</v>
      </c>
      <c r="K35" s="74"/>
      <c r="L35" s="75">
        <f>MIN(L8:L32)</f>
        <v>1.9323999999999999</v>
      </c>
      <c r="M35" s="74"/>
      <c r="N35" s="75">
        <f>MIN(N8:N32)</f>
        <v>2.5741999999999998</v>
      </c>
      <c r="O35" s="74"/>
      <c r="P35" s="75">
        <f>MIN(P8:P32)</f>
        <v>2.3778999999999999</v>
      </c>
      <c r="Q35" s="74"/>
      <c r="R35" s="75">
        <f>MIN(R8:R32)</f>
        <v>2.7759</v>
      </c>
      <c r="S35" s="76"/>
    </row>
    <row r="36" spans="1:19" ht="15" thickBot="1" x14ac:dyDescent="0.35">
      <c r="A36" s="77" t="s">
        <v>29</v>
      </c>
      <c r="B36" s="78"/>
      <c r="C36" s="78"/>
      <c r="D36" s="79">
        <f>MAX(D8:D32)</f>
        <v>1.0965</v>
      </c>
      <c r="E36" s="78"/>
      <c r="F36" s="79">
        <f>MAX(F8:F32)</f>
        <v>2.1608000000000001</v>
      </c>
      <c r="G36" s="78"/>
      <c r="H36" s="79">
        <f>MAX(H8:H32)</f>
        <v>3.0899000000000001</v>
      </c>
      <c r="I36" s="78"/>
      <c r="J36" s="79">
        <f>MAX(J8:J32)</f>
        <v>4.2042000000000002</v>
      </c>
      <c r="K36" s="78"/>
      <c r="L36" s="79">
        <f>MAX(L8:L32)</f>
        <v>3.8936000000000002</v>
      </c>
      <c r="M36" s="78"/>
      <c r="N36" s="79">
        <f>MAX(N8:N32)</f>
        <v>4.6681999999999997</v>
      </c>
      <c r="O36" s="78"/>
      <c r="P36" s="79">
        <f>MAX(P8:P32)</f>
        <v>5.2435999999999998</v>
      </c>
      <c r="Q36" s="78"/>
      <c r="R36" s="79">
        <f>MAX(R8:R32)</f>
        <v>6.9497999999999998</v>
      </c>
      <c r="S36" s="80"/>
    </row>
    <row r="37" spans="1:19" x14ac:dyDescent="0.3">
      <c r="A37" s="112" t="s">
        <v>430</v>
      </c>
    </row>
    <row r="38" spans="1:19" x14ac:dyDescent="0.3">
      <c r="A38" s="14" t="s">
        <v>340</v>
      </c>
    </row>
  </sheetData>
  <sheetProtection algorithmName="SHA-512" hashValue="Bp/7MV5LoT9A3BiLNPYAQmAY2Vyca4w9nhS+UGjLQB4kvRdQqzKC1boijdJEnwKWOyL8nRC+sOY6IcaK45aFEA==" saltValue="R9uaLfjAu7dR+/gDTQGy4A=="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600</v>
      </c>
      <c r="B8" s="64">
        <f>VLOOKUP($A8,'Return Data'!$B$7:$R$2292,3,0)</f>
        <v>44679</v>
      </c>
      <c r="C8" s="65">
        <f>VLOOKUP($A8,'Return Data'!$B$7:$R$2292,4,0)</f>
        <v>84.75</v>
      </c>
      <c r="D8" s="65">
        <f>VLOOKUP($A8,'Return Data'!$B$7:$R$2292,10,0)</f>
        <v>-1.3388</v>
      </c>
      <c r="E8" s="66">
        <f>RANK(D8,D$8:D$10,0)</f>
        <v>3</v>
      </c>
      <c r="F8" s="65">
        <f>VLOOKUP($A8,'Return Data'!$B$7:$R$2292,11,0)</f>
        <v>-3.4077999999999999</v>
      </c>
      <c r="G8" s="66">
        <f>RANK(F8,F$8:F$10,0)</f>
        <v>3</v>
      </c>
      <c r="H8" s="65">
        <f>VLOOKUP($A8,'Return Data'!$B$7:$R$2292,12,0)</f>
        <v>6.6574</v>
      </c>
      <c r="I8" s="66">
        <f>RANK(H8,H$8:H$10,0)</f>
        <v>3</v>
      </c>
      <c r="J8" s="65">
        <f>VLOOKUP($A8,'Return Data'!$B$7:$R$2292,13,0)</f>
        <v>19.517700000000001</v>
      </c>
      <c r="K8" s="66">
        <f>RANK(J8,J$8:J$10,0)</f>
        <v>3</v>
      </c>
      <c r="L8" s="65">
        <f>VLOOKUP($A8,'Return Data'!$B$7:$R$2292,17,0)</f>
        <v>38.174300000000002</v>
      </c>
      <c r="M8" s="66">
        <f>RANK(L8,L$8:L$10,0)</f>
        <v>3</v>
      </c>
      <c r="N8" s="65">
        <f>VLOOKUP($A8,'Return Data'!$B$7:$R$2292,14,0)</f>
        <v>17.4877</v>
      </c>
      <c r="O8" s="66">
        <f>RANK(N8,N$8:N$10,0)</f>
        <v>2</v>
      </c>
      <c r="P8" s="65">
        <f>VLOOKUP($A8,'Return Data'!$B$7:$R$2292,15,0)</f>
        <v>15.5198</v>
      </c>
      <c r="Q8" s="66">
        <f>RANK(P8,P$8:P$10,0)</f>
        <v>3</v>
      </c>
      <c r="R8" s="65">
        <f>VLOOKUP($A8,'Return Data'!$B$7:$R$2292,16,0)</f>
        <v>18.444400000000002</v>
      </c>
      <c r="S8" s="67">
        <f>RANK(R8,R$8:R$10,0)</f>
        <v>1</v>
      </c>
    </row>
    <row r="9" spans="1:20" x14ac:dyDescent="0.3">
      <c r="A9" s="63" t="s">
        <v>602</v>
      </c>
      <c r="B9" s="64">
        <f>VLOOKUP($A9,'Return Data'!$B$7:$R$2292,3,0)</f>
        <v>44679</v>
      </c>
      <c r="C9" s="65">
        <f>VLOOKUP($A9,'Return Data'!$B$7:$R$2292,4,0)</f>
        <v>93.438999999999993</v>
      </c>
      <c r="D9" s="65">
        <f>VLOOKUP($A9,'Return Data'!$B$7:$R$2292,10,0)</f>
        <v>0.80810000000000004</v>
      </c>
      <c r="E9" s="66">
        <f>RANK(D9,D$8:D$10,0)</f>
        <v>2</v>
      </c>
      <c r="F9" s="65">
        <f>VLOOKUP($A9,'Return Data'!$B$7:$R$2292,11,0)</f>
        <v>-1.1771</v>
      </c>
      <c r="G9" s="66">
        <f>RANK(F9,F$8:F$10,0)</f>
        <v>2</v>
      </c>
      <c r="H9" s="65">
        <f>VLOOKUP($A9,'Return Data'!$B$7:$R$2292,12,0)</f>
        <v>8.9007000000000005</v>
      </c>
      <c r="I9" s="66">
        <f>RANK(H9,H$8:H$10,0)</f>
        <v>2</v>
      </c>
      <c r="J9" s="65">
        <f>VLOOKUP($A9,'Return Data'!$B$7:$R$2292,13,0)</f>
        <v>19.6402</v>
      </c>
      <c r="K9" s="66">
        <f>RANK(J9,J$8:J$10,0)</f>
        <v>2</v>
      </c>
      <c r="L9" s="65">
        <f>VLOOKUP($A9,'Return Data'!$B$7:$R$2292,17,0)</f>
        <v>40.331499999999998</v>
      </c>
      <c r="M9" s="66">
        <f>RANK(L9,L$8:L$10,0)</f>
        <v>2</v>
      </c>
      <c r="N9" s="65">
        <f>VLOOKUP($A9,'Return Data'!$B$7:$R$2292,14,0)</f>
        <v>17.470600000000001</v>
      </c>
      <c r="O9" s="66">
        <f>RANK(N9,N$8:N$10,0)</f>
        <v>3</v>
      </c>
      <c r="P9" s="65">
        <f>VLOOKUP($A9,'Return Data'!$B$7:$R$2292,15,0)</f>
        <v>16.3719</v>
      </c>
      <c r="Q9" s="66">
        <f>RANK(P9,P$8:P$10,0)</f>
        <v>1</v>
      </c>
      <c r="R9" s="65">
        <f>VLOOKUP($A9,'Return Data'!$B$7:$R$2292,16,0)</f>
        <v>15.9854</v>
      </c>
      <c r="S9" s="67">
        <f>RANK(R9,R$8:R$10,0)</f>
        <v>2</v>
      </c>
    </row>
    <row r="10" spans="1:20" x14ac:dyDescent="0.3">
      <c r="A10" s="63" t="s">
        <v>1759</v>
      </c>
      <c r="B10" s="64">
        <f>VLOOKUP($A10,'Return Data'!$B$7:$R$2292,3,0)</f>
        <v>44679</v>
      </c>
      <c r="C10" s="65">
        <f>VLOOKUP($A10,'Return Data'!$B$7:$R$2292,4,0)</f>
        <v>218.9434</v>
      </c>
      <c r="D10" s="65">
        <f>VLOOKUP($A10,'Return Data'!$B$7:$R$2292,10,0)</f>
        <v>3.2107999999999999</v>
      </c>
      <c r="E10" s="66">
        <f>RANK(D10,D$8:D$10,0)</f>
        <v>1</v>
      </c>
      <c r="F10" s="65">
        <f>VLOOKUP($A10,'Return Data'!$B$7:$R$2292,11,0)</f>
        <v>5.1262999999999996</v>
      </c>
      <c r="G10" s="66">
        <f>RANK(F10,F$8:F$10,0)</f>
        <v>1</v>
      </c>
      <c r="H10" s="65">
        <f>VLOOKUP($A10,'Return Data'!$B$7:$R$2292,12,0)</f>
        <v>15.2347</v>
      </c>
      <c r="I10" s="66">
        <f>RANK(H10,H$8:H$10,0)</f>
        <v>1</v>
      </c>
      <c r="J10" s="65">
        <f>VLOOKUP($A10,'Return Data'!$B$7:$R$2292,13,0)</f>
        <v>33.860199999999999</v>
      </c>
      <c r="K10" s="66">
        <f>RANK(J10,J$8:J$10,0)</f>
        <v>1</v>
      </c>
      <c r="L10" s="65">
        <f>VLOOKUP($A10,'Return Data'!$B$7:$R$2292,17,0)</f>
        <v>60.104500000000002</v>
      </c>
      <c r="M10" s="66">
        <f>RANK(L10,L$8:L$10,0)</f>
        <v>1</v>
      </c>
      <c r="N10" s="65">
        <f>VLOOKUP($A10,'Return Data'!$B$7:$R$2292,14,0)</f>
        <v>23.303599999999999</v>
      </c>
      <c r="O10" s="66">
        <f>RANK(N10,N$8:N$10,0)</f>
        <v>1</v>
      </c>
      <c r="P10" s="65">
        <f>VLOOKUP($A10,'Return Data'!$B$7:$R$2292,15,0)</f>
        <v>15.9094</v>
      </c>
      <c r="Q10" s="66">
        <f>RANK(P10,P$8:P$10,0)</f>
        <v>2</v>
      </c>
      <c r="R10" s="65">
        <f>VLOOKUP($A10,'Return Data'!$B$7:$R$2292,16,0)</f>
        <v>15.078099999999999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0.89336666666666664</v>
      </c>
      <c r="E12" s="74"/>
      <c r="F12" s="75">
        <f>AVERAGE(F8:F10)</f>
        <v>0.18046666666666647</v>
      </c>
      <c r="G12" s="74"/>
      <c r="H12" s="75">
        <f>AVERAGE(H8:H10)</f>
        <v>10.264266666666666</v>
      </c>
      <c r="I12" s="74"/>
      <c r="J12" s="75">
        <f>AVERAGE(J8:J10)</f>
        <v>24.339366666666667</v>
      </c>
      <c r="K12" s="74"/>
      <c r="L12" s="75">
        <f>AVERAGE(L8:L10)</f>
        <v>46.203433333333329</v>
      </c>
      <c r="M12" s="74"/>
      <c r="N12" s="75">
        <f>AVERAGE(N8:N10)</f>
        <v>19.420633333333331</v>
      </c>
      <c r="O12" s="74"/>
      <c r="P12" s="75">
        <f>AVERAGE(P8:P10)</f>
        <v>15.9337</v>
      </c>
      <c r="Q12" s="74"/>
      <c r="R12" s="75">
        <f>AVERAGE(R8:R10)</f>
        <v>16.502633333333332</v>
      </c>
      <c r="S12" s="76"/>
    </row>
    <row r="13" spans="1:20" x14ac:dyDescent="0.3">
      <c r="A13" s="73" t="s">
        <v>28</v>
      </c>
      <c r="B13" s="74"/>
      <c r="C13" s="74"/>
      <c r="D13" s="75">
        <f>MIN(D8:D10)</f>
        <v>-1.3388</v>
      </c>
      <c r="E13" s="74"/>
      <c r="F13" s="75">
        <f>MIN(F8:F10)</f>
        <v>-3.4077999999999999</v>
      </c>
      <c r="G13" s="74"/>
      <c r="H13" s="75">
        <f>MIN(H8:H10)</f>
        <v>6.6574</v>
      </c>
      <c r="I13" s="74"/>
      <c r="J13" s="75">
        <f>MIN(J8:J10)</f>
        <v>19.517700000000001</v>
      </c>
      <c r="K13" s="74"/>
      <c r="L13" s="75">
        <f>MIN(L8:L10)</f>
        <v>38.174300000000002</v>
      </c>
      <c r="M13" s="74"/>
      <c r="N13" s="75">
        <f>MIN(N8:N10)</f>
        <v>17.470600000000001</v>
      </c>
      <c r="O13" s="74"/>
      <c r="P13" s="75">
        <f>MIN(P8:P10)</f>
        <v>15.5198</v>
      </c>
      <c r="Q13" s="74"/>
      <c r="R13" s="75">
        <f>MIN(R8:R10)</f>
        <v>15.078099999999999</v>
      </c>
      <c r="S13" s="76"/>
    </row>
    <row r="14" spans="1:20" ht="15" thickBot="1" x14ac:dyDescent="0.35">
      <c r="A14" s="77" t="s">
        <v>29</v>
      </c>
      <c r="B14" s="78"/>
      <c r="C14" s="78"/>
      <c r="D14" s="79">
        <f>MAX(D8:D10)</f>
        <v>3.2107999999999999</v>
      </c>
      <c r="E14" s="78"/>
      <c r="F14" s="79">
        <f>MAX(F8:F10)</f>
        <v>5.1262999999999996</v>
      </c>
      <c r="G14" s="78"/>
      <c r="H14" s="79">
        <f>MAX(H8:H10)</f>
        <v>15.2347</v>
      </c>
      <c r="I14" s="78"/>
      <c r="J14" s="79">
        <f>MAX(J8:J10)</f>
        <v>33.860199999999999</v>
      </c>
      <c r="K14" s="78"/>
      <c r="L14" s="79">
        <f>MAX(L8:L10)</f>
        <v>60.104500000000002</v>
      </c>
      <c r="M14" s="78"/>
      <c r="N14" s="79">
        <f>MAX(N8:N10)</f>
        <v>23.303599999999999</v>
      </c>
      <c r="O14" s="78"/>
      <c r="P14" s="79">
        <f>MAX(P8:P10)</f>
        <v>16.3719</v>
      </c>
      <c r="Q14" s="78"/>
      <c r="R14" s="79">
        <f>MAX(R8:R10)</f>
        <v>18.444400000000002</v>
      </c>
      <c r="S14" s="80"/>
    </row>
    <row r="15" spans="1:20" x14ac:dyDescent="0.3">
      <c r="A15" s="112" t="s">
        <v>430</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599</v>
      </c>
      <c r="B8" s="64">
        <f>VLOOKUP($A8,'Return Data'!$B$7:$R$2292,3,0)</f>
        <v>44679</v>
      </c>
      <c r="C8" s="65">
        <f>VLOOKUP($A8,'Return Data'!$B$7:$R$2292,4,0)</f>
        <v>75.040000000000006</v>
      </c>
      <c r="D8" s="65">
        <f>VLOOKUP($A8,'Return Data'!$B$7:$R$2292,10,0)</f>
        <v>-1.6514</v>
      </c>
      <c r="E8" s="66">
        <f>RANK(D8,D$8:D$10,0)</f>
        <v>3</v>
      </c>
      <c r="F8" s="65">
        <f>VLOOKUP($A8,'Return Data'!$B$7:$R$2292,11,0)</f>
        <v>-4.0164</v>
      </c>
      <c r="G8" s="66">
        <f>RANK(F8,F$8:F$10,0)</f>
        <v>3</v>
      </c>
      <c r="H8" s="65">
        <f>VLOOKUP($A8,'Return Data'!$B$7:$R$2292,12,0)</f>
        <v>5.6455000000000002</v>
      </c>
      <c r="I8" s="66">
        <f>RANK(H8,H$8:H$10,0)</f>
        <v>3</v>
      </c>
      <c r="J8" s="65">
        <f>VLOOKUP($A8,'Return Data'!$B$7:$R$2292,13,0)</f>
        <v>17.987400000000001</v>
      </c>
      <c r="K8" s="66">
        <f>RANK(J8,J$8:J$10,0)</f>
        <v>3</v>
      </c>
      <c r="L8" s="65">
        <f>VLOOKUP($A8,'Return Data'!$B$7:$R$2292,17,0)</f>
        <v>36.4056</v>
      </c>
      <c r="M8" s="66">
        <f>RANK(L8,L$8:L$10,0)</f>
        <v>3</v>
      </c>
      <c r="N8" s="65">
        <f>VLOOKUP($A8,'Return Data'!$B$7:$R$2292,14,0)</f>
        <v>16.077500000000001</v>
      </c>
      <c r="O8" s="66">
        <f>RANK(N8,N$8:N$10,0)</f>
        <v>2</v>
      </c>
      <c r="P8" s="65">
        <f>VLOOKUP($A8,'Return Data'!$B$7:$R$2292,15,0)</f>
        <v>14.034800000000001</v>
      </c>
      <c r="Q8" s="66">
        <f>RANK(P8,P$8:P$10,0)</f>
        <v>3</v>
      </c>
      <c r="R8" s="65">
        <f>VLOOKUP($A8,'Return Data'!$B$7:$R$2292,16,0)</f>
        <v>14.321999999999999</v>
      </c>
      <c r="S8" s="67">
        <f>RANK(R8,R$8:R$10,0)</f>
        <v>2</v>
      </c>
    </row>
    <row r="9" spans="1:20" x14ac:dyDescent="0.3">
      <c r="A9" s="63" t="s">
        <v>601</v>
      </c>
      <c r="B9" s="64">
        <f>VLOOKUP($A9,'Return Data'!$B$7:$R$2292,3,0)</f>
        <v>44679</v>
      </c>
      <c r="C9" s="65">
        <f>VLOOKUP($A9,'Return Data'!$B$7:$R$2292,4,0)</f>
        <v>82.745999999999995</v>
      </c>
      <c r="D9" s="65">
        <f>VLOOKUP($A9,'Return Data'!$B$7:$R$2292,10,0)</f>
        <v>0.4577</v>
      </c>
      <c r="E9" s="66">
        <f>RANK(D9,D$8:D$10,0)</f>
        <v>2</v>
      </c>
      <c r="F9" s="65">
        <f>VLOOKUP($A9,'Return Data'!$B$7:$R$2292,11,0)</f>
        <v>-1.8481000000000001</v>
      </c>
      <c r="G9" s="66">
        <f>RANK(F9,F$8:F$10,0)</f>
        <v>2</v>
      </c>
      <c r="H9" s="65">
        <f>VLOOKUP($A9,'Return Data'!$B$7:$R$2292,12,0)</f>
        <v>7.7899000000000003</v>
      </c>
      <c r="I9" s="66">
        <f>RANK(H9,H$8:H$10,0)</f>
        <v>2</v>
      </c>
      <c r="J9" s="65">
        <f>VLOOKUP($A9,'Return Data'!$B$7:$R$2292,13,0)</f>
        <v>18.013000000000002</v>
      </c>
      <c r="K9" s="66">
        <f>RANK(J9,J$8:J$10,0)</f>
        <v>2</v>
      </c>
      <c r="L9" s="65">
        <f>VLOOKUP($A9,'Return Data'!$B$7:$R$2292,17,0)</f>
        <v>38.4435</v>
      </c>
      <c r="M9" s="66">
        <f>RANK(L9,L$8:L$10,0)</f>
        <v>2</v>
      </c>
      <c r="N9" s="65">
        <f>VLOOKUP($A9,'Return Data'!$B$7:$R$2292,14,0)</f>
        <v>15.8672</v>
      </c>
      <c r="O9" s="66">
        <f>RANK(N9,N$8:N$10,0)</f>
        <v>3</v>
      </c>
      <c r="P9" s="65">
        <f>VLOOKUP($A9,'Return Data'!$B$7:$R$2292,15,0)</f>
        <v>14.772</v>
      </c>
      <c r="Q9" s="66">
        <f>RANK(P9,P$8:P$10,0)</f>
        <v>2</v>
      </c>
      <c r="R9" s="65">
        <f>VLOOKUP($A9,'Return Data'!$B$7:$R$2292,16,0)</f>
        <v>13.434200000000001</v>
      </c>
      <c r="S9" s="67">
        <f>RANK(R9,R$8:R$10,0)</f>
        <v>3</v>
      </c>
    </row>
    <row r="10" spans="1:20" x14ac:dyDescent="0.3">
      <c r="A10" s="63" t="s">
        <v>1760</v>
      </c>
      <c r="B10" s="64">
        <f>VLOOKUP($A10,'Return Data'!$B$7:$R$2292,3,0)</f>
        <v>44679</v>
      </c>
      <c r="C10" s="65">
        <f>VLOOKUP($A10,'Return Data'!$B$7:$R$2292,4,0)</f>
        <v>522.078084729088</v>
      </c>
      <c r="D10" s="65">
        <f>VLOOKUP($A10,'Return Data'!$B$7:$R$2292,10,0)</f>
        <v>2.9963000000000002</v>
      </c>
      <c r="E10" s="66">
        <f>RANK(D10,D$8:D$10,0)</f>
        <v>1</v>
      </c>
      <c r="F10" s="65">
        <f>VLOOKUP($A10,'Return Data'!$B$7:$R$2292,11,0)</f>
        <v>4.7027000000000001</v>
      </c>
      <c r="G10" s="66">
        <f>RANK(F10,F$8:F$10,0)</f>
        <v>1</v>
      </c>
      <c r="H10" s="65">
        <f>VLOOKUP($A10,'Return Data'!$B$7:$R$2292,12,0)</f>
        <v>14.5619</v>
      </c>
      <c r="I10" s="66">
        <f>RANK(H10,H$8:H$10,0)</f>
        <v>1</v>
      </c>
      <c r="J10" s="65">
        <f>VLOOKUP($A10,'Return Data'!$B$7:$R$2292,13,0)</f>
        <v>32.839500000000001</v>
      </c>
      <c r="K10" s="66">
        <f>RANK(J10,J$8:J$10,0)</f>
        <v>1</v>
      </c>
      <c r="L10" s="65">
        <f>VLOOKUP($A10,'Return Data'!$B$7:$R$2292,17,0)</f>
        <v>59.004399999999997</v>
      </c>
      <c r="M10" s="66">
        <f>RANK(L10,L$8:L$10,0)</f>
        <v>1</v>
      </c>
      <c r="N10" s="65">
        <f>VLOOKUP($A10,'Return Data'!$B$7:$R$2292,14,0)</f>
        <v>22.5105</v>
      </c>
      <c r="O10" s="66">
        <f>RANK(N10,N$8:N$10,0)</f>
        <v>1</v>
      </c>
      <c r="P10" s="65">
        <f>VLOOKUP($A10,'Return Data'!$B$7:$R$2292,15,0)</f>
        <v>15.138400000000001</v>
      </c>
      <c r="Q10" s="66">
        <f>RANK(P10,P$8:P$10,0)</f>
        <v>1</v>
      </c>
      <c r="R10" s="65">
        <f>VLOOKUP($A10,'Return Data'!$B$7:$R$2292,16,0)</f>
        <v>18.4468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0.60086666666666677</v>
      </c>
      <c r="E12" s="74"/>
      <c r="F12" s="75">
        <f>AVERAGE(F8:F10)</f>
        <v>-0.38726666666666648</v>
      </c>
      <c r="G12" s="74"/>
      <c r="H12" s="75">
        <f>AVERAGE(H8:H10)</f>
        <v>9.3324333333333342</v>
      </c>
      <c r="I12" s="74"/>
      <c r="J12" s="75">
        <f>AVERAGE(J8:J10)</f>
        <v>22.946633333333335</v>
      </c>
      <c r="K12" s="74"/>
      <c r="L12" s="75">
        <f>AVERAGE(L8:L10)</f>
        <v>44.61783333333333</v>
      </c>
      <c r="M12" s="74"/>
      <c r="N12" s="75">
        <f>AVERAGE(N8:N10)</f>
        <v>18.151733333333336</v>
      </c>
      <c r="O12" s="74"/>
      <c r="P12" s="75">
        <f>AVERAGE(P8:P10)</f>
        <v>14.648400000000001</v>
      </c>
      <c r="Q12" s="74"/>
      <c r="R12" s="75">
        <f>AVERAGE(R8:R10)</f>
        <v>15.401000000000002</v>
      </c>
      <c r="S12" s="76"/>
    </row>
    <row r="13" spans="1:20" x14ac:dyDescent="0.3">
      <c r="A13" s="73" t="s">
        <v>28</v>
      </c>
      <c r="B13" s="74"/>
      <c r="C13" s="74"/>
      <c r="D13" s="75">
        <f>MIN(D8:D10)</f>
        <v>-1.6514</v>
      </c>
      <c r="E13" s="74"/>
      <c r="F13" s="75">
        <f>MIN(F8:F10)</f>
        <v>-4.0164</v>
      </c>
      <c r="G13" s="74"/>
      <c r="H13" s="75">
        <f>MIN(H8:H10)</f>
        <v>5.6455000000000002</v>
      </c>
      <c r="I13" s="74"/>
      <c r="J13" s="75">
        <f>MIN(J8:J10)</f>
        <v>17.987400000000001</v>
      </c>
      <c r="K13" s="74"/>
      <c r="L13" s="75">
        <f>MIN(L8:L10)</f>
        <v>36.4056</v>
      </c>
      <c r="M13" s="74"/>
      <c r="N13" s="75">
        <f>MIN(N8:N10)</f>
        <v>15.8672</v>
      </c>
      <c r="O13" s="74"/>
      <c r="P13" s="75">
        <f>MIN(P8:P10)</f>
        <v>14.034800000000001</v>
      </c>
      <c r="Q13" s="74"/>
      <c r="R13" s="75">
        <f>MIN(R8:R10)</f>
        <v>13.434200000000001</v>
      </c>
      <c r="S13" s="76"/>
    </row>
    <row r="14" spans="1:20" ht="15" thickBot="1" x14ac:dyDescent="0.35">
      <c r="A14" s="77" t="s">
        <v>29</v>
      </c>
      <c r="B14" s="78"/>
      <c r="C14" s="78"/>
      <c r="D14" s="79">
        <f>MAX(D8:D10)</f>
        <v>2.9963000000000002</v>
      </c>
      <c r="E14" s="78"/>
      <c r="F14" s="79">
        <f>MAX(F8:F10)</f>
        <v>4.7027000000000001</v>
      </c>
      <c r="G14" s="78"/>
      <c r="H14" s="79">
        <f>MAX(H8:H10)</f>
        <v>14.5619</v>
      </c>
      <c r="I14" s="78"/>
      <c r="J14" s="79">
        <f>MAX(J8:J10)</f>
        <v>32.839500000000001</v>
      </c>
      <c r="K14" s="78"/>
      <c r="L14" s="79">
        <f>MAX(L8:L10)</f>
        <v>59.004399999999997</v>
      </c>
      <c r="M14" s="78"/>
      <c r="N14" s="79">
        <f>MAX(N8:N10)</f>
        <v>22.5105</v>
      </c>
      <c r="O14" s="78"/>
      <c r="P14" s="79">
        <f>MAX(P8:P10)</f>
        <v>15.138400000000001</v>
      </c>
      <c r="Q14" s="78"/>
      <c r="R14" s="79">
        <f>MAX(R8:R10)</f>
        <v>18.4468</v>
      </c>
      <c r="S14" s="80"/>
    </row>
    <row r="15" spans="1:20" x14ac:dyDescent="0.3">
      <c r="A15" s="112" t="s">
        <v>430</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44679</v>
      </c>
      <c r="C8" s="65">
        <f>VLOOKUP($A8,'Return Data'!$B$7:$R$2292,4,0)</f>
        <v>79.995999999999995</v>
      </c>
      <c r="D8" s="65">
        <f>VLOOKUP($A8,'Return Data'!$B$7:$R$2292,10,0)</f>
        <v>1.3032999999999999</v>
      </c>
      <c r="E8" s="66">
        <f t="shared" ref="E8:E21" si="0">RANK(D8,D$8:D$21,0)</f>
        <v>4</v>
      </c>
      <c r="F8" s="65">
        <f>VLOOKUP($A8,'Return Data'!$B$7:$R$2292,11,0)</f>
        <v>-0.82030000000000003</v>
      </c>
      <c r="G8" s="66">
        <f t="shared" ref="G8:G21" si="1">RANK(F8,F$8:F$21,0)</f>
        <v>4</v>
      </c>
      <c r="H8" s="65">
        <f>VLOOKUP($A8,'Return Data'!$B$7:$R$2292,12,0)</f>
        <v>6.8296999999999999</v>
      </c>
      <c r="I8" s="66">
        <f t="shared" ref="I8:I21" si="2">RANK(H8,H$8:H$21,0)</f>
        <v>10</v>
      </c>
      <c r="J8" s="65">
        <f>VLOOKUP($A8,'Return Data'!$B$7:$R$2292,13,0)</f>
        <v>19.872199999999999</v>
      </c>
      <c r="K8" s="66">
        <f t="shared" ref="K8:K21" si="3">RANK(J8,J$8:J$21,0)</f>
        <v>9</v>
      </c>
      <c r="L8" s="65">
        <f>VLOOKUP($A8,'Return Data'!$B$7:$R$2292,17,0)</f>
        <v>43.741100000000003</v>
      </c>
      <c r="M8" s="66">
        <f t="shared" ref="M8:M21" si="4">RANK(L8,L$8:L$21,0)</f>
        <v>6</v>
      </c>
      <c r="N8" s="65">
        <f>VLOOKUP($A8,'Return Data'!$B$7:$R$2292,14,0)</f>
        <v>13.784599999999999</v>
      </c>
      <c r="O8" s="66">
        <f t="shared" ref="O8:O19" si="5">RANK(N8,N$8:N$21,0)</f>
        <v>11</v>
      </c>
      <c r="P8" s="65">
        <f>VLOOKUP($A8,'Return Data'!$B$7:$R$2292,15,0)</f>
        <v>7.2706999999999997</v>
      </c>
      <c r="Q8" s="66">
        <f>RANK(P8,P$8:P$21,0)</f>
        <v>11</v>
      </c>
      <c r="R8" s="65">
        <f>VLOOKUP($A8,'Return Data'!$B$7:$R$2292,16,0)</f>
        <v>17.042100000000001</v>
      </c>
      <c r="S8" s="67">
        <f t="shared" ref="S8:S21" si="6">RANK(R8,R$8:R$21,0)</f>
        <v>4</v>
      </c>
    </row>
    <row r="9" spans="1:19" s="68" customFormat="1" x14ac:dyDescent="0.3">
      <c r="A9" s="63" t="s">
        <v>12</v>
      </c>
      <c r="B9" s="64">
        <f>VLOOKUP($A9,'Return Data'!$B$7:$R$2292,3,0)</f>
        <v>44679</v>
      </c>
      <c r="C9" s="65">
        <f>VLOOKUP($A9,'Return Data'!$B$7:$R$2292,4,0)</f>
        <v>462.86900000000003</v>
      </c>
      <c r="D9" s="65">
        <f>VLOOKUP($A9,'Return Data'!$B$7:$R$2292,10,0)</f>
        <v>-1.351</v>
      </c>
      <c r="E9" s="66">
        <f t="shared" si="0"/>
        <v>11</v>
      </c>
      <c r="F9" s="65">
        <f>VLOOKUP($A9,'Return Data'!$B$7:$R$2292,11,0)</f>
        <v>-2.6838000000000002</v>
      </c>
      <c r="G9" s="66">
        <f t="shared" si="1"/>
        <v>10</v>
      </c>
      <c r="H9" s="65">
        <f>VLOOKUP($A9,'Return Data'!$B$7:$R$2292,12,0)</f>
        <v>8.9678000000000004</v>
      </c>
      <c r="I9" s="66">
        <f t="shared" si="2"/>
        <v>8</v>
      </c>
      <c r="J9" s="65">
        <f>VLOOKUP($A9,'Return Data'!$B$7:$R$2292,13,0)</f>
        <v>22.508500000000002</v>
      </c>
      <c r="K9" s="66">
        <f t="shared" si="3"/>
        <v>7</v>
      </c>
      <c r="L9" s="65">
        <f>VLOOKUP($A9,'Return Data'!$B$7:$R$2292,17,0)</f>
        <v>41.560400000000001</v>
      </c>
      <c r="M9" s="66">
        <f t="shared" si="4"/>
        <v>7</v>
      </c>
      <c r="N9" s="65">
        <f>VLOOKUP($A9,'Return Data'!$B$7:$R$2292,14,0)</f>
        <v>13.4892</v>
      </c>
      <c r="O9" s="66">
        <f t="shared" si="5"/>
        <v>12</v>
      </c>
      <c r="P9" s="65">
        <f>VLOOKUP($A9,'Return Data'!$B$7:$R$2292,15,0)</f>
        <v>12.086600000000001</v>
      </c>
      <c r="Q9" s="66">
        <f>RANK(P9,P$8:P$21,0)</f>
        <v>6</v>
      </c>
      <c r="R9" s="65">
        <f>VLOOKUP($A9,'Return Data'!$B$7:$R$2292,16,0)</f>
        <v>15.9077</v>
      </c>
      <c r="S9" s="67">
        <f t="shared" si="6"/>
        <v>7</v>
      </c>
    </row>
    <row r="10" spans="1:19" s="68" customFormat="1" x14ac:dyDescent="0.3">
      <c r="A10" s="63" t="s">
        <v>13</v>
      </c>
      <c r="B10" s="64">
        <f>VLOOKUP($A10,'Return Data'!$B$7:$R$2292,3,0)</f>
        <v>44679</v>
      </c>
      <c r="C10" s="65">
        <f>VLOOKUP($A10,'Return Data'!$B$7:$R$2292,4,0)</f>
        <v>277.49</v>
      </c>
      <c r="D10" s="65">
        <f>VLOOKUP($A10,'Return Data'!$B$7:$R$2292,10,0)</f>
        <v>2.7511999999999999</v>
      </c>
      <c r="E10" s="66">
        <f t="shared" si="0"/>
        <v>1</v>
      </c>
      <c r="F10" s="65">
        <f>VLOOKUP($A10,'Return Data'!$B$7:$R$2292,11,0)</f>
        <v>4.4531000000000001</v>
      </c>
      <c r="G10" s="66">
        <f t="shared" si="1"/>
        <v>2</v>
      </c>
      <c r="H10" s="65">
        <f>VLOOKUP($A10,'Return Data'!$B$7:$R$2292,12,0)</f>
        <v>18.7072</v>
      </c>
      <c r="I10" s="66">
        <f t="shared" si="2"/>
        <v>1</v>
      </c>
      <c r="J10" s="65">
        <f>VLOOKUP($A10,'Return Data'!$B$7:$R$2292,13,0)</f>
        <v>31.070799999999998</v>
      </c>
      <c r="K10" s="66">
        <f t="shared" si="3"/>
        <v>3</v>
      </c>
      <c r="L10" s="65">
        <f>VLOOKUP($A10,'Return Data'!$B$7:$R$2292,17,0)</f>
        <v>49.4009</v>
      </c>
      <c r="M10" s="66">
        <f t="shared" si="4"/>
        <v>3</v>
      </c>
      <c r="N10" s="65">
        <f>VLOOKUP($A10,'Return Data'!$B$7:$R$2292,14,0)</f>
        <v>21.232500000000002</v>
      </c>
      <c r="O10" s="66">
        <f t="shared" si="5"/>
        <v>2</v>
      </c>
      <c r="P10" s="65">
        <f>VLOOKUP($A10,'Return Data'!$B$7:$R$2292,15,0)</f>
        <v>14.662699999999999</v>
      </c>
      <c r="Q10" s="66">
        <f>RANK(P10,P$8:P$21,0)</f>
        <v>2</v>
      </c>
      <c r="R10" s="65">
        <f>VLOOKUP($A10,'Return Data'!$B$7:$R$2292,16,0)</f>
        <v>18.2668</v>
      </c>
      <c r="S10" s="67">
        <f t="shared" si="6"/>
        <v>2</v>
      </c>
    </row>
    <row r="11" spans="1:19" s="68" customFormat="1" x14ac:dyDescent="0.3">
      <c r="A11" s="63" t="s">
        <v>14</v>
      </c>
      <c r="B11" s="64">
        <f>VLOOKUP($A11,'Return Data'!$B$7:$R$2292,3,0)</f>
        <v>44679</v>
      </c>
      <c r="C11" s="65">
        <f>VLOOKUP($A11,'Return Data'!$B$7:$R$2292,4,0)</f>
        <v>16.37</v>
      </c>
      <c r="D11" s="65">
        <f>VLOOKUP($A11,'Return Data'!$B$7:$R$2292,10,0)</f>
        <v>6.1100000000000002E-2</v>
      </c>
      <c r="E11" s="66">
        <f t="shared" si="0"/>
        <v>9</v>
      </c>
      <c r="F11" s="65">
        <f>VLOOKUP($A11,'Return Data'!$B$7:$R$2292,11,0)</f>
        <v>-2.4434</v>
      </c>
      <c r="G11" s="66">
        <f t="shared" si="1"/>
        <v>9</v>
      </c>
      <c r="H11" s="65">
        <f>VLOOKUP($A11,'Return Data'!$B$7:$R$2292,12,0)</f>
        <v>8.2672000000000008</v>
      </c>
      <c r="I11" s="66">
        <f t="shared" si="2"/>
        <v>9</v>
      </c>
      <c r="J11" s="65">
        <f>VLOOKUP($A11,'Return Data'!$B$7:$R$2292,13,0)</f>
        <v>20.367599999999999</v>
      </c>
      <c r="K11" s="66">
        <f t="shared" si="3"/>
        <v>8</v>
      </c>
      <c r="L11" s="65">
        <f>VLOOKUP($A11,'Return Data'!$B$7:$R$2292,17,0)</f>
        <v>37.093000000000004</v>
      </c>
      <c r="M11" s="66">
        <f t="shared" si="4"/>
        <v>12</v>
      </c>
      <c r="N11" s="65">
        <f>VLOOKUP($A11,'Return Data'!$B$7:$R$2292,14,0)</f>
        <v>15.944000000000001</v>
      </c>
      <c r="O11" s="66">
        <f t="shared" si="5"/>
        <v>8</v>
      </c>
      <c r="P11" s="65"/>
      <c r="Q11" s="66"/>
      <c r="R11" s="65">
        <f>VLOOKUP($A11,'Return Data'!$B$7:$R$2292,16,0)</f>
        <v>14.2882</v>
      </c>
      <c r="S11" s="67">
        <f t="shared" si="6"/>
        <v>11</v>
      </c>
    </row>
    <row r="12" spans="1:19" s="68" customFormat="1" x14ac:dyDescent="0.3">
      <c r="A12" s="63" t="s">
        <v>15</v>
      </c>
      <c r="B12" s="64">
        <f>VLOOKUP($A12,'Return Data'!$B$7:$R$2292,3,0)</f>
        <v>44679</v>
      </c>
      <c r="C12" s="65">
        <f>VLOOKUP($A12,'Return Data'!$B$7:$R$2292,4,0)</f>
        <v>98.99</v>
      </c>
      <c r="D12" s="65">
        <f>VLOOKUP($A12,'Return Data'!$B$7:$R$2292,10,0)</f>
        <v>1.4970000000000001</v>
      </c>
      <c r="E12" s="66">
        <f t="shared" si="0"/>
        <v>3</v>
      </c>
      <c r="F12" s="65">
        <f>VLOOKUP($A12,'Return Data'!$B$7:$R$2292,11,0)</f>
        <v>6.0530999999999997</v>
      </c>
      <c r="G12" s="66">
        <f t="shared" si="1"/>
        <v>1</v>
      </c>
      <c r="H12" s="65">
        <f>VLOOKUP($A12,'Return Data'!$B$7:$R$2292,12,0)</f>
        <v>14.5718</v>
      </c>
      <c r="I12" s="66">
        <f t="shared" si="2"/>
        <v>3</v>
      </c>
      <c r="J12" s="65">
        <f>VLOOKUP($A12,'Return Data'!$B$7:$R$2292,13,0)</f>
        <v>35.343200000000003</v>
      </c>
      <c r="K12" s="66">
        <f t="shared" si="3"/>
        <v>1</v>
      </c>
      <c r="L12" s="65">
        <f>VLOOKUP($A12,'Return Data'!$B$7:$R$2292,17,0)</f>
        <v>66.4482</v>
      </c>
      <c r="M12" s="66">
        <f t="shared" si="4"/>
        <v>1</v>
      </c>
      <c r="N12" s="65">
        <f>VLOOKUP($A12,'Return Data'!$B$7:$R$2292,14,0)</f>
        <v>21.937100000000001</v>
      </c>
      <c r="O12" s="66">
        <f t="shared" si="5"/>
        <v>1</v>
      </c>
      <c r="P12" s="65">
        <f>VLOOKUP($A12,'Return Data'!$B$7:$R$2292,15,0)</f>
        <v>15.2294</v>
      </c>
      <c r="Q12" s="66">
        <f t="shared" ref="Q12:Q19" si="7">RANK(P12,P$8:P$21,0)</f>
        <v>1</v>
      </c>
      <c r="R12" s="65">
        <f>VLOOKUP($A12,'Return Data'!$B$7:$R$2292,16,0)</f>
        <v>17.5623</v>
      </c>
      <c r="S12" s="67">
        <f t="shared" si="6"/>
        <v>3</v>
      </c>
    </row>
    <row r="13" spans="1:19" s="68" customFormat="1" x14ac:dyDescent="0.3">
      <c r="A13" s="63" t="s">
        <v>16</v>
      </c>
      <c r="B13" s="64">
        <f>VLOOKUP($A13,'Return Data'!$B$7:$R$2292,3,0)</f>
        <v>44679</v>
      </c>
      <c r="C13" s="65">
        <f>VLOOKUP($A13,'Return Data'!$B$7:$R$2292,4,0)</f>
        <v>18.987200000000001</v>
      </c>
      <c r="D13" s="65">
        <f>VLOOKUP($A13,'Return Data'!$B$7:$R$2292,10,0)</f>
        <v>-1.5650999999999999</v>
      </c>
      <c r="E13" s="66">
        <f t="shared" si="0"/>
        <v>12</v>
      </c>
      <c r="F13" s="65">
        <f>VLOOKUP($A13,'Return Data'!$B$7:$R$2292,11,0)</f>
        <v>-3.9716999999999998</v>
      </c>
      <c r="G13" s="66">
        <f t="shared" si="1"/>
        <v>13</v>
      </c>
      <c r="H13" s="65">
        <f>VLOOKUP($A13,'Return Data'!$B$7:$R$2292,12,0)</f>
        <v>6.7061999999999999</v>
      </c>
      <c r="I13" s="66">
        <f t="shared" si="2"/>
        <v>11</v>
      </c>
      <c r="J13" s="65">
        <f>VLOOKUP($A13,'Return Data'!$B$7:$R$2292,13,0)</f>
        <v>18.182500000000001</v>
      </c>
      <c r="K13" s="66">
        <f t="shared" si="3"/>
        <v>12</v>
      </c>
      <c r="L13" s="65">
        <f>VLOOKUP($A13,'Return Data'!$B$7:$R$2292,17,0)</f>
        <v>35.384</v>
      </c>
      <c r="M13" s="66">
        <f t="shared" si="4"/>
        <v>14</v>
      </c>
      <c r="N13" s="65">
        <f>VLOOKUP($A13,'Return Data'!$B$7:$R$2292,14,0)</f>
        <v>14.3896</v>
      </c>
      <c r="O13" s="66">
        <f t="shared" si="5"/>
        <v>10</v>
      </c>
      <c r="P13" s="65">
        <f>VLOOKUP($A13,'Return Data'!$B$7:$R$2292,15,0)</f>
        <v>6.4836999999999998</v>
      </c>
      <c r="Q13" s="66">
        <f t="shared" si="7"/>
        <v>12</v>
      </c>
      <c r="R13" s="65">
        <f>VLOOKUP($A13,'Return Data'!$B$7:$R$2292,16,0)</f>
        <v>10.1318</v>
      </c>
      <c r="S13" s="67">
        <f t="shared" si="6"/>
        <v>14</v>
      </c>
    </row>
    <row r="14" spans="1:19" s="68" customFormat="1" x14ac:dyDescent="0.3">
      <c r="A14" s="63" t="s">
        <v>17</v>
      </c>
      <c r="B14" s="64">
        <f>VLOOKUP($A14,'Return Data'!$B$7:$R$2292,3,0)</f>
        <v>44679</v>
      </c>
      <c r="C14" s="65">
        <f>VLOOKUP($A14,'Return Data'!$B$7:$R$2292,4,0)</f>
        <v>54.0304</v>
      </c>
      <c r="D14" s="65">
        <f>VLOOKUP($A14,'Return Data'!$B$7:$R$2292,10,0)</f>
        <v>-2.2290000000000001</v>
      </c>
      <c r="E14" s="66">
        <f t="shared" si="0"/>
        <v>14</v>
      </c>
      <c r="F14" s="65">
        <f>VLOOKUP($A14,'Return Data'!$B$7:$R$2292,11,0)</f>
        <v>-4.1936</v>
      </c>
      <c r="G14" s="66">
        <f t="shared" si="1"/>
        <v>14</v>
      </c>
      <c r="H14" s="65">
        <f>VLOOKUP($A14,'Return Data'!$B$7:$R$2292,12,0)</f>
        <v>6.2946</v>
      </c>
      <c r="I14" s="66">
        <f t="shared" si="2"/>
        <v>12</v>
      </c>
      <c r="J14" s="65">
        <f>VLOOKUP($A14,'Return Data'!$B$7:$R$2292,13,0)</f>
        <v>18.7484</v>
      </c>
      <c r="K14" s="66">
        <f t="shared" si="3"/>
        <v>11</v>
      </c>
      <c r="L14" s="65">
        <f>VLOOKUP($A14,'Return Data'!$B$7:$R$2292,17,0)</f>
        <v>40.043500000000002</v>
      </c>
      <c r="M14" s="66">
        <f t="shared" si="4"/>
        <v>8</v>
      </c>
      <c r="N14" s="65">
        <f>VLOOKUP($A14,'Return Data'!$B$7:$R$2292,14,0)</f>
        <v>16.050699999999999</v>
      </c>
      <c r="O14" s="66">
        <f t="shared" si="5"/>
        <v>7</v>
      </c>
      <c r="P14" s="65">
        <f>VLOOKUP($A14,'Return Data'!$B$7:$R$2292,15,0)</f>
        <v>11.8066</v>
      </c>
      <c r="Q14" s="66">
        <f t="shared" si="7"/>
        <v>8</v>
      </c>
      <c r="R14" s="65">
        <f>VLOOKUP($A14,'Return Data'!$B$7:$R$2292,16,0)</f>
        <v>15.160399999999999</v>
      </c>
      <c r="S14" s="67">
        <f t="shared" si="6"/>
        <v>9</v>
      </c>
    </row>
    <row r="15" spans="1:19" s="68" customFormat="1" x14ac:dyDescent="0.3">
      <c r="A15" s="63" t="s">
        <v>18</v>
      </c>
      <c r="B15" s="64">
        <f>VLOOKUP($A15,'Return Data'!$B$7:$R$2292,3,0)</f>
        <v>44679</v>
      </c>
      <c r="C15" s="65">
        <f>VLOOKUP($A15,'Return Data'!$B$7:$R$2292,4,0)</f>
        <v>61.968000000000004</v>
      </c>
      <c r="D15" s="65">
        <f>VLOOKUP($A15,'Return Data'!$B$7:$R$2292,10,0)</f>
        <v>-0.1933</v>
      </c>
      <c r="E15" s="66">
        <f t="shared" si="0"/>
        <v>10</v>
      </c>
      <c r="F15" s="65">
        <f>VLOOKUP($A15,'Return Data'!$B$7:$R$2292,11,0)</f>
        <v>-1.8002</v>
      </c>
      <c r="G15" s="66">
        <f t="shared" si="1"/>
        <v>6</v>
      </c>
      <c r="H15" s="65">
        <f>VLOOKUP($A15,'Return Data'!$B$7:$R$2292,12,0)</f>
        <v>9.5634999999999994</v>
      </c>
      <c r="I15" s="66">
        <f t="shared" si="2"/>
        <v>6</v>
      </c>
      <c r="J15" s="65">
        <f>VLOOKUP($A15,'Return Data'!$B$7:$R$2292,13,0)</f>
        <v>24.3813</v>
      </c>
      <c r="K15" s="66">
        <f t="shared" si="3"/>
        <v>5</v>
      </c>
      <c r="L15" s="65">
        <f>VLOOKUP($A15,'Return Data'!$B$7:$R$2292,17,0)</f>
        <v>45.292299999999997</v>
      </c>
      <c r="M15" s="66">
        <f t="shared" si="4"/>
        <v>5</v>
      </c>
      <c r="N15" s="65">
        <f>VLOOKUP($A15,'Return Data'!$B$7:$R$2292,14,0)</f>
        <v>17.869399999999999</v>
      </c>
      <c r="O15" s="66">
        <f t="shared" si="5"/>
        <v>4</v>
      </c>
      <c r="P15" s="65">
        <f>VLOOKUP($A15,'Return Data'!$B$7:$R$2292,15,0)</f>
        <v>12.0009</v>
      </c>
      <c r="Q15" s="66">
        <f t="shared" si="7"/>
        <v>7</v>
      </c>
      <c r="R15" s="65">
        <f>VLOOKUP($A15,'Return Data'!$B$7:$R$2292,16,0)</f>
        <v>18.954499999999999</v>
      </c>
      <c r="S15" s="67">
        <f t="shared" si="6"/>
        <v>1</v>
      </c>
    </row>
    <row r="16" spans="1:19" s="68" customFormat="1" x14ac:dyDescent="0.3">
      <c r="A16" s="63" t="s">
        <v>19</v>
      </c>
      <c r="B16" s="64">
        <f>VLOOKUP($A16,'Return Data'!$B$7:$R$2292,3,0)</f>
        <v>44679</v>
      </c>
      <c r="C16" s="65">
        <f>VLOOKUP($A16,'Return Data'!$B$7:$R$2292,4,0)</f>
        <v>131.4358</v>
      </c>
      <c r="D16" s="65">
        <f>VLOOKUP($A16,'Return Data'!$B$7:$R$2292,10,0)</f>
        <v>1.1308</v>
      </c>
      <c r="E16" s="66">
        <f t="shared" si="0"/>
        <v>6</v>
      </c>
      <c r="F16" s="65">
        <f>VLOOKUP($A16,'Return Data'!$B$7:$R$2292,11,0)</f>
        <v>-1.0003</v>
      </c>
      <c r="G16" s="66">
        <f t="shared" si="1"/>
        <v>5</v>
      </c>
      <c r="H16" s="65">
        <f>VLOOKUP($A16,'Return Data'!$B$7:$R$2292,12,0)</f>
        <v>9.7698999999999998</v>
      </c>
      <c r="I16" s="66">
        <f t="shared" si="2"/>
        <v>5</v>
      </c>
      <c r="J16" s="65">
        <f>VLOOKUP($A16,'Return Data'!$B$7:$R$2292,13,0)</f>
        <v>25.99</v>
      </c>
      <c r="K16" s="66">
        <f t="shared" si="3"/>
        <v>4</v>
      </c>
      <c r="L16" s="65">
        <f>VLOOKUP($A16,'Return Data'!$B$7:$R$2292,17,0)</f>
        <v>46.621000000000002</v>
      </c>
      <c r="M16" s="66">
        <f t="shared" si="4"/>
        <v>4</v>
      </c>
      <c r="N16" s="65">
        <f>VLOOKUP($A16,'Return Data'!$B$7:$R$2292,14,0)</f>
        <v>19.109200000000001</v>
      </c>
      <c r="O16" s="66">
        <f t="shared" si="5"/>
        <v>3</v>
      </c>
      <c r="P16" s="65">
        <f>VLOOKUP($A16,'Return Data'!$B$7:$R$2292,15,0)</f>
        <v>14.296799999999999</v>
      </c>
      <c r="Q16" s="66">
        <f t="shared" si="7"/>
        <v>3</v>
      </c>
      <c r="R16" s="65">
        <f>VLOOKUP($A16,'Return Data'!$B$7:$R$2292,16,0)</f>
        <v>15.4838</v>
      </c>
      <c r="S16" s="67">
        <f t="shared" si="6"/>
        <v>8</v>
      </c>
    </row>
    <row r="17" spans="1:21" s="68" customFormat="1" x14ac:dyDescent="0.3">
      <c r="A17" s="63" t="s">
        <v>20</v>
      </c>
      <c r="B17" s="64">
        <f>VLOOKUP($A17,'Return Data'!$B$7:$R$2292,3,0)</f>
        <v>44679</v>
      </c>
      <c r="C17" s="65">
        <f>VLOOKUP($A17,'Return Data'!$B$7:$R$2292,4,0)</f>
        <v>76.150000000000006</v>
      </c>
      <c r="D17" s="65">
        <f>VLOOKUP($A17,'Return Data'!$B$7:$R$2292,10,0)</f>
        <v>0.21060000000000001</v>
      </c>
      <c r="E17" s="66">
        <f t="shared" si="0"/>
        <v>8</v>
      </c>
      <c r="F17" s="65">
        <f>VLOOKUP($A17,'Return Data'!$B$7:$R$2292,11,0)</f>
        <v>-3.766</v>
      </c>
      <c r="G17" s="66">
        <f t="shared" si="1"/>
        <v>12</v>
      </c>
      <c r="H17" s="65">
        <f>VLOOKUP($A17,'Return Data'!$B$7:$R$2292,12,0)</f>
        <v>3.7606999999999999</v>
      </c>
      <c r="I17" s="66">
        <f t="shared" si="2"/>
        <v>14</v>
      </c>
      <c r="J17" s="65">
        <f>VLOOKUP($A17,'Return Data'!$B$7:$R$2292,13,0)</f>
        <v>12.0512</v>
      </c>
      <c r="K17" s="66">
        <f t="shared" si="3"/>
        <v>14</v>
      </c>
      <c r="L17" s="65">
        <f>VLOOKUP($A17,'Return Data'!$B$7:$R$2292,17,0)</f>
        <v>37.427799999999998</v>
      </c>
      <c r="M17" s="66">
        <f t="shared" si="4"/>
        <v>11</v>
      </c>
      <c r="N17" s="65">
        <f>VLOOKUP($A17,'Return Data'!$B$7:$R$2292,14,0)</f>
        <v>10.489100000000001</v>
      </c>
      <c r="O17" s="66">
        <f t="shared" si="5"/>
        <v>13</v>
      </c>
      <c r="P17" s="65">
        <f>VLOOKUP($A17,'Return Data'!$B$7:$R$2292,15,0)</f>
        <v>9.2932000000000006</v>
      </c>
      <c r="Q17" s="66">
        <f t="shared" si="7"/>
        <v>10</v>
      </c>
      <c r="R17" s="65">
        <f>VLOOKUP($A17,'Return Data'!$B$7:$R$2292,16,0)</f>
        <v>13.4061</v>
      </c>
      <c r="S17" s="67">
        <f t="shared" si="6"/>
        <v>12</v>
      </c>
    </row>
    <row r="18" spans="1:21" s="68" customFormat="1" x14ac:dyDescent="0.3">
      <c r="A18" s="63" t="s">
        <v>21</v>
      </c>
      <c r="B18" s="64">
        <f>VLOOKUP($A18,'Return Data'!$B$7:$R$2292,3,0)</f>
        <v>44679</v>
      </c>
      <c r="C18" s="65">
        <f>VLOOKUP($A18,'Return Data'!$B$7:$R$2292,4,0)</f>
        <v>214.1343</v>
      </c>
      <c r="D18" s="65">
        <f>VLOOKUP($A18,'Return Data'!$B$7:$R$2292,10,0)</f>
        <v>1.2344999999999999</v>
      </c>
      <c r="E18" s="66">
        <f t="shared" si="0"/>
        <v>5</v>
      </c>
      <c r="F18" s="65">
        <f>VLOOKUP($A18,'Return Data'!$B$7:$R$2292,11,0)</f>
        <v>-1.9945999999999999</v>
      </c>
      <c r="G18" s="66">
        <f t="shared" si="1"/>
        <v>7</v>
      </c>
      <c r="H18" s="65">
        <f>VLOOKUP($A18,'Return Data'!$B$7:$R$2292,12,0)</f>
        <v>11.411099999999999</v>
      </c>
      <c r="I18" s="66">
        <f t="shared" si="2"/>
        <v>4</v>
      </c>
      <c r="J18" s="65">
        <f>VLOOKUP($A18,'Return Data'!$B$7:$R$2292,13,0)</f>
        <v>19.8157</v>
      </c>
      <c r="K18" s="66">
        <f t="shared" si="3"/>
        <v>10</v>
      </c>
      <c r="L18" s="65">
        <f>VLOOKUP($A18,'Return Data'!$B$7:$R$2292,17,0)</f>
        <v>35.666499999999999</v>
      </c>
      <c r="M18" s="66">
        <f t="shared" si="4"/>
        <v>13</v>
      </c>
      <c r="N18" s="65">
        <f>VLOOKUP($A18,'Return Data'!$B$7:$R$2292,14,0)</f>
        <v>14.889799999999999</v>
      </c>
      <c r="O18" s="66">
        <f t="shared" si="5"/>
        <v>9</v>
      </c>
      <c r="P18" s="65">
        <f>VLOOKUP($A18,'Return Data'!$B$7:$R$2292,15,0)</f>
        <v>10.895799999999999</v>
      </c>
      <c r="Q18" s="66">
        <f t="shared" si="7"/>
        <v>9</v>
      </c>
      <c r="R18" s="65">
        <f>VLOOKUP($A18,'Return Data'!$B$7:$R$2292,16,0)</f>
        <v>16.697399999999998</v>
      </c>
      <c r="S18" s="67">
        <f t="shared" si="6"/>
        <v>6</v>
      </c>
    </row>
    <row r="19" spans="1:21" s="68" customFormat="1" x14ac:dyDescent="0.3">
      <c r="A19" s="63" t="s">
        <v>24</v>
      </c>
      <c r="B19" s="64">
        <f>VLOOKUP($A19,'Return Data'!$B$7:$R$2292,3,0)</f>
        <v>44679</v>
      </c>
      <c r="C19" s="65">
        <f>VLOOKUP($A19,'Return Data'!$B$7:$R$2292,4,0)</f>
        <v>441.44099999999997</v>
      </c>
      <c r="D19" s="65">
        <f>VLOOKUP($A19,'Return Data'!$B$7:$R$2292,10,0)</f>
        <v>1.8018000000000001</v>
      </c>
      <c r="E19" s="66">
        <f t="shared" si="0"/>
        <v>2</v>
      </c>
      <c r="F19" s="65">
        <f>VLOOKUP($A19,'Return Data'!$B$7:$R$2292,11,0)</f>
        <v>1.5375000000000001</v>
      </c>
      <c r="G19" s="66">
        <f t="shared" si="1"/>
        <v>3</v>
      </c>
      <c r="H19" s="65">
        <f>VLOOKUP($A19,'Return Data'!$B$7:$R$2292,12,0)</f>
        <v>15.0472</v>
      </c>
      <c r="I19" s="66">
        <f t="shared" si="2"/>
        <v>2</v>
      </c>
      <c r="J19" s="65">
        <f>VLOOKUP($A19,'Return Data'!$B$7:$R$2292,13,0)</f>
        <v>31.715199999999999</v>
      </c>
      <c r="K19" s="66">
        <f t="shared" si="3"/>
        <v>2</v>
      </c>
      <c r="L19" s="65">
        <f>VLOOKUP($A19,'Return Data'!$B$7:$R$2292,17,0)</f>
        <v>55.200499999999998</v>
      </c>
      <c r="M19" s="66">
        <f t="shared" si="4"/>
        <v>2</v>
      </c>
      <c r="N19" s="65">
        <f>VLOOKUP($A19,'Return Data'!$B$7:$R$2292,14,0)</f>
        <v>17.798999999999999</v>
      </c>
      <c r="O19" s="66">
        <f t="shared" si="5"/>
        <v>5</v>
      </c>
      <c r="P19" s="65">
        <f>VLOOKUP($A19,'Return Data'!$B$7:$R$2292,15,0)</f>
        <v>12.352</v>
      </c>
      <c r="Q19" s="66">
        <f t="shared" si="7"/>
        <v>5</v>
      </c>
      <c r="R19" s="65">
        <f>VLOOKUP($A19,'Return Data'!$B$7:$R$2292,16,0)</f>
        <v>14.3964</v>
      </c>
      <c r="S19" s="67">
        <f t="shared" si="6"/>
        <v>10</v>
      </c>
    </row>
    <row r="20" spans="1:21" s="68" customFormat="1" x14ac:dyDescent="0.3">
      <c r="A20" s="63" t="s">
        <v>25</v>
      </c>
      <c r="B20" s="64">
        <f>VLOOKUP($A20,'Return Data'!$B$7:$R$2292,3,0)</f>
        <v>44679</v>
      </c>
      <c r="C20" s="65">
        <f>VLOOKUP($A20,'Return Data'!$B$7:$R$2292,4,0)</f>
        <v>17.04</v>
      </c>
      <c r="D20" s="65">
        <f>VLOOKUP($A20,'Return Data'!$B$7:$R$2292,10,0)</f>
        <v>0.53100000000000003</v>
      </c>
      <c r="E20" s="66">
        <f t="shared" si="0"/>
        <v>7</v>
      </c>
      <c r="F20" s="65">
        <f>VLOOKUP($A20,'Return Data'!$B$7:$R$2292,11,0)</f>
        <v>-2.4055</v>
      </c>
      <c r="G20" s="66">
        <f t="shared" si="1"/>
        <v>8</v>
      </c>
      <c r="H20" s="65">
        <f>VLOOKUP($A20,'Return Data'!$B$7:$R$2292,12,0)</f>
        <v>9.3710000000000004</v>
      </c>
      <c r="I20" s="66">
        <f t="shared" si="2"/>
        <v>7</v>
      </c>
      <c r="J20" s="65">
        <f>VLOOKUP($A20,'Return Data'!$B$7:$R$2292,13,0)</f>
        <v>22.5899</v>
      </c>
      <c r="K20" s="66">
        <f t="shared" si="3"/>
        <v>6</v>
      </c>
      <c r="L20" s="65">
        <f>VLOOKUP($A20,'Return Data'!$B$7:$R$2292,17,0)</f>
        <v>39.5503</v>
      </c>
      <c r="M20" s="66">
        <f t="shared" si="4"/>
        <v>9</v>
      </c>
      <c r="N20" s="65"/>
      <c r="O20" s="66"/>
      <c r="P20" s="65"/>
      <c r="Q20" s="66"/>
      <c r="R20" s="65">
        <f>VLOOKUP($A20,'Return Data'!$B$7:$R$2292,16,0)</f>
        <v>16.9861</v>
      </c>
      <c r="S20" s="67">
        <f t="shared" si="6"/>
        <v>5</v>
      </c>
    </row>
    <row r="21" spans="1:21" s="68" customFormat="1" x14ac:dyDescent="0.3">
      <c r="A21" s="63" t="s">
        <v>26</v>
      </c>
      <c r="B21" s="64">
        <f>VLOOKUP($A21,'Return Data'!$B$7:$R$2292,3,0)</f>
        <v>44679</v>
      </c>
      <c r="C21" s="65">
        <f>VLOOKUP($A21,'Return Data'!$B$7:$R$2292,4,0)</f>
        <v>104.25490000000001</v>
      </c>
      <c r="D21" s="65">
        <f>VLOOKUP($A21,'Return Data'!$B$7:$R$2292,10,0)</f>
        <v>-1.7102999999999999</v>
      </c>
      <c r="E21" s="66">
        <f t="shared" si="0"/>
        <v>13</v>
      </c>
      <c r="F21" s="65">
        <f>VLOOKUP($A21,'Return Data'!$B$7:$R$2292,11,0)</f>
        <v>-3.3351999999999999</v>
      </c>
      <c r="G21" s="66">
        <f t="shared" si="1"/>
        <v>11</v>
      </c>
      <c r="H21" s="65">
        <f>VLOOKUP($A21,'Return Data'!$B$7:$R$2292,12,0)</f>
        <v>5.1548999999999996</v>
      </c>
      <c r="I21" s="66">
        <f t="shared" si="2"/>
        <v>13</v>
      </c>
      <c r="J21" s="65">
        <f>VLOOKUP($A21,'Return Data'!$B$7:$R$2292,13,0)</f>
        <v>17.123999999999999</v>
      </c>
      <c r="K21" s="66">
        <f t="shared" si="3"/>
        <v>13</v>
      </c>
      <c r="L21" s="65">
        <f>VLOOKUP($A21,'Return Data'!$B$7:$R$2292,17,0)</f>
        <v>38.7742</v>
      </c>
      <c r="M21" s="66">
        <f t="shared" si="4"/>
        <v>10</v>
      </c>
      <c r="N21" s="65">
        <f>VLOOKUP($A21,'Return Data'!$B$7:$R$2292,14,0)</f>
        <v>17.260999999999999</v>
      </c>
      <c r="O21" s="66">
        <f>RANK(N21,N$8:N$21,0)</f>
        <v>6</v>
      </c>
      <c r="P21" s="65">
        <f>VLOOKUP($A21,'Return Data'!$B$7:$R$2292,15,0)</f>
        <v>13.895799999999999</v>
      </c>
      <c r="Q21" s="66">
        <f>RANK(P21,P$8:P$21,0)</f>
        <v>4</v>
      </c>
      <c r="R21" s="65">
        <f>VLOOKUP($A21,'Return Data'!$B$7:$R$2292,16,0)</f>
        <v>13.369199999999999</v>
      </c>
      <c r="S21" s="67">
        <f t="shared" si="6"/>
        <v>13</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0.24804285714285715</v>
      </c>
      <c r="E23" s="74"/>
      <c r="F23" s="75">
        <f>AVERAGE(F8:F21)</f>
        <v>-1.1693499999999999</v>
      </c>
      <c r="G23" s="74"/>
      <c r="H23" s="75">
        <f>AVERAGE(H8:H21)</f>
        <v>9.6016285714285718</v>
      </c>
      <c r="I23" s="74"/>
      <c r="J23" s="75">
        <f>AVERAGE(J8:J21)</f>
        <v>22.840035714285715</v>
      </c>
      <c r="K23" s="74"/>
      <c r="L23" s="75">
        <f>AVERAGE(L8:L21)</f>
        <v>43.728835714285708</v>
      </c>
      <c r="M23" s="74"/>
      <c r="N23" s="75">
        <f>AVERAGE(N8:N21)</f>
        <v>16.480399999999999</v>
      </c>
      <c r="O23" s="74"/>
      <c r="P23" s="75">
        <f>AVERAGE(P8:P21)</f>
        <v>11.689516666666668</v>
      </c>
      <c r="Q23" s="74"/>
      <c r="R23" s="75">
        <f>AVERAGE(R8:R21)</f>
        <v>15.54662857142857</v>
      </c>
      <c r="S23" s="76"/>
    </row>
    <row r="24" spans="1:21" s="68" customFormat="1" x14ac:dyDescent="0.3">
      <c r="A24" s="73" t="s">
        <v>28</v>
      </c>
      <c r="B24" s="74"/>
      <c r="C24" s="74"/>
      <c r="D24" s="75">
        <f>MIN(D8:D21)</f>
        <v>-2.2290000000000001</v>
      </c>
      <c r="E24" s="74"/>
      <c r="F24" s="75">
        <f>MIN(F8:F21)</f>
        <v>-4.1936</v>
      </c>
      <c r="G24" s="74"/>
      <c r="H24" s="75">
        <f>MIN(H8:H21)</f>
        <v>3.7606999999999999</v>
      </c>
      <c r="I24" s="74"/>
      <c r="J24" s="75">
        <f>MIN(J8:J21)</f>
        <v>12.0512</v>
      </c>
      <c r="K24" s="74"/>
      <c r="L24" s="75">
        <f>MIN(L8:L21)</f>
        <v>35.384</v>
      </c>
      <c r="M24" s="74"/>
      <c r="N24" s="75">
        <f>MIN(N8:N21)</f>
        <v>10.489100000000001</v>
      </c>
      <c r="O24" s="74"/>
      <c r="P24" s="75">
        <f>MIN(P8:P21)</f>
        <v>6.4836999999999998</v>
      </c>
      <c r="Q24" s="74"/>
      <c r="R24" s="75">
        <f>MIN(R8:R21)</f>
        <v>10.1318</v>
      </c>
      <c r="S24" s="76"/>
    </row>
    <row r="25" spans="1:21" s="68" customFormat="1" ht="15" thickBot="1" x14ac:dyDescent="0.35">
      <c r="A25" s="77" t="s">
        <v>29</v>
      </c>
      <c r="B25" s="78"/>
      <c r="C25" s="78"/>
      <c r="D25" s="79">
        <f>MAX(D8:D21)</f>
        <v>2.7511999999999999</v>
      </c>
      <c r="E25" s="78"/>
      <c r="F25" s="79">
        <f>MAX(F8:F21)</f>
        <v>6.0530999999999997</v>
      </c>
      <c r="G25" s="78"/>
      <c r="H25" s="79">
        <f>MAX(H8:H21)</f>
        <v>18.7072</v>
      </c>
      <c r="I25" s="78"/>
      <c r="J25" s="79">
        <f>MAX(J8:J21)</f>
        <v>35.343200000000003</v>
      </c>
      <c r="K25" s="78"/>
      <c r="L25" s="79">
        <f>MAX(L8:L21)</f>
        <v>66.4482</v>
      </c>
      <c r="M25" s="78"/>
      <c r="N25" s="79">
        <f>MAX(N8:N21)</f>
        <v>21.937100000000001</v>
      </c>
      <c r="O25" s="78"/>
      <c r="P25" s="79">
        <f>MAX(P8:P21)</f>
        <v>15.2294</v>
      </c>
      <c r="Q25" s="78"/>
      <c r="R25" s="79">
        <f>MAX(R8:R21)</f>
        <v>18.954499999999999</v>
      </c>
      <c r="S25" s="80"/>
    </row>
    <row r="26" spans="1:21" s="68" customFormat="1" x14ac:dyDescent="0.3">
      <c r="A26" s="112" t="s">
        <v>430</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746</v>
      </c>
      <c r="B8" s="64">
        <f>VLOOKUP($A8,'Return Data'!$B$7:$R$2292,3,0)</f>
        <v>44679</v>
      </c>
      <c r="C8" s="65">
        <f>VLOOKUP($A8,'Return Data'!$B$7:$R$2292,4,0)</f>
        <v>267.16000000000003</v>
      </c>
      <c r="D8" s="65">
        <f>VLOOKUP($A8,'Return Data'!$B$7:$R$2292,10,0)</f>
        <v>0.90649999999999997</v>
      </c>
      <c r="E8" s="66">
        <f t="shared" ref="E8:E14" si="0">RANK(D8,D$8:D$14,0)</f>
        <v>4</v>
      </c>
      <c r="F8" s="65">
        <f>VLOOKUP($A8,'Return Data'!$B$7:$R$2292,11,0)</f>
        <v>-1.0665</v>
      </c>
      <c r="G8" s="66">
        <f t="shared" ref="G8:G14" si="1">RANK(F8,F$8:F$14,0)</f>
        <v>6</v>
      </c>
      <c r="H8" s="65">
        <f>VLOOKUP($A8,'Return Data'!$B$7:$R$2292,12,0)</f>
        <v>4.1763000000000003</v>
      </c>
      <c r="I8" s="66">
        <f t="shared" ref="I8:I14" si="2">RANK(H8,H$8:H$14,0)</f>
        <v>7</v>
      </c>
      <c r="J8" s="65">
        <f>VLOOKUP($A8,'Return Data'!$B$7:$R$2292,13,0)</f>
        <v>23.9377</v>
      </c>
      <c r="K8" s="66">
        <f t="shared" ref="K8:K14" si="3">RANK(J8,J$8:J$14,0)</f>
        <v>4</v>
      </c>
      <c r="L8" s="65">
        <f>VLOOKUP($A8,'Return Data'!$B$7:$R$2292,17,0)</f>
        <v>38.736600000000003</v>
      </c>
      <c r="M8" s="66">
        <f>RANK(L8,L$8:L$14,0)</f>
        <v>3</v>
      </c>
      <c r="N8" s="65">
        <f>VLOOKUP($A8,'Return Data'!$B$7:$R$2292,14,0)</f>
        <v>16.886199999999999</v>
      </c>
      <c r="O8" s="66">
        <f>RANK(N8,N$8:N$14,0)</f>
        <v>6</v>
      </c>
      <c r="P8" s="65">
        <f>VLOOKUP($A8,'Return Data'!$B$7:$R$2292,15,0)</f>
        <v>9.0068999999999999</v>
      </c>
      <c r="Q8" s="66">
        <f>RANK(P8,P$8:P$14,0)</f>
        <v>5</v>
      </c>
      <c r="R8" s="65">
        <f>VLOOKUP($A8,'Return Data'!$B$7:$R$2292,16,0)</f>
        <v>11.665800000000001</v>
      </c>
      <c r="S8" s="67">
        <f t="shared" ref="S8:S14" si="4">RANK(R8,R$8:R$14,0)</f>
        <v>7</v>
      </c>
    </row>
    <row r="9" spans="1:20" x14ac:dyDescent="0.3">
      <c r="A9" s="63" t="s">
        <v>1769</v>
      </c>
      <c r="B9" s="64">
        <f>VLOOKUP($A9,'Return Data'!$B$7:$R$2292,3,0)</f>
        <v>44679</v>
      </c>
      <c r="C9" s="65">
        <f>VLOOKUP($A9,'Return Data'!$B$7:$R$2292,4,0)</f>
        <v>14.659000000000001</v>
      </c>
      <c r="D9" s="65">
        <f>VLOOKUP($A9,'Return Data'!$B$7:$R$2292,10,0)</f>
        <v>1.9259999999999999</v>
      </c>
      <c r="E9" s="66">
        <f t="shared" si="0"/>
        <v>2</v>
      </c>
      <c r="F9" s="65">
        <f>VLOOKUP($A9,'Return Data'!$B$7:$R$2292,11,0)</f>
        <v>2.1604000000000001</v>
      </c>
      <c r="G9" s="66">
        <f t="shared" si="1"/>
        <v>3</v>
      </c>
      <c r="H9" s="65">
        <f>VLOOKUP($A9,'Return Data'!$B$7:$R$2292,12,0)</f>
        <v>15.008599999999999</v>
      </c>
      <c r="I9" s="66">
        <f t="shared" si="2"/>
        <v>3</v>
      </c>
      <c r="J9" s="65">
        <f>VLOOKUP($A9,'Return Data'!$B$7:$R$2292,13,0)</f>
        <v>33.312100000000001</v>
      </c>
      <c r="K9" s="66">
        <f t="shared" si="3"/>
        <v>2</v>
      </c>
      <c r="L9" s="65"/>
      <c r="M9" s="66"/>
      <c r="N9" s="65"/>
      <c r="O9" s="66"/>
      <c r="P9" s="65"/>
      <c r="Q9" s="66"/>
      <c r="R9" s="65">
        <f>VLOOKUP($A9,'Return Data'!$B$7:$R$2292,16,0)</f>
        <v>32.505499999999998</v>
      </c>
      <c r="S9" s="67">
        <f t="shared" si="4"/>
        <v>1</v>
      </c>
    </row>
    <row r="10" spans="1:20" x14ac:dyDescent="0.3">
      <c r="A10" s="63" t="s">
        <v>748</v>
      </c>
      <c r="B10" s="64">
        <f>VLOOKUP($A10,'Return Data'!$B$7:$R$2292,3,0)</f>
        <v>44679</v>
      </c>
      <c r="C10" s="65">
        <f>VLOOKUP($A10,'Return Data'!$B$7:$R$2292,4,0)</f>
        <v>28.99</v>
      </c>
      <c r="D10" s="65">
        <f>VLOOKUP($A10,'Return Data'!$B$7:$R$2292,10,0)</f>
        <v>1.4346000000000001</v>
      </c>
      <c r="E10" s="66">
        <f t="shared" si="0"/>
        <v>3</v>
      </c>
      <c r="F10" s="65">
        <f>VLOOKUP($A10,'Return Data'!$B$7:$R$2292,11,0)</f>
        <v>3.1305999999999998</v>
      </c>
      <c r="G10" s="66">
        <f t="shared" si="1"/>
        <v>2</v>
      </c>
      <c r="H10" s="65">
        <f>VLOOKUP($A10,'Return Data'!$B$7:$R$2292,12,0)</f>
        <v>17.654199999999999</v>
      </c>
      <c r="I10" s="66">
        <f t="shared" si="2"/>
        <v>1</v>
      </c>
      <c r="J10" s="65">
        <f>VLOOKUP($A10,'Return Data'!$B$7:$R$2292,13,0)</f>
        <v>37.3934</v>
      </c>
      <c r="K10" s="66">
        <f t="shared" si="3"/>
        <v>1</v>
      </c>
      <c r="L10" s="65">
        <f>VLOOKUP($A10,'Return Data'!$B$7:$R$2292,17,0)</f>
        <v>52.046100000000003</v>
      </c>
      <c r="M10" s="66">
        <f>RANK(L10,L$8:L$14,0)</f>
        <v>2</v>
      </c>
      <c r="N10" s="65">
        <f>VLOOKUP($A10,'Return Data'!$B$7:$R$2292,14,0)</f>
        <v>18.201499999999999</v>
      </c>
      <c r="O10" s="66">
        <f>RANK(N10,N$8:N$14,0)</f>
        <v>3</v>
      </c>
      <c r="P10" s="65">
        <f>VLOOKUP($A10,'Return Data'!$B$7:$R$2292,15,0)</f>
        <v>12.308299999999999</v>
      </c>
      <c r="Q10" s="66">
        <f>RANK(P10,P$8:P$14,0)</f>
        <v>4</v>
      </c>
      <c r="R10" s="65">
        <f>VLOOKUP($A10,'Return Data'!$B$7:$R$2292,16,0)</f>
        <v>14.314</v>
      </c>
      <c r="S10" s="67">
        <f t="shared" si="4"/>
        <v>4</v>
      </c>
    </row>
    <row r="11" spans="1:20" x14ac:dyDescent="0.3">
      <c r="A11" s="63" t="s">
        <v>749</v>
      </c>
      <c r="B11" s="64">
        <f>VLOOKUP($A11,'Return Data'!$B$7:$R$2292,3,0)</f>
        <v>44679</v>
      </c>
      <c r="C11" s="65">
        <f>VLOOKUP($A11,'Return Data'!$B$7:$R$2292,4,0)</f>
        <v>17.79</v>
      </c>
      <c r="D11" s="65">
        <f>VLOOKUP($A11,'Return Data'!$B$7:$R$2292,10,0)</f>
        <v>0.56530000000000002</v>
      </c>
      <c r="E11" s="66">
        <f t="shared" si="0"/>
        <v>7</v>
      </c>
      <c r="F11" s="65">
        <f>VLOOKUP($A11,'Return Data'!$B$7:$R$2292,11,0)</f>
        <v>-0.55900000000000005</v>
      </c>
      <c r="G11" s="66">
        <f t="shared" si="1"/>
        <v>5</v>
      </c>
      <c r="H11" s="65">
        <f>VLOOKUP($A11,'Return Data'!$B$7:$R$2292,12,0)</f>
        <v>10.3598</v>
      </c>
      <c r="I11" s="66">
        <f t="shared" si="2"/>
        <v>4</v>
      </c>
      <c r="J11" s="65">
        <f>VLOOKUP($A11,'Return Data'!$B$7:$R$2292,13,0)</f>
        <v>21.682600000000001</v>
      </c>
      <c r="K11" s="66">
        <f t="shared" si="3"/>
        <v>6</v>
      </c>
      <c r="L11" s="65">
        <f>VLOOKUP($A11,'Return Data'!$B$7:$R$2292,17,0)</f>
        <v>36.271599999999999</v>
      </c>
      <c r="M11" s="66">
        <f>RANK(L11,L$8:L$14,0)</f>
        <v>5</v>
      </c>
      <c r="N11" s="65">
        <f>VLOOKUP($A11,'Return Data'!$B$7:$R$2292,14,0)</f>
        <v>20.037800000000001</v>
      </c>
      <c r="O11" s="66">
        <f>RANK(N11,N$8:N$14,0)</f>
        <v>2</v>
      </c>
      <c r="P11" s="65"/>
      <c r="Q11" s="66"/>
      <c r="R11" s="65">
        <f>VLOOKUP($A11,'Return Data'!$B$7:$R$2292,16,0)</f>
        <v>18.741700000000002</v>
      </c>
      <c r="S11" s="67">
        <f t="shared" si="4"/>
        <v>2</v>
      </c>
    </row>
    <row r="12" spans="1:20" x14ac:dyDescent="0.3">
      <c r="A12" s="63" t="s">
        <v>1948</v>
      </c>
      <c r="B12" s="64">
        <f>VLOOKUP($A12,'Return Data'!$B$7:$R$2292,3,0)</f>
        <v>44679</v>
      </c>
      <c r="C12" s="65">
        <f>VLOOKUP($A12,'Return Data'!$B$7:$R$2292,4,0)</f>
        <v>89.163799999999995</v>
      </c>
      <c r="D12" s="65">
        <f>VLOOKUP($A12,'Return Data'!$B$7:$R$2292,10,0)</f>
        <v>0.79330000000000001</v>
      </c>
      <c r="E12" s="66">
        <f t="shared" si="0"/>
        <v>5</v>
      </c>
      <c r="F12" s="65">
        <f>VLOOKUP($A12,'Return Data'!$B$7:$R$2292,11,0)</f>
        <v>-0.43130000000000002</v>
      </c>
      <c r="G12" s="66">
        <f t="shared" si="1"/>
        <v>4</v>
      </c>
      <c r="H12" s="65">
        <f>VLOOKUP($A12,'Return Data'!$B$7:$R$2292,12,0)</f>
        <v>7.3228</v>
      </c>
      <c r="I12" s="66">
        <f t="shared" si="2"/>
        <v>5</v>
      </c>
      <c r="J12" s="65">
        <f>VLOOKUP($A12,'Return Data'!$B$7:$R$2292,13,0)</f>
        <v>18.584700000000002</v>
      </c>
      <c r="K12" s="66">
        <f t="shared" si="3"/>
        <v>7</v>
      </c>
      <c r="L12" s="65">
        <f>VLOOKUP($A12,'Return Data'!$B$7:$R$2292,17,0)</f>
        <v>36.151299999999999</v>
      </c>
      <c r="M12" s="66">
        <f>RANK(L12,L$8:L$14,0)</f>
        <v>6</v>
      </c>
      <c r="N12" s="65">
        <f>VLOOKUP($A12,'Return Data'!$B$7:$R$2292,14,0)</f>
        <v>16.908799999999999</v>
      </c>
      <c r="O12" s="66">
        <f>RANK(N12,N$8:N$14,0)</f>
        <v>4</v>
      </c>
      <c r="P12" s="65">
        <f>VLOOKUP($A12,'Return Data'!$B$7:$R$2292,15,0)</f>
        <v>14.738899999999999</v>
      </c>
      <c r="Q12" s="66">
        <f>RANK(P12,P$8:P$14,0)</f>
        <v>2</v>
      </c>
      <c r="R12" s="65">
        <f>VLOOKUP($A12,'Return Data'!$B$7:$R$2292,16,0)</f>
        <v>13.9129</v>
      </c>
      <c r="S12" s="67">
        <f t="shared" si="4"/>
        <v>5</v>
      </c>
    </row>
    <row r="13" spans="1:20" x14ac:dyDescent="0.3">
      <c r="A13" s="63" t="s">
        <v>752</v>
      </c>
      <c r="B13" s="64">
        <f>VLOOKUP($A13,'Return Data'!$B$7:$R$2292,3,0)</f>
        <v>44679</v>
      </c>
      <c r="C13" s="65">
        <f>VLOOKUP($A13,'Return Data'!$B$7:$R$2292,4,0)</f>
        <v>89.772599999999997</v>
      </c>
      <c r="D13" s="65">
        <f>VLOOKUP($A13,'Return Data'!$B$7:$R$2292,10,0)</f>
        <v>3.5539999999999998</v>
      </c>
      <c r="E13" s="66">
        <f t="shared" si="0"/>
        <v>1</v>
      </c>
      <c r="F13" s="65">
        <f>VLOOKUP($A13,'Return Data'!$B$7:$R$2292,11,0)</f>
        <v>5.0338000000000003</v>
      </c>
      <c r="G13" s="66">
        <f t="shared" si="1"/>
        <v>1</v>
      </c>
      <c r="H13" s="65">
        <f>VLOOKUP($A13,'Return Data'!$B$7:$R$2292,12,0)</f>
        <v>15.0303</v>
      </c>
      <c r="I13" s="66">
        <f t="shared" si="2"/>
        <v>2</v>
      </c>
      <c r="J13" s="65">
        <f>VLOOKUP($A13,'Return Data'!$B$7:$R$2292,13,0)</f>
        <v>30.717500000000001</v>
      </c>
      <c r="K13" s="66">
        <f t="shared" si="3"/>
        <v>3</v>
      </c>
      <c r="L13" s="65">
        <f>VLOOKUP($A13,'Return Data'!$B$7:$R$2292,17,0)</f>
        <v>53.681600000000003</v>
      </c>
      <c r="M13" s="66">
        <f>RANK(L13,L$8:L$14,0)</f>
        <v>1</v>
      </c>
      <c r="N13" s="65">
        <f>VLOOKUP($A13,'Return Data'!$B$7:$R$2292,14,0)</f>
        <v>22.186699999999998</v>
      </c>
      <c r="O13" s="66">
        <f>RANK(N13,N$8:N$14,0)</f>
        <v>1</v>
      </c>
      <c r="P13" s="65">
        <f>VLOOKUP($A13,'Return Data'!$B$7:$R$2292,15,0)</f>
        <v>15.991300000000001</v>
      </c>
      <c r="Q13" s="66">
        <f>RANK(P13,P$8:P$14,0)</f>
        <v>1</v>
      </c>
      <c r="R13" s="65">
        <f>VLOOKUP($A13,'Return Data'!$B$7:$R$2292,16,0)</f>
        <v>15.521599999999999</v>
      </c>
      <c r="S13" s="67">
        <f t="shared" si="4"/>
        <v>3</v>
      </c>
    </row>
    <row r="14" spans="1:20" x14ac:dyDescent="0.3">
      <c r="A14" s="63" t="s">
        <v>753</v>
      </c>
      <c r="B14" s="64">
        <f>VLOOKUP($A14,'Return Data'!$B$7:$R$2292,3,0)</f>
        <v>44679</v>
      </c>
      <c r="C14" s="65">
        <f>VLOOKUP($A14,'Return Data'!$B$7:$R$2292,4,0)</f>
        <v>109.2774</v>
      </c>
      <c r="D14" s="65">
        <f>VLOOKUP($A14,'Return Data'!$B$7:$R$2292,10,0)</f>
        <v>0.64559999999999995</v>
      </c>
      <c r="E14" s="66">
        <f t="shared" si="0"/>
        <v>6</v>
      </c>
      <c r="F14" s="65">
        <f>VLOOKUP($A14,'Return Data'!$B$7:$R$2292,11,0)</f>
        <v>-3.9908000000000001</v>
      </c>
      <c r="G14" s="66">
        <f t="shared" si="1"/>
        <v>7</v>
      </c>
      <c r="H14" s="65">
        <f>VLOOKUP($A14,'Return Data'!$B$7:$R$2292,12,0)</f>
        <v>5.2868000000000004</v>
      </c>
      <c r="I14" s="66">
        <f t="shared" si="2"/>
        <v>6</v>
      </c>
      <c r="J14" s="65">
        <f>VLOOKUP($A14,'Return Data'!$B$7:$R$2292,13,0)</f>
        <v>22.233699999999999</v>
      </c>
      <c r="K14" s="66">
        <f t="shared" si="3"/>
        <v>5</v>
      </c>
      <c r="L14" s="65">
        <f>VLOOKUP($A14,'Return Data'!$B$7:$R$2292,17,0)</f>
        <v>38.298499999999997</v>
      </c>
      <c r="M14" s="66">
        <f>RANK(L14,L$8:L$14,0)</f>
        <v>4</v>
      </c>
      <c r="N14" s="65">
        <f>VLOOKUP($A14,'Return Data'!$B$7:$R$2292,14,0)</f>
        <v>16.8964</v>
      </c>
      <c r="O14" s="66">
        <f>RANK(N14,N$8:N$14,0)</f>
        <v>5</v>
      </c>
      <c r="P14" s="65">
        <f>VLOOKUP($A14,'Return Data'!$B$7:$R$2292,15,0)</f>
        <v>13.3644</v>
      </c>
      <c r="Q14" s="66">
        <f>RANK(P14,P$8:P$14,0)</f>
        <v>3</v>
      </c>
      <c r="R14" s="65">
        <f>VLOOKUP($A14,'Return Data'!$B$7:$R$2292,16,0)</f>
        <v>13.0541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1.4036142857142857</v>
      </c>
      <c r="E16" s="74"/>
      <c r="F16" s="75">
        <f>AVERAGE(F8:F14)</f>
        <v>0.61102857142857148</v>
      </c>
      <c r="G16" s="74"/>
      <c r="H16" s="75">
        <f>AVERAGE(H8:H14)</f>
        <v>10.691257142857143</v>
      </c>
      <c r="I16" s="74"/>
      <c r="J16" s="75">
        <f>AVERAGE(J8:J14)</f>
        <v>26.837385714285716</v>
      </c>
      <c r="K16" s="74"/>
      <c r="L16" s="75">
        <f>AVERAGE(L8:L14)</f>
        <v>42.530949999999997</v>
      </c>
      <c r="M16" s="74"/>
      <c r="N16" s="75">
        <f>AVERAGE(N8:N14)</f>
        <v>18.519566666666666</v>
      </c>
      <c r="O16" s="74"/>
      <c r="P16" s="75">
        <f>AVERAGE(P8:P14)</f>
        <v>13.08196</v>
      </c>
      <c r="Q16" s="74"/>
      <c r="R16" s="75">
        <f>AVERAGE(R8:R14)</f>
        <v>17.102228571428576</v>
      </c>
      <c r="S16" s="76"/>
    </row>
    <row r="17" spans="1:19" x14ac:dyDescent="0.3">
      <c r="A17" s="73" t="s">
        <v>28</v>
      </c>
      <c r="B17" s="74"/>
      <c r="C17" s="74"/>
      <c r="D17" s="75">
        <f>MIN(D8:D14)</f>
        <v>0.56530000000000002</v>
      </c>
      <c r="E17" s="74"/>
      <c r="F17" s="75">
        <f>MIN(F8:F14)</f>
        <v>-3.9908000000000001</v>
      </c>
      <c r="G17" s="74"/>
      <c r="H17" s="75">
        <f>MIN(H8:H14)</f>
        <v>4.1763000000000003</v>
      </c>
      <c r="I17" s="74"/>
      <c r="J17" s="75">
        <f>MIN(J8:J14)</f>
        <v>18.584700000000002</v>
      </c>
      <c r="K17" s="74"/>
      <c r="L17" s="75">
        <f>MIN(L8:L14)</f>
        <v>36.151299999999999</v>
      </c>
      <c r="M17" s="74"/>
      <c r="N17" s="75">
        <f>MIN(N8:N14)</f>
        <v>16.886199999999999</v>
      </c>
      <c r="O17" s="74"/>
      <c r="P17" s="75">
        <f>MIN(P8:P14)</f>
        <v>9.0068999999999999</v>
      </c>
      <c r="Q17" s="74"/>
      <c r="R17" s="75">
        <f>MIN(R8:R14)</f>
        <v>11.665800000000001</v>
      </c>
      <c r="S17" s="76"/>
    </row>
    <row r="18" spans="1:19" ht="15" thickBot="1" x14ac:dyDescent="0.35">
      <c r="A18" s="77" t="s">
        <v>29</v>
      </c>
      <c r="B18" s="78"/>
      <c r="C18" s="78"/>
      <c r="D18" s="79">
        <f>MAX(D8:D14)</f>
        <v>3.5539999999999998</v>
      </c>
      <c r="E18" s="78"/>
      <c r="F18" s="79">
        <f>MAX(F8:F14)</f>
        <v>5.0338000000000003</v>
      </c>
      <c r="G18" s="78"/>
      <c r="H18" s="79">
        <f>MAX(H8:H14)</f>
        <v>17.654199999999999</v>
      </c>
      <c r="I18" s="78"/>
      <c r="J18" s="79">
        <f>MAX(J8:J14)</f>
        <v>37.3934</v>
      </c>
      <c r="K18" s="78"/>
      <c r="L18" s="79">
        <f>MAX(L8:L14)</f>
        <v>53.681600000000003</v>
      </c>
      <c r="M18" s="78"/>
      <c r="N18" s="79">
        <f>MAX(N8:N14)</f>
        <v>22.186699999999998</v>
      </c>
      <c r="O18" s="78"/>
      <c r="P18" s="79">
        <f>MAX(P8:P14)</f>
        <v>15.991300000000001</v>
      </c>
      <c r="Q18" s="78"/>
      <c r="R18" s="79">
        <f>MAX(R8:R14)</f>
        <v>32.505499999999998</v>
      </c>
      <c r="S18" s="80"/>
    </row>
    <row r="19" spans="1:19" x14ac:dyDescent="0.3">
      <c r="A19" s="112" t="s">
        <v>430</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745</v>
      </c>
      <c r="B8" s="64">
        <f>VLOOKUP($A8,'Return Data'!$B$7:$R$2292,3,0)</f>
        <v>44679</v>
      </c>
      <c r="C8" s="65">
        <f>VLOOKUP($A8,'Return Data'!$B$7:$R$2292,4,0)</f>
        <v>249.36</v>
      </c>
      <c r="D8" s="65">
        <f>VLOOKUP($A8,'Return Data'!$B$7:$R$2292,10,0)</f>
        <v>0.68240000000000001</v>
      </c>
      <c r="E8" s="66">
        <f t="shared" ref="E8:E14" si="0">RANK(D8,D$8:D$14,0)</f>
        <v>4</v>
      </c>
      <c r="F8" s="65">
        <f>VLOOKUP($A8,'Return Data'!$B$7:$R$2292,11,0)</f>
        <v>-1.4621</v>
      </c>
      <c r="G8" s="66">
        <f t="shared" ref="G8:G14" si="1">RANK(F8,F$8:F$14,0)</f>
        <v>6</v>
      </c>
      <c r="H8" s="65">
        <f>VLOOKUP($A8,'Return Data'!$B$7:$R$2292,12,0)</f>
        <v>3.5977999999999999</v>
      </c>
      <c r="I8" s="66">
        <f t="shared" ref="I8:I14" si="2">RANK(H8,H$8:H$14,0)</f>
        <v>7</v>
      </c>
      <c r="J8" s="65">
        <f>VLOOKUP($A8,'Return Data'!$B$7:$R$2292,13,0)</f>
        <v>23.055700000000002</v>
      </c>
      <c r="K8" s="66">
        <f t="shared" ref="K8:K14" si="3">RANK(J8,J$8:J$14,0)</f>
        <v>4</v>
      </c>
      <c r="L8" s="65">
        <f>VLOOKUP($A8,'Return Data'!$B$7:$R$2292,17,0)</f>
        <v>37.762900000000002</v>
      </c>
      <c r="M8" s="66">
        <f>RANK(L8,L$8:L$14,0)</f>
        <v>3</v>
      </c>
      <c r="N8" s="65">
        <f>VLOOKUP($A8,'Return Data'!$B$7:$R$2292,14,0)</f>
        <v>16.091899999999999</v>
      </c>
      <c r="O8" s="66">
        <f>RANK(N8,N$8:N$14,0)</f>
        <v>6</v>
      </c>
      <c r="P8" s="65">
        <f>VLOOKUP($A8,'Return Data'!$B$7:$R$2292,15,0)</f>
        <v>8.2362000000000002</v>
      </c>
      <c r="Q8" s="66">
        <f>RANK(P8,P$8:P$14,0)</f>
        <v>5</v>
      </c>
      <c r="R8" s="65">
        <f>VLOOKUP($A8,'Return Data'!$B$7:$R$2292,16,0)</f>
        <v>18.211099999999998</v>
      </c>
      <c r="S8" s="67">
        <f t="shared" ref="S8:S14" si="4">RANK(R8,R$8:R$14,0)</f>
        <v>2</v>
      </c>
    </row>
    <row r="9" spans="1:20" x14ac:dyDescent="0.3">
      <c r="A9" s="63" t="s">
        <v>1770</v>
      </c>
      <c r="B9" s="64">
        <f>VLOOKUP($A9,'Return Data'!$B$7:$R$2292,3,0)</f>
        <v>44679</v>
      </c>
      <c r="C9" s="65">
        <f>VLOOKUP($A9,'Return Data'!$B$7:$R$2292,4,0)</f>
        <v>14.327</v>
      </c>
      <c r="D9" s="65">
        <f>VLOOKUP($A9,'Return Data'!$B$7:$R$2292,10,0)</f>
        <v>1.5306999999999999</v>
      </c>
      <c r="E9" s="66">
        <f t="shared" si="0"/>
        <v>2</v>
      </c>
      <c r="F9" s="65">
        <f>VLOOKUP($A9,'Return Data'!$B$7:$R$2292,11,0)</f>
        <v>1.3082</v>
      </c>
      <c r="G9" s="66">
        <f t="shared" si="1"/>
        <v>3</v>
      </c>
      <c r="H9" s="65">
        <f>VLOOKUP($A9,'Return Data'!$B$7:$R$2292,12,0)</f>
        <v>13.562099999999999</v>
      </c>
      <c r="I9" s="66">
        <f t="shared" si="2"/>
        <v>3</v>
      </c>
      <c r="J9" s="65">
        <f>VLOOKUP($A9,'Return Data'!$B$7:$R$2292,13,0)</f>
        <v>31.1036</v>
      </c>
      <c r="K9" s="66">
        <f t="shared" si="3"/>
        <v>2</v>
      </c>
      <c r="L9" s="65"/>
      <c r="M9" s="66"/>
      <c r="N9" s="65"/>
      <c r="O9" s="66"/>
      <c r="P9" s="65"/>
      <c r="Q9" s="66"/>
      <c r="R9" s="65">
        <f>VLOOKUP($A9,'Return Data'!$B$7:$R$2292,16,0)</f>
        <v>30.290500000000002</v>
      </c>
      <c r="S9" s="67">
        <f t="shared" si="4"/>
        <v>1</v>
      </c>
    </row>
    <row r="10" spans="1:20" x14ac:dyDescent="0.3">
      <c r="A10" s="63" t="s">
        <v>747</v>
      </c>
      <c r="B10" s="64">
        <f>VLOOKUP($A10,'Return Data'!$B$7:$R$2292,3,0)</f>
        <v>44679</v>
      </c>
      <c r="C10" s="65">
        <f>VLOOKUP($A10,'Return Data'!$B$7:$R$2292,4,0)</f>
        <v>27.19</v>
      </c>
      <c r="D10" s="65">
        <f>VLOOKUP($A10,'Return Data'!$B$7:$R$2292,10,0)</f>
        <v>1.0781000000000001</v>
      </c>
      <c r="E10" s="66">
        <f t="shared" si="0"/>
        <v>3</v>
      </c>
      <c r="F10" s="65">
        <f>VLOOKUP($A10,'Return Data'!$B$7:$R$2292,11,0)</f>
        <v>2.4491000000000001</v>
      </c>
      <c r="G10" s="66">
        <f t="shared" si="1"/>
        <v>2</v>
      </c>
      <c r="H10" s="65">
        <f>VLOOKUP($A10,'Return Data'!$B$7:$R$2292,12,0)</f>
        <v>16.545200000000001</v>
      </c>
      <c r="I10" s="66">
        <f t="shared" si="2"/>
        <v>1</v>
      </c>
      <c r="J10" s="65">
        <f>VLOOKUP($A10,'Return Data'!$B$7:$R$2292,13,0)</f>
        <v>35.746400000000001</v>
      </c>
      <c r="K10" s="66">
        <f t="shared" si="3"/>
        <v>1</v>
      </c>
      <c r="L10" s="65">
        <f>VLOOKUP($A10,'Return Data'!$B$7:$R$2292,17,0)</f>
        <v>50.526899999999998</v>
      </c>
      <c r="M10" s="66">
        <f>RANK(L10,L$8:L$14,0)</f>
        <v>2</v>
      </c>
      <c r="N10" s="65">
        <f>VLOOKUP($A10,'Return Data'!$B$7:$R$2292,14,0)</f>
        <v>17.079799999999999</v>
      </c>
      <c r="O10" s="66">
        <f>RANK(N10,N$8:N$14,0)</f>
        <v>3</v>
      </c>
      <c r="P10" s="65">
        <f>VLOOKUP($A10,'Return Data'!$B$7:$R$2292,15,0)</f>
        <v>11.3209</v>
      </c>
      <c r="Q10" s="66">
        <f>RANK(P10,P$8:P$14,0)</f>
        <v>4</v>
      </c>
      <c r="R10" s="65">
        <f>VLOOKUP($A10,'Return Data'!$B$7:$R$2292,16,0)</f>
        <v>13.396699999999999</v>
      </c>
      <c r="S10" s="67">
        <f t="shared" si="4"/>
        <v>6</v>
      </c>
    </row>
    <row r="11" spans="1:20" x14ac:dyDescent="0.3">
      <c r="A11" s="63" t="s">
        <v>750</v>
      </c>
      <c r="B11" s="64">
        <f>VLOOKUP($A11,'Return Data'!$B$7:$R$2292,3,0)</f>
        <v>44679</v>
      </c>
      <c r="C11" s="65">
        <f>VLOOKUP($A11,'Return Data'!$B$7:$R$2292,4,0)</f>
        <v>17.04</v>
      </c>
      <c r="D11" s="65">
        <f>VLOOKUP($A11,'Return Data'!$B$7:$R$2292,10,0)</f>
        <v>0.35339999999999999</v>
      </c>
      <c r="E11" s="66">
        <f t="shared" si="0"/>
        <v>7</v>
      </c>
      <c r="F11" s="65">
        <f>VLOOKUP($A11,'Return Data'!$B$7:$R$2292,11,0)</f>
        <v>-0.98780000000000001</v>
      </c>
      <c r="G11" s="66">
        <f t="shared" si="1"/>
        <v>5</v>
      </c>
      <c r="H11" s="65">
        <f>VLOOKUP($A11,'Return Data'!$B$7:$R$2292,12,0)</f>
        <v>9.5820000000000007</v>
      </c>
      <c r="I11" s="66">
        <f t="shared" si="2"/>
        <v>4</v>
      </c>
      <c r="J11" s="65">
        <f>VLOOKUP($A11,'Return Data'!$B$7:$R$2292,13,0)</f>
        <v>20.5092</v>
      </c>
      <c r="K11" s="66">
        <f t="shared" si="3"/>
        <v>6</v>
      </c>
      <c r="L11" s="65">
        <f>VLOOKUP($A11,'Return Data'!$B$7:$R$2292,17,0)</f>
        <v>34.926400000000001</v>
      </c>
      <c r="M11" s="66">
        <f>RANK(L11,L$8:L$14,0)</f>
        <v>6</v>
      </c>
      <c r="N11" s="65">
        <f>VLOOKUP($A11,'Return Data'!$B$7:$R$2292,14,0)</f>
        <v>18.6006</v>
      </c>
      <c r="O11" s="66">
        <f>RANK(N11,N$8:N$14,0)</f>
        <v>2</v>
      </c>
      <c r="P11" s="65"/>
      <c r="Q11" s="66"/>
      <c r="R11" s="65">
        <f>VLOOKUP($A11,'Return Data'!$B$7:$R$2292,16,0)</f>
        <v>17.226199999999999</v>
      </c>
      <c r="S11" s="67">
        <f t="shared" si="4"/>
        <v>3</v>
      </c>
    </row>
    <row r="12" spans="1:20" x14ac:dyDescent="0.3">
      <c r="A12" s="63" t="s">
        <v>1947</v>
      </c>
      <c r="B12" s="64">
        <f>VLOOKUP($A12,'Return Data'!$B$7:$R$2292,3,0)</f>
        <v>44679</v>
      </c>
      <c r="C12" s="65">
        <f>VLOOKUP($A12,'Return Data'!$B$7:$R$2292,4,0)</f>
        <v>84.889399999999995</v>
      </c>
      <c r="D12" s="65">
        <f>VLOOKUP($A12,'Return Data'!$B$7:$R$2292,10,0)</f>
        <v>0.56330000000000002</v>
      </c>
      <c r="E12" s="66">
        <f t="shared" si="0"/>
        <v>5</v>
      </c>
      <c r="F12" s="65">
        <f>VLOOKUP($A12,'Return Data'!$B$7:$R$2292,11,0)</f>
        <v>-0.78380000000000005</v>
      </c>
      <c r="G12" s="66">
        <f t="shared" si="1"/>
        <v>4</v>
      </c>
      <c r="H12" s="65">
        <f>VLOOKUP($A12,'Return Data'!$B$7:$R$2292,12,0)</f>
        <v>6.8193999999999999</v>
      </c>
      <c r="I12" s="66">
        <f t="shared" si="2"/>
        <v>5</v>
      </c>
      <c r="J12" s="65">
        <f>VLOOKUP($A12,'Return Data'!$B$7:$R$2292,13,0)</f>
        <v>17.8856</v>
      </c>
      <c r="K12" s="66">
        <f t="shared" si="3"/>
        <v>7</v>
      </c>
      <c r="L12" s="65">
        <f>VLOOKUP($A12,'Return Data'!$B$7:$R$2292,17,0)</f>
        <v>35.420099999999998</v>
      </c>
      <c r="M12" s="66">
        <f>RANK(L12,L$8:L$14,0)</f>
        <v>5</v>
      </c>
      <c r="N12" s="65">
        <f>VLOOKUP($A12,'Return Data'!$B$7:$R$2292,14,0)</f>
        <v>16.263000000000002</v>
      </c>
      <c r="O12" s="66">
        <f>RANK(N12,N$8:N$14,0)</f>
        <v>4</v>
      </c>
      <c r="P12" s="65">
        <f>VLOOKUP($A12,'Return Data'!$B$7:$R$2292,15,0)</f>
        <v>14.1105</v>
      </c>
      <c r="Q12" s="66">
        <f>RANK(P12,P$8:P$14,0)</f>
        <v>2</v>
      </c>
      <c r="R12" s="65">
        <f>VLOOKUP($A12,'Return Data'!$B$7:$R$2292,16,0)</f>
        <v>12.9641</v>
      </c>
      <c r="S12" s="67">
        <f t="shared" si="4"/>
        <v>7</v>
      </c>
    </row>
    <row r="13" spans="1:20" x14ac:dyDescent="0.3">
      <c r="A13" s="63" t="s">
        <v>751</v>
      </c>
      <c r="B13" s="64">
        <f>VLOOKUP($A13,'Return Data'!$B$7:$R$2292,3,0)</f>
        <v>44679</v>
      </c>
      <c r="C13" s="65">
        <f>VLOOKUP($A13,'Return Data'!$B$7:$R$2292,4,0)</f>
        <v>84.213499999999996</v>
      </c>
      <c r="D13" s="65">
        <f>VLOOKUP($A13,'Return Data'!$B$7:$R$2292,10,0)</f>
        <v>3.3849999999999998</v>
      </c>
      <c r="E13" s="66">
        <f t="shared" si="0"/>
        <v>1</v>
      </c>
      <c r="F13" s="65">
        <f>VLOOKUP($A13,'Return Data'!$B$7:$R$2292,11,0)</f>
        <v>4.6859000000000002</v>
      </c>
      <c r="G13" s="66">
        <f t="shared" si="1"/>
        <v>1</v>
      </c>
      <c r="H13" s="65">
        <f>VLOOKUP($A13,'Return Data'!$B$7:$R$2292,12,0)</f>
        <v>14.444900000000001</v>
      </c>
      <c r="I13" s="66">
        <f t="shared" si="2"/>
        <v>2</v>
      </c>
      <c r="J13" s="65">
        <f>VLOOKUP($A13,'Return Data'!$B$7:$R$2292,13,0)</f>
        <v>29.828299999999999</v>
      </c>
      <c r="K13" s="66">
        <f t="shared" si="3"/>
        <v>3</v>
      </c>
      <c r="L13" s="65">
        <f>VLOOKUP($A13,'Return Data'!$B$7:$R$2292,17,0)</f>
        <v>52.407499999999999</v>
      </c>
      <c r="M13" s="66">
        <f>RANK(L13,L$8:L$14,0)</f>
        <v>1</v>
      </c>
      <c r="N13" s="65">
        <f>VLOOKUP($A13,'Return Data'!$B$7:$R$2292,14,0)</f>
        <v>21.166799999999999</v>
      </c>
      <c r="O13" s="66">
        <f>RANK(N13,N$8:N$14,0)</f>
        <v>1</v>
      </c>
      <c r="P13" s="65">
        <f>VLOOKUP($A13,'Return Data'!$B$7:$R$2292,15,0)</f>
        <v>15.099500000000001</v>
      </c>
      <c r="Q13" s="66">
        <f>RANK(P13,P$8:P$14,0)</f>
        <v>1</v>
      </c>
      <c r="R13" s="65">
        <f>VLOOKUP($A13,'Return Data'!$B$7:$R$2292,16,0)</f>
        <v>14.2866</v>
      </c>
      <c r="S13" s="67">
        <f t="shared" si="4"/>
        <v>5</v>
      </c>
    </row>
    <row r="14" spans="1:20" x14ac:dyDescent="0.3">
      <c r="A14" s="63" t="s">
        <v>754</v>
      </c>
      <c r="B14" s="64">
        <f>VLOOKUP($A14,'Return Data'!$B$7:$R$2292,3,0)</f>
        <v>44679</v>
      </c>
      <c r="C14" s="65">
        <f>VLOOKUP($A14,'Return Data'!$B$7:$R$2292,4,0)</f>
        <v>103.2432</v>
      </c>
      <c r="D14" s="65">
        <f>VLOOKUP($A14,'Return Data'!$B$7:$R$2292,10,0)</f>
        <v>0.49349999999999999</v>
      </c>
      <c r="E14" s="66">
        <f t="shared" si="0"/>
        <v>6</v>
      </c>
      <c r="F14" s="65">
        <f>VLOOKUP($A14,'Return Data'!$B$7:$R$2292,11,0)</f>
        <v>-4.2843</v>
      </c>
      <c r="G14" s="66">
        <f t="shared" si="1"/>
        <v>7</v>
      </c>
      <c r="H14" s="65">
        <f>VLOOKUP($A14,'Return Data'!$B$7:$R$2292,12,0)</f>
        <v>4.8045</v>
      </c>
      <c r="I14" s="66">
        <f t="shared" si="2"/>
        <v>6</v>
      </c>
      <c r="J14" s="65">
        <f>VLOOKUP($A14,'Return Data'!$B$7:$R$2292,13,0)</f>
        <v>21.504200000000001</v>
      </c>
      <c r="K14" s="66">
        <f t="shared" si="3"/>
        <v>5</v>
      </c>
      <c r="L14" s="65">
        <f>VLOOKUP($A14,'Return Data'!$B$7:$R$2292,17,0)</f>
        <v>37.495399999999997</v>
      </c>
      <c r="M14" s="66">
        <f>RANK(L14,L$8:L$14,0)</f>
        <v>4</v>
      </c>
      <c r="N14" s="65">
        <f>VLOOKUP($A14,'Return Data'!$B$7:$R$2292,14,0)</f>
        <v>16.226099999999999</v>
      </c>
      <c r="O14" s="66">
        <f>RANK(N14,N$8:N$14,0)</f>
        <v>5</v>
      </c>
      <c r="P14" s="65">
        <f>VLOOKUP($A14,'Return Data'!$B$7:$R$2292,15,0)</f>
        <v>12.686</v>
      </c>
      <c r="Q14" s="66">
        <f>RANK(P14,P$8:P$14,0)</f>
        <v>3</v>
      </c>
      <c r="R14" s="65">
        <f>VLOOKUP($A14,'Return Data'!$B$7:$R$2292,16,0)</f>
        <v>14.7225</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1.1552</v>
      </c>
      <c r="E16" s="74"/>
      <c r="F16" s="75">
        <f>AVERAGE(F8:F14)</f>
        <v>0.13217142857142861</v>
      </c>
      <c r="G16" s="74"/>
      <c r="H16" s="75">
        <f>AVERAGE(H8:H14)</f>
        <v>9.9079857142857151</v>
      </c>
      <c r="I16" s="74"/>
      <c r="J16" s="75">
        <f>AVERAGE(J8:J14)</f>
        <v>25.661857142857144</v>
      </c>
      <c r="K16" s="74"/>
      <c r="L16" s="75">
        <f>AVERAGE(L8:L14)</f>
        <v>41.423200000000001</v>
      </c>
      <c r="M16" s="74"/>
      <c r="N16" s="75">
        <f>AVERAGE(N8:N14)</f>
        <v>17.571366666666666</v>
      </c>
      <c r="O16" s="74"/>
      <c r="P16" s="75">
        <f>AVERAGE(P8:P14)</f>
        <v>12.290620000000001</v>
      </c>
      <c r="Q16" s="74"/>
      <c r="R16" s="75">
        <f>AVERAGE(R8:R14)</f>
        <v>17.299671428571425</v>
      </c>
      <c r="S16" s="76"/>
    </row>
    <row r="17" spans="1:19" x14ac:dyDescent="0.3">
      <c r="A17" s="73" t="s">
        <v>28</v>
      </c>
      <c r="B17" s="74"/>
      <c r="C17" s="74"/>
      <c r="D17" s="75">
        <f>MIN(D8:D14)</f>
        <v>0.35339999999999999</v>
      </c>
      <c r="E17" s="74"/>
      <c r="F17" s="75">
        <f>MIN(F8:F14)</f>
        <v>-4.2843</v>
      </c>
      <c r="G17" s="74"/>
      <c r="H17" s="75">
        <f>MIN(H8:H14)</f>
        <v>3.5977999999999999</v>
      </c>
      <c r="I17" s="74"/>
      <c r="J17" s="75">
        <f>MIN(J8:J14)</f>
        <v>17.8856</v>
      </c>
      <c r="K17" s="74"/>
      <c r="L17" s="75">
        <f>MIN(L8:L14)</f>
        <v>34.926400000000001</v>
      </c>
      <c r="M17" s="74"/>
      <c r="N17" s="75">
        <f>MIN(N8:N14)</f>
        <v>16.091899999999999</v>
      </c>
      <c r="O17" s="74"/>
      <c r="P17" s="75">
        <f>MIN(P8:P14)</f>
        <v>8.2362000000000002</v>
      </c>
      <c r="Q17" s="74"/>
      <c r="R17" s="75">
        <f>MIN(R8:R14)</f>
        <v>12.9641</v>
      </c>
      <c r="S17" s="76"/>
    </row>
    <row r="18" spans="1:19" ht="15" thickBot="1" x14ac:dyDescent="0.35">
      <c r="A18" s="77" t="s">
        <v>29</v>
      </c>
      <c r="B18" s="78"/>
      <c r="C18" s="78"/>
      <c r="D18" s="79">
        <f>MAX(D8:D14)</f>
        <v>3.3849999999999998</v>
      </c>
      <c r="E18" s="78"/>
      <c r="F18" s="79">
        <f>MAX(F8:F14)</f>
        <v>4.6859000000000002</v>
      </c>
      <c r="G18" s="78"/>
      <c r="H18" s="79">
        <f>MAX(H8:H14)</f>
        <v>16.545200000000001</v>
      </c>
      <c r="I18" s="78"/>
      <c r="J18" s="79">
        <f>MAX(J8:J14)</f>
        <v>35.746400000000001</v>
      </c>
      <c r="K18" s="78"/>
      <c r="L18" s="79">
        <f>MAX(L8:L14)</f>
        <v>52.407499999999999</v>
      </c>
      <c r="M18" s="78"/>
      <c r="N18" s="79">
        <f>MAX(N8:N14)</f>
        <v>21.166799999999999</v>
      </c>
      <c r="O18" s="78"/>
      <c r="P18" s="79">
        <f>MAX(P8:P14)</f>
        <v>15.099500000000001</v>
      </c>
      <c r="Q18" s="78"/>
      <c r="R18" s="79">
        <f>MAX(R8:R14)</f>
        <v>30.290500000000002</v>
      </c>
      <c r="S18" s="80"/>
    </row>
    <row r="19" spans="1:19" x14ac:dyDescent="0.3">
      <c r="A19" s="112" t="s">
        <v>430</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798</v>
      </c>
      <c r="B8" s="64">
        <f>VLOOKUP($A8,'Return Data'!$B$7:$R$2292,3,0)</f>
        <v>44679</v>
      </c>
      <c r="C8" s="65">
        <f>VLOOKUP($A8,'Return Data'!$B$7:$R$2292,4,0)</f>
        <v>97.153800000000004</v>
      </c>
      <c r="D8" s="65">
        <f>VLOOKUP($A8,'Return Data'!$B$7:$R$2292,10,0)</f>
        <v>-1.2451000000000001</v>
      </c>
      <c r="E8" s="66">
        <f t="shared" ref="E8:E28" si="0">RANK(D8,D$8:D$28,0)</f>
        <v>12</v>
      </c>
      <c r="F8" s="65">
        <f>VLOOKUP($A8,'Return Data'!$B$7:$R$2292,11,0)</f>
        <v>-5.01</v>
      </c>
      <c r="G8" s="66">
        <f t="shared" ref="G8:G28" si="1">RANK(F8,F$8:F$28,0)</f>
        <v>14</v>
      </c>
      <c r="H8" s="65">
        <f>VLOOKUP($A8,'Return Data'!$B$7:$R$2292,12,0)</f>
        <v>7.6561000000000003</v>
      </c>
      <c r="I8" s="66">
        <f t="shared" ref="I8:I28" si="2">RANK(H8,H$8:H$28,0)</f>
        <v>11</v>
      </c>
      <c r="J8" s="65">
        <f>VLOOKUP($A8,'Return Data'!$B$7:$R$2292,13,0)</f>
        <v>16.907399999999999</v>
      </c>
      <c r="K8" s="66">
        <f t="shared" ref="K8:K28" si="3">RANK(J8,J$8:J$28,0)</f>
        <v>15</v>
      </c>
      <c r="L8" s="65">
        <f>VLOOKUP($A8,'Return Data'!$B$7:$R$2292,17,0)</f>
        <v>34.656500000000001</v>
      </c>
      <c r="M8" s="66">
        <f>RANK(L8,L$8:L$28,0)</f>
        <v>13</v>
      </c>
      <c r="N8" s="65">
        <f>VLOOKUP($A8,'Return Data'!$B$7:$R$2292,14,0)</f>
        <v>15.167999999999999</v>
      </c>
      <c r="O8" s="66">
        <f>RANK(N8,N$8:N$28,0)</f>
        <v>12</v>
      </c>
      <c r="P8" s="65">
        <f>VLOOKUP($A8,'Return Data'!$B$7:$R$2292,15,0)</f>
        <v>12.3192</v>
      </c>
      <c r="Q8" s="66">
        <f>RANK(P8,P$8:P$28,0)</f>
        <v>9</v>
      </c>
      <c r="R8" s="65">
        <f>VLOOKUP($A8,'Return Data'!$B$7:$R$2292,16,0)</f>
        <v>15.0748</v>
      </c>
      <c r="S8" s="67">
        <f>RANK(R8,R$8:R$28,0)</f>
        <v>11</v>
      </c>
    </row>
    <row r="9" spans="1:20" x14ac:dyDescent="0.3">
      <c r="A9" s="63" t="s">
        <v>799</v>
      </c>
      <c r="B9" s="64">
        <f>VLOOKUP($A9,'Return Data'!$B$7:$R$2292,3,0)</f>
        <v>44679</v>
      </c>
      <c r="C9" s="65">
        <f>VLOOKUP($A9,'Return Data'!$B$7:$R$2292,4,0)</f>
        <v>47.24</v>
      </c>
      <c r="D9" s="65">
        <f>VLOOKUP($A9,'Return Data'!$B$7:$R$2292,10,0)</f>
        <v>-0.86040000000000005</v>
      </c>
      <c r="E9" s="66">
        <f t="shared" si="0"/>
        <v>9</v>
      </c>
      <c r="F9" s="65">
        <f>VLOOKUP($A9,'Return Data'!$B$7:$R$2292,11,0)</f>
        <v>-10.9687</v>
      </c>
      <c r="G9" s="66">
        <f t="shared" si="1"/>
        <v>21</v>
      </c>
      <c r="H9" s="65">
        <f>VLOOKUP($A9,'Return Data'!$B$7:$R$2292,12,0)</f>
        <v>1.3951</v>
      </c>
      <c r="I9" s="66">
        <f t="shared" si="2"/>
        <v>18</v>
      </c>
      <c r="J9" s="65">
        <f>VLOOKUP($A9,'Return Data'!$B$7:$R$2292,13,0)</f>
        <v>10.84</v>
      </c>
      <c r="K9" s="66">
        <f t="shared" si="3"/>
        <v>19</v>
      </c>
      <c r="L9" s="65">
        <f>VLOOKUP($A9,'Return Data'!$B$7:$R$2292,17,0)</f>
        <v>31.017900000000001</v>
      </c>
      <c r="M9" s="66">
        <f t="shared" ref="M9:M28" si="4">RANK(L9,L$8:L$28,0)</f>
        <v>17</v>
      </c>
      <c r="N9" s="65">
        <f>VLOOKUP($A9,'Return Data'!$B$7:$R$2292,14,0)</f>
        <v>16.524899999999999</v>
      </c>
      <c r="O9" s="66">
        <f t="shared" ref="O9:O26" si="5">RANK(N9,N$8:N$28,0)</f>
        <v>8</v>
      </c>
      <c r="P9" s="65">
        <f>VLOOKUP($A9,'Return Data'!$B$7:$R$2292,15,0)</f>
        <v>14.9977</v>
      </c>
      <c r="Q9" s="66">
        <f t="shared" ref="Q9:Q26" si="6">RANK(P9,P$8:P$28,0)</f>
        <v>5</v>
      </c>
      <c r="R9" s="65">
        <f>VLOOKUP($A9,'Return Data'!$B$7:$R$2292,16,0)</f>
        <v>16.185600000000001</v>
      </c>
      <c r="S9" s="67">
        <f t="shared" ref="S9:S28" si="7">RANK(R9,R$8:R$28,0)</f>
        <v>9</v>
      </c>
    </row>
    <row r="10" spans="1:20" x14ac:dyDescent="0.3">
      <c r="A10" s="63" t="s">
        <v>2012</v>
      </c>
      <c r="B10" s="64">
        <f>VLOOKUP($A10,'Return Data'!$B$7:$R$2292,3,0)</f>
        <v>44679</v>
      </c>
      <c r="C10" s="65">
        <f>VLOOKUP($A10,'Return Data'!$B$7:$R$2292,4,0)</f>
        <v>15.36</v>
      </c>
      <c r="D10" s="65">
        <f>VLOOKUP($A10,'Return Data'!$B$7:$R$2292,10,0)</f>
        <v>1.7623</v>
      </c>
      <c r="E10" s="66">
        <f t="shared" si="0"/>
        <v>3</v>
      </c>
      <c r="F10" s="65">
        <f>VLOOKUP($A10,'Return Data'!$B$7:$R$2292,11,0)</f>
        <v>-1.9845999999999999</v>
      </c>
      <c r="G10" s="66">
        <f t="shared" si="1"/>
        <v>5</v>
      </c>
      <c r="H10" s="65">
        <f>VLOOKUP($A10,'Return Data'!$B$7:$R$2292,12,0)</f>
        <v>8.1843000000000004</v>
      </c>
      <c r="I10" s="66">
        <f t="shared" si="2"/>
        <v>9</v>
      </c>
      <c r="J10" s="65">
        <f>VLOOKUP($A10,'Return Data'!$B$7:$R$2292,13,0)</f>
        <v>17.872800000000002</v>
      </c>
      <c r="K10" s="66">
        <f t="shared" si="3"/>
        <v>12</v>
      </c>
      <c r="L10" s="65">
        <f>VLOOKUP($A10,'Return Data'!$B$7:$R$2292,17,0)</f>
        <v>31.883600000000001</v>
      </c>
      <c r="M10" s="66">
        <f t="shared" si="4"/>
        <v>16</v>
      </c>
      <c r="N10" s="65">
        <f>VLOOKUP($A10,'Return Data'!$B$7:$R$2292,14,0)</f>
        <v>16.373200000000001</v>
      </c>
      <c r="O10" s="66">
        <f t="shared" si="5"/>
        <v>9</v>
      </c>
      <c r="P10" s="65"/>
      <c r="Q10" s="66"/>
      <c r="R10" s="65">
        <f>VLOOKUP($A10,'Return Data'!$B$7:$R$2292,16,0)</f>
        <v>9.8652999999999995</v>
      </c>
      <c r="S10" s="67">
        <f t="shared" si="7"/>
        <v>21</v>
      </c>
    </row>
    <row r="11" spans="1:20" x14ac:dyDescent="0.3">
      <c r="A11" s="63" t="s">
        <v>801</v>
      </c>
      <c r="B11" s="64">
        <f>VLOOKUP($A11,'Return Data'!$B$7:$R$2292,3,0)</f>
        <v>44679</v>
      </c>
      <c r="C11" s="65">
        <f>VLOOKUP($A11,'Return Data'!$B$7:$R$2292,4,0)</f>
        <v>34.701000000000001</v>
      </c>
      <c r="D11" s="65">
        <f>VLOOKUP($A11,'Return Data'!$B$7:$R$2292,10,0)</f>
        <v>-4.1859000000000002</v>
      </c>
      <c r="E11" s="66">
        <f t="shared" si="0"/>
        <v>21</v>
      </c>
      <c r="F11" s="65">
        <f>VLOOKUP($A11,'Return Data'!$B$7:$R$2292,11,0)</f>
        <v>-6.3526999999999996</v>
      </c>
      <c r="G11" s="66">
        <f t="shared" si="1"/>
        <v>18</v>
      </c>
      <c r="H11" s="65">
        <f>VLOOKUP($A11,'Return Data'!$B$7:$R$2292,12,0)</f>
        <v>-2.3992</v>
      </c>
      <c r="I11" s="66">
        <f t="shared" si="2"/>
        <v>21</v>
      </c>
      <c r="J11" s="65">
        <f>VLOOKUP($A11,'Return Data'!$B$7:$R$2292,13,0)</f>
        <v>9.2669999999999995</v>
      </c>
      <c r="K11" s="66">
        <f t="shared" si="3"/>
        <v>20</v>
      </c>
      <c r="L11" s="65">
        <f>VLOOKUP($A11,'Return Data'!$B$7:$R$2292,17,0)</f>
        <v>30.808800000000002</v>
      </c>
      <c r="M11" s="66">
        <f t="shared" si="4"/>
        <v>18</v>
      </c>
      <c r="N11" s="65">
        <f>VLOOKUP($A11,'Return Data'!$B$7:$R$2292,14,0)</f>
        <v>12.725199999999999</v>
      </c>
      <c r="O11" s="66">
        <f t="shared" si="5"/>
        <v>16</v>
      </c>
      <c r="P11" s="65">
        <f>VLOOKUP($A11,'Return Data'!$B$7:$R$2292,15,0)</f>
        <v>10.1259</v>
      </c>
      <c r="Q11" s="66">
        <f t="shared" si="6"/>
        <v>13</v>
      </c>
      <c r="R11" s="65">
        <f>VLOOKUP($A11,'Return Data'!$B$7:$R$2292,16,0)</f>
        <v>13.03</v>
      </c>
      <c r="S11" s="67">
        <f t="shared" si="7"/>
        <v>18</v>
      </c>
    </row>
    <row r="12" spans="1:20" x14ac:dyDescent="0.3">
      <c r="A12" s="63" t="s">
        <v>804</v>
      </c>
      <c r="B12" s="64">
        <f>VLOOKUP($A12,'Return Data'!$B$7:$R$2292,3,0)</f>
        <v>44679</v>
      </c>
      <c r="C12" s="65">
        <f>VLOOKUP($A12,'Return Data'!$B$7:$R$2292,4,0)</f>
        <v>70.891900000000007</v>
      </c>
      <c r="D12" s="65">
        <f>VLOOKUP($A12,'Return Data'!$B$7:$R$2292,10,0)</f>
        <v>-2.3130999999999999</v>
      </c>
      <c r="E12" s="66">
        <f t="shared" si="0"/>
        <v>18</v>
      </c>
      <c r="F12" s="65">
        <f>VLOOKUP($A12,'Return Data'!$B$7:$R$2292,11,0)</f>
        <v>-2.4767000000000001</v>
      </c>
      <c r="G12" s="66">
        <f t="shared" si="1"/>
        <v>7</v>
      </c>
      <c r="H12" s="65">
        <f>VLOOKUP($A12,'Return Data'!$B$7:$R$2292,12,0)</f>
        <v>8.1625999999999994</v>
      </c>
      <c r="I12" s="66">
        <f t="shared" si="2"/>
        <v>10</v>
      </c>
      <c r="J12" s="65">
        <f>VLOOKUP($A12,'Return Data'!$B$7:$R$2292,13,0)</f>
        <v>22.5929</v>
      </c>
      <c r="K12" s="66">
        <f t="shared" si="3"/>
        <v>3</v>
      </c>
      <c r="L12" s="65">
        <f>VLOOKUP($A12,'Return Data'!$B$7:$R$2292,17,0)</f>
        <v>43.491399999999999</v>
      </c>
      <c r="M12" s="66">
        <f t="shared" si="4"/>
        <v>5</v>
      </c>
      <c r="N12" s="65">
        <f>VLOOKUP($A12,'Return Data'!$B$7:$R$2292,14,0)</f>
        <v>16.547899999999998</v>
      </c>
      <c r="O12" s="66">
        <f t="shared" si="5"/>
        <v>7</v>
      </c>
      <c r="P12" s="65">
        <f>VLOOKUP($A12,'Return Data'!$B$7:$R$2292,15,0)</f>
        <v>13.535600000000001</v>
      </c>
      <c r="Q12" s="66">
        <f t="shared" si="6"/>
        <v>7</v>
      </c>
      <c r="R12" s="65">
        <f>VLOOKUP($A12,'Return Data'!$B$7:$R$2292,16,0)</f>
        <v>18.447600000000001</v>
      </c>
      <c r="S12" s="67">
        <f t="shared" si="7"/>
        <v>6</v>
      </c>
    </row>
    <row r="13" spans="1:20" x14ac:dyDescent="0.3">
      <c r="A13" s="63" t="s">
        <v>806</v>
      </c>
      <c r="B13" s="64">
        <f>VLOOKUP($A13,'Return Data'!$B$7:$R$2292,3,0)</f>
        <v>44679</v>
      </c>
      <c r="C13" s="65">
        <f>VLOOKUP($A13,'Return Data'!$B$7:$R$2292,4,0)</f>
        <v>128.93299999999999</v>
      </c>
      <c r="D13" s="65">
        <f>VLOOKUP($A13,'Return Data'!$B$7:$R$2292,10,0)</f>
        <v>3.6789000000000001</v>
      </c>
      <c r="E13" s="66">
        <f t="shared" si="0"/>
        <v>2</v>
      </c>
      <c r="F13" s="65">
        <f>VLOOKUP($A13,'Return Data'!$B$7:$R$2292,11,0)</f>
        <v>3.0623</v>
      </c>
      <c r="G13" s="66">
        <f t="shared" si="1"/>
        <v>2</v>
      </c>
      <c r="H13" s="65">
        <f>VLOOKUP($A13,'Return Data'!$B$7:$R$2292,12,0)</f>
        <v>19.219000000000001</v>
      </c>
      <c r="I13" s="66">
        <f t="shared" si="2"/>
        <v>1</v>
      </c>
      <c r="J13" s="65">
        <f>VLOOKUP($A13,'Return Data'!$B$7:$R$2292,13,0)</f>
        <v>33.952199999999998</v>
      </c>
      <c r="K13" s="66">
        <f t="shared" si="3"/>
        <v>1</v>
      </c>
      <c r="L13" s="65">
        <f>VLOOKUP($A13,'Return Data'!$B$7:$R$2292,17,0)</f>
        <v>44.606299999999997</v>
      </c>
      <c r="M13" s="66">
        <f t="shared" si="4"/>
        <v>3</v>
      </c>
      <c r="N13" s="65">
        <f>VLOOKUP($A13,'Return Data'!$B$7:$R$2292,14,0)</f>
        <v>16.272500000000001</v>
      </c>
      <c r="O13" s="66">
        <f t="shared" si="5"/>
        <v>10</v>
      </c>
      <c r="P13" s="65">
        <f>VLOOKUP($A13,'Return Data'!$B$7:$R$2292,15,0)</f>
        <v>10.927199999999999</v>
      </c>
      <c r="Q13" s="66">
        <f t="shared" si="6"/>
        <v>12</v>
      </c>
      <c r="R13" s="65">
        <f>VLOOKUP($A13,'Return Data'!$B$7:$R$2292,16,0)</f>
        <v>13.4343</v>
      </c>
      <c r="S13" s="67">
        <f t="shared" si="7"/>
        <v>17</v>
      </c>
    </row>
    <row r="14" spans="1:20" x14ac:dyDescent="0.3">
      <c r="A14" s="63" t="s">
        <v>809</v>
      </c>
      <c r="B14" s="64">
        <f>VLOOKUP($A14,'Return Data'!$B$7:$R$2292,3,0)</f>
        <v>44679</v>
      </c>
      <c r="C14" s="65">
        <f>VLOOKUP($A14,'Return Data'!$B$7:$R$2292,4,0)</f>
        <v>53.34</v>
      </c>
      <c r="D14" s="65">
        <f>VLOOKUP($A14,'Return Data'!$B$7:$R$2292,10,0)</f>
        <v>-0.24310000000000001</v>
      </c>
      <c r="E14" s="66">
        <f t="shared" si="0"/>
        <v>6</v>
      </c>
      <c r="F14" s="65">
        <f>VLOOKUP($A14,'Return Data'!$B$7:$R$2292,11,0)</f>
        <v>-3.7357999999999998</v>
      </c>
      <c r="G14" s="66">
        <f t="shared" si="1"/>
        <v>10</v>
      </c>
      <c r="H14" s="65">
        <f>VLOOKUP($A14,'Return Data'!$B$7:$R$2292,12,0)</f>
        <v>9.7982999999999993</v>
      </c>
      <c r="I14" s="66">
        <f t="shared" si="2"/>
        <v>7</v>
      </c>
      <c r="J14" s="65">
        <f>VLOOKUP($A14,'Return Data'!$B$7:$R$2292,13,0)</f>
        <v>22.8749</v>
      </c>
      <c r="K14" s="66">
        <f t="shared" si="3"/>
        <v>2</v>
      </c>
      <c r="L14" s="65">
        <f>VLOOKUP($A14,'Return Data'!$B$7:$R$2292,17,0)</f>
        <v>41.713900000000002</v>
      </c>
      <c r="M14" s="66">
        <f t="shared" si="4"/>
        <v>6</v>
      </c>
      <c r="N14" s="65">
        <f>VLOOKUP($A14,'Return Data'!$B$7:$R$2292,14,0)</f>
        <v>17.699300000000001</v>
      </c>
      <c r="O14" s="66">
        <f t="shared" si="5"/>
        <v>6</v>
      </c>
      <c r="P14" s="65">
        <f>VLOOKUP($A14,'Return Data'!$B$7:$R$2292,15,0)</f>
        <v>13.9533</v>
      </c>
      <c r="Q14" s="66">
        <f t="shared" si="6"/>
        <v>6</v>
      </c>
      <c r="R14" s="65">
        <f>VLOOKUP($A14,'Return Data'!$B$7:$R$2292,16,0)</f>
        <v>14.3248</v>
      </c>
      <c r="S14" s="67">
        <f t="shared" si="7"/>
        <v>15</v>
      </c>
    </row>
    <row r="15" spans="1:20" x14ac:dyDescent="0.3">
      <c r="A15" s="63" t="s">
        <v>810</v>
      </c>
      <c r="B15" s="64">
        <f>VLOOKUP($A15,'Return Data'!$B$7:$R$2292,3,0)</f>
        <v>44679</v>
      </c>
      <c r="C15" s="65">
        <f>VLOOKUP($A15,'Return Data'!$B$7:$R$2292,4,0)</f>
        <v>15.9</v>
      </c>
      <c r="D15" s="65">
        <f>VLOOKUP($A15,'Return Data'!$B$7:$R$2292,10,0)</f>
        <v>-0.56289999999999996</v>
      </c>
      <c r="E15" s="66">
        <f t="shared" si="0"/>
        <v>8</v>
      </c>
      <c r="F15" s="65">
        <f>VLOOKUP($A15,'Return Data'!$B$7:$R$2292,11,0)</f>
        <v>-4.8474000000000004</v>
      </c>
      <c r="G15" s="66">
        <f t="shared" si="1"/>
        <v>13</v>
      </c>
      <c r="H15" s="65">
        <f>VLOOKUP($A15,'Return Data'!$B$7:$R$2292,12,0)</f>
        <v>10.6472</v>
      </c>
      <c r="I15" s="66">
        <f t="shared" si="2"/>
        <v>4</v>
      </c>
      <c r="J15" s="65">
        <f>VLOOKUP($A15,'Return Data'!$B$7:$R$2292,13,0)</f>
        <v>19.6388</v>
      </c>
      <c r="K15" s="66">
        <f t="shared" si="3"/>
        <v>10</v>
      </c>
      <c r="L15" s="65">
        <f>VLOOKUP($A15,'Return Data'!$B$7:$R$2292,17,0)</f>
        <v>34.3416</v>
      </c>
      <c r="M15" s="66">
        <f t="shared" si="4"/>
        <v>14</v>
      </c>
      <c r="N15" s="65">
        <f>VLOOKUP($A15,'Return Data'!$B$7:$R$2292,14,0)</f>
        <v>15.1929</v>
      </c>
      <c r="O15" s="66">
        <f t="shared" si="5"/>
        <v>11</v>
      </c>
      <c r="P15" s="65"/>
      <c r="Q15" s="66"/>
      <c r="R15" s="65">
        <f>VLOOKUP($A15,'Return Data'!$B$7:$R$2292,16,0)</f>
        <v>10.9922</v>
      </c>
      <c r="S15" s="67">
        <f t="shared" si="7"/>
        <v>20</v>
      </c>
    </row>
    <row r="16" spans="1:20" x14ac:dyDescent="0.3">
      <c r="A16" s="63" t="s">
        <v>812</v>
      </c>
      <c r="B16" s="64">
        <f>VLOOKUP($A16,'Return Data'!$B$7:$R$2292,3,0)</f>
        <v>44679</v>
      </c>
      <c r="C16" s="65">
        <f>VLOOKUP($A16,'Return Data'!$B$7:$R$2292,4,0)</f>
        <v>59.09</v>
      </c>
      <c r="D16" s="65">
        <f>VLOOKUP($A16,'Return Data'!$B$7:$R$2292,10,0)</f>
        <v>-2.2336</v>
      </c>
      <c r="E16" s="66">
        <f t="shared" si="0"/>
        <v>16</v>
      </c>
      <c r="F16" s="65">
        <f>VLOOKUP($A16,'Return Data'!$B$7:$R$2292,11,0)</f>
        <v>-3.8249</v>
      </c>
      <c r="G16" s="66">
        <f t="shared" si="1"/>
        <v>11</v>
      </c>
      <c r="H16" s="65">
        <f>VLOOKUP($A16,'Return Data'!$B$7:$R$2292,12,0)</f>
        <v>6.2770000000000001</v>
      </c>
      <c r="I16" s="66">
        <f t="shared" si="2"/>
        <v>16</v>
      </c>
      <c r="J16" s="65">
        <f>VLOOKUP($A16,'Return Data'!$B$7:$R$2292,13,0)</f>
        <v>15.908200000000001</v>
      </c>
      <c r="K16" s="66">
        <f t="shared" si="3"/>
        <v>16</v>
      </c>
      <c r="L16" s="65">
        <f>VLOOKUP($A16,'Return Data'!$B$7:$R$2292,17,0)</f>
        <v>32.593699999999998</v>
      </c>
      <c r="M16" s="66">
        <f t="shared" si="4"/>
        <v>15</v>
      </c>
      <c r="N16" s="65">
        <f>VLOOKUP($A16,'Return Data'!$B$7:$R$2292,14,0)</f>
        <v>13.9346</v>
      </c>
      <c r="O16" s="66">
        <f t="shared" si="5"/>
        <v>14</v>
      </c>
      <c r="P16" s="65">
        <f>VLOOKUP($A16,'Return Data'!$B$7:$R$2292,15,0)</f>
        <v>11.8675</v>
      </c>
      <c r="Q16" s="66">
        <f t="shared" si="6"/>
        <v>10</v>
      </c>
      <c r="R16" s="65">
        <f>VLOOKUP($A16,'Return Data'!$B$7:$R$2292,16,0)</f>
        <v>12.3293</v>
      </c>
      <c r="S16" s="67">
        <f t="shared" si="7"/>
        <v>19</v>
      </c>
    </row>
    <row r="17" spans="1:19" x14ac:dyDescent="0.3">
      <c r="A17" s="63" t="s">
        <v>814</v>
      </c>
      <c r="B17" s="64">
        <f>VLOOKUP($A17,'Return Data'!$B$7:$R$2292,3,0)</f>
        <v>44679</v>
      </c>
      <c r="C17" s="65">
        <f>VLOOKUP($A17,'Return Data'!$B$7:$R$2292,4,0)</f>
        <v>31.5459</v>
      </c>
      <c r="D17" s="65">
        <f>VLOOKUP($A17,'Return Data'!$B$7:$R$2292,10,0)</f>
        <v>-3.3197000000000001</v>
      </c>
      <c r="E17" s="66">
        <f t="shared" si="0"/>
        <v>20</v>
      </c>
      <c r="F17" s="65">
        <f>VLOOKUP($A17,'Return Data'!$B$7:$R$2292,11,0)</f>
        <v>-5.5385</v>
      </c>
      <c r="G17" s="66">
        <f t="shared" si="1"/>
        <v>16</v>
      </c>
      <c r="H17" s="65">
        <f>VLOOKUP($A17,'Return Data'!$B$7:$R$2292,12,0)</f>
        <v>5.2771999999999997</v>
      </c>
      <c r="I17" s="66">
        <f t="shared" si="2"/>
        <v>17</v>
      </c>
      <c r="J17" s="65">
        <f>VLOOKUP($A17,'Return Data'!$B$7:$R$2292,13,0)</f>
        <v>19.682400000000001</v>
      </c>
      <c r="K17" s="66">
        <f t="shared" si="3"/>
        <v>9</v>
      </c>
      <c r="L17" s="65">
        <f>VLOOKUP($A17,'Return Data'!$B$7:$R$2292,17,0)</f>
        <v>39.8491</v>
      </c>
      <c r="M17" s="66">
        <f t="shared" si="4"/>
        <v>8</v>
      </c>
      <c r="N17" s="65">
        <f>VLOOKUP($A17,'Return Data'!$B$7:$R$2292,14,0)</f>
        <v>23.196899999999999</v>
      </c>
      <c r="O17" s="66">
        <f t="shared" si="5"/>
        <v>2</v>
      </c>
      <c r="P17" s="65">
        <f>VLOOKUP($A17,'Return Data'!$B$7:$R$2292,15,0)</f>
        <v>18.024899999999999</v>
      </c>
      <c r="Q17" s="66">
        <f t="shared" si="6"/>
        <v>1</v>
      </c>
      <c r="R17" s="65">
        <f>VLOOKUP($A17,'Return Data'!$B$7:$R$2292,16,0)</f>
        <v>16.556899999999999</v>
      </c>
      <c r="S17" s="67">
        <f t="shared" si="7"/>
        <v>8</v>
      </c>
    </row>
    <row r="18" spans="1:19" x14ac:dyDescent="0.3">
      <c r="A18" s="63" t="s">
        <v>2051</v>
      </c>
      <c r="B18" s="64">
        <f>VLOOKUP($A18,'Return Data'!$B$7:$R$2292,3,0)</f>
        <v>44679</v>
      </c>
      <c r="C18" s="65">
        <f>VLOOKUP($A18,'Return Data'!$B$7:$R$2292,4,0)</f>
        <v>12.841799999999999</v>
      </c>
      <c r="D18" s="65">
        <f>VLOOKUP($A18,'Return Data'!$B$7:$R$2292,10,0)</f>
        <v>-0.247</v>
      </c>
      <c r="E18" s="66">
        <f t="shared" si="0"/>
        <v>7</v>
      </c>
      <c r="F18" s="65">
        <f>VLOOKUP($A18,'Return Data'!$B$7:$R$2292,11,0)</f>
        <v>-5.6803999999999997</v>
      </c>
      <c r="G18" s="66">
        <f t="shared" si="1"/>
        <v>17</v>
      </c>
      <c r="H18" s="65">
        <f>VLOOKUP($A18,'Return Data'!$B$7:$R$2292,12,0)</f>
        <v>10.23</v>
      </c>
      <c r="I18" s="66">
        <f t="shared" si="2"/>
        <v>5</v>
      </c>
      <c r="J18" s="65">
        <f>VLOOKUP($A18,'Return Data'!$B$7:$R$2292,13,0)</f>
        <v>14.8065</v>
      </c>
      <c r="K18" s="66">
        <f t="shared" si="3"/>
        <v>17</v>
      </c>
      <c r="L18" s="65">
        <f>VLOOKUP($A18,'Return Data'!$B$7:$R$2292,17,0)</f>
        <v>28.6816</v>
      </c>
      <c r="M18" s="66">
        <f t="shared" si="4"/>
        <v>19</v>
      </c>
      <c r="N18" s="65">
        <f>VLOOKUP($A18,'Return Data'!$B$7:$R$2292,14,0)</f>
        <v>8.6677999999999997</v>
      </c>
      <c r="O18" s="66">
        <f t="shared" si="5"/>
        <v>17</v>
      </c>
      <c r="P18" s="65">
        <f>VLOOKUP($A18,'Return Data'!$B$7:$R$2292,15,0)</f>
        <v>9.4954999999999998</v>
      </c>
      <c r="Q18" s="66">
        <f t="shared" si="6"/>
        <v>14</v>
      </c>
      <c r="R18" s="65">
        <f>VLOOKUP($A18,'Return Data'!$B$7:$R$2292,16,0)</f>
        <v>13.676</v>
      </c>
      <c r="S18" s="67">
        <f t="shared" si="7"/>
        <v>16</v>
      </c>
    </row>
    <row r="19" spans="1:19" x14ac:dyDescent="0.3">
      <c r="A19" s="63" t="s">
        <v>816</v>
      </c>
      <c r="B19" s="64">
        <f>VLOOKUP($A19,'Return Data'!$B$7:$R$2292,3,0)</f>
        <v>44679</v>
      </c>
      <c r="C19" s="65">
        <f>VLOOKUP($A19,'Return Data'!$B$7:$R$2292,4,0)</f>
        <v>16.945</v>
      </c>
      <c r="D19" s="65">
        <f>VLOOKUP($A19,'Return Data'!$B$7:$R$2292,10,0)</f>
        <v>-1.0338000000000001</v>
      </c>
      <c r="E19" s="66">
        <f t="shared" si="0"/>
        <v>11</v>
      </c>
      <c r="F19" s="65">
        <f>VLOOKUP($A19,'Return Data'!$B$7:$R$2292,11,0)</f>
        <v>-2.3736999999999999</v>
      </c>
      <c r="G19" s="66">
        <f t="shared" si="1"/>
        <v>6</v>
      </c>
      <c r="H19" s="65">
        <f>VLOOKUP($A19,'Return Data'!$B$7:$R$2292,12,0)</f>
        <v>10.0754</v>
      </c>
      <c r="I19" s="66">
        <f t="shared" si="2"/>
        <v>6</v>
      </c>
      <c r="J19" s="65">
        <f>VLOOKUP($A19,'Return Data'!$B$7:$R$2292,13,0)</f>
        <v>20.5106</v>
      </c>
      <c r="K19" s="66">
        <f t="shared" si="3"/>
        <v>8</v>
      </c>
      <c r="L19" s="65">
        <f>VLOOKUP($A19,'Return Data'!$B$7:$R$2292,17,0)</f>
        <v>38.255200000000002</v>
      </c>
      <c r="M19" s="66">
        <f t="shared" si="4"/>
        <v>9</v>
      </c>
      <c r="N19" s="65"/>
      <c r="O19" s="66"/>
      <c r="P19" s="65"/>
      <c r="Q19" s="66"/>
      <c r="R19" s="65">
        <f>VLOOKUP($A19,'Return Data'!$B$7:$R$2292,16,0)</f>
        <v>20.837800000000001</v>
      </c>
      <c r="S19" s="67">
        <f t="shared" si="7"/>
        <v>3</v>
      </c>
    </row>
    <row r="20" spans="1:19" x14ac:dyDescent="0.3">
      <c r="A20" s="63" t="s">
        <v>818</v>
      </c>
      <c r="B20" s="64">
        <f>VLOOKUP($A20,'Return Data'!$B$7:$R$2292,3,0)</f>
        <v>44679</v>
      </c>
      <c r="C20" s="65">
        <f>VLOOKUP($A20,'Return Data'!$B$7:$R$2292,4,0)</f>
        <v>16.113</v>
      </c>
      <c r="D20" s="65">
        <f>VLOOKUP($A20,'Return Data'!$B$7:$R$2292,10,0)</f>
        <v>-1.5940000000000001</v>
      </c>
      <c r="E20" s="66">
        <f t="shared" si="0"/>
        <v>14</v>
      </c>
      <c r="F20" s="65">
        <f>VLOOKUP($A20,'Return Data'!$B$7:$R$2292,11,0)</f>
        <v>-3.4861</v>
      </c>
      <c r="G20" s="66">
        <f t="shared" si="1"/>
        <v>9</v>
      </c>
      <c r="H20" s="65">
        <f>VLOOKUP($A20,'Return Data'!$B$7:$R$2292,12,0)</f>
        <v>1.0346</v>
      </c>
      <c r="I20" s="66">
        <f t="shared" si="2"/>
        <v>19</v>
      </c>
      <c r="J20" s="65">
        <f>VLOOKUP($A20,'Return Data'!$B$7:$R$2292,13,0)</f>
        <v>11.8104</v>
      </c>
      <c r="K20" s="66">
        <f t="shared" si="3"/>
        <v>18</v>
      </c>
      <c r="L20" s="65">
        <f>VLOOKUP($A20,'Return Data'!$B$7:$R$2292,17,0)</f>
        <v>27.673200000000001</v>
      </c>
      <c r="M20" s="66">
        <f t="shared" si="4"/>
        <v>20</v>
      </c>
      <c r="N20" s="65">
        <f>VLOOKUP($A20,'Return Data'!$B$7:$R$2292,14,0)</f>
        <v>13.7745</v>
      </c>
      <c r="O20" s="66">
        <f t="shared" si="5"/>
        <v>15</v>
      </c>
      <c r="P20" s="65"/>
      <c r="Q20" s="66"/>
      <c r="R20" s="65">
        <f>VLOOKUP($A20,'Return Data'!$B$7:$R$2292,16,0)</f>
        <v>14.694599999999999</v>
      </c>
      <c r="S20" s="67">
        <f t="shared" si="7"/>
        <v>14</v>
      </c>
    </row>
    <row r="21" spans="1:19" x14ac:dyDescent="0.3">
      <c r="A21" s="63" t="s">
        <v>820</v>
      </c>
      <c r="B21" s="64">
        <f>VLOOKUP($A21,'Return Data'!$B$7:$R$2292,3,0)</f>
        <v>44679</v>
      </c>
      <c r="C21" s="65">
        <f>VLOOKUP($A21,'Return Data'!$B$7:$R$2292,4,0)</f>
        <v>19.741</v>
      </c>
      <c r="D21" s="65">
        <f>VLOOKUP($A21,'Return Data'!$B$7:$R$2292,10,0)</f>
        <v>-2.2383999999999999</v>
      </c>
      <c r="E21" s="66">
        <f t="shared" si="0"/>
        <v>17</v>
      </c>
      <c r="F21" s="65">
        <f>VLOOKUP($A21,'Return Data'!$B$7:$R$2292,11,0)</f>
        <v>-5.4730999999999996</v>
      </c>
      <c r="G21" s="66">
        <f t="shared" si="1"/>
        <v>15</v>
      </c>
      <c r="H21" s="65">
        <f>VLOOKUP($A21,'Return Data'!$B$7:$R$2292,12,0)</f>
        <v>6.8582999999999998</v>
      </c>
      <c r="I21" s="66">
        <f t="shared" si="2"/>
        <v>13</v>
      </c>
      <c r="J21" s="65">
        <f>VLOOKUP($A21,'Return Data'!$B$7:$R$2292,13,0)</f>
        <v>20.932400000000001</v>
      </c>
      <c r="K21" s="66">
        <f t="shared" si="3"/>
        <v>7</v>
      </c>
      <c r="L21" s="65">
        <f>VLOOKUP($A21,'Return Data'!$B$7:$R$2292,17,0)</f>
        <v>44.487699999999997</v>
      </c>
      <c r="M21" s="66">
        <f t="shared" si="4"/>
        <v>4</v>
      </c>
      <c r="N21" s="65"/>
      <c r="O21" s="66"/>
      <c r="P21" s="65"/>
      <c r="Q21" s="66"/>
      <c r="R21" s="65">
        <f>VLOOKUP($A21,'Return Data'!$B$7:$R$2292,16,0)</f>
        <v>25.8415</v>
      </c>
      <c r="S21" s="67">
        <f t="shared" si="7"/>
        <v>1</v>
      </c>
    </row>
    <row r="22" spans="1:19" x14ac:dyDescent="0.3">
      <c r="A22" s="63" t="s">
        <v>822</v>
      </c>
      <c r="B22" s="64">
        <f>VLOOKUP($A22,'Return Data'!$B$7:$R$2292,3,0)</f>
        <v>44679</v>
      </c>
      <c r="C22" s="65">
        <f>VLOOKUP($A22,'Return Data'!$B$7:$R$2292,4,0)</f>
        <v>35.010199999999998</v>
      </c>
      <c r="D22" s="65">
        <f>VLOOKUP($A22,'Return Data'!$B$7:$R$2292,10,0)</f>
        <v>-1.8009999999999999</v>
      </c>
      <c r="E22" s="66">
        <f t="shared" si="0"/>
        <v>15</v>
      </c>
      <c r="F22" s="65">
        <f>VLOOKUP($A22,'Return Data'!$B$7:$R$2292,11,0)</f>
        <v>-8.0838999999999999</v>
      </c>
      <c r="G22" s="66">
        <f t="shared" si="1"/>
        <v>20</v>
      </c>
      <c r="H22" s="65">
        <f>VLOOKUP($A22,'Return Data'!$B$7:$R$2292,12,0)</f>
        <v>0.1376</v>
      </c>
      <c r="I22" s="66">
        <f t="shared" si="2"/>
        <v>20</v>
      </c>
      <c r="J22" s="65">
        <f>VLOOKUP($A22,'Return Data'!$B$7:$R$2292,13,0)</f>
        <v>5.1364000000000001</v>
      </c>
      <c r="K22" s="66">
        <f t="shared" si="3"/>
        <v>21</v>
      </c>
      <c r="L22" s="65">
        <f>VLOOKUP($A22,'Return Data'!$B$7:$R$2292,17,0)</f>
        <v>25.428799999999999</v>
      </c>
      <c r="M22" s="66">
        <f t="shared" si="4"/>
        <v>21</v>
      </c>
      <c r="N22" s="65">
        <f>VLOOKUP($A22,'Return Data'!$B$7:$R$2292,14,0)</f>
        <v>14.0848</v>
      </c>
      <c r="O22" s="66">
        <f t="shared" si="5"/>
        <v>13</v>
      </c>
      <c r="P22" s="65">
        <f>VLOOKUP($A22,'Return Data'!$B$7:$R$2292,15,0)</f>
        <v>11.0581</v>
      </c>
      <c r="Q22" s="66">
        <f t="shared" si="6"/>
        <v>11</v>
      </c>
      <c r="R22" s="65">
        <f>VLOOKUP($A22,'Return Data'!$B$7:$R$2292,16,0)</f>
        <v>15.0022</v>
      </c>
      <c r="S22" s="67">
        <f t="shared" si="7"/>
        <v>13</v>
      </c>
    </row>
    <row r="23" spans="1:19" x14ac:dyDescent="0.3">
      <c r="A23" s="63" t="s">
        <v>825</v>
      </c>
      <c r="B23" s="64">
        <f>VLOOKUP($A23,'Return Data'!$B$7:$R$2292,3,0)</f>
        <v>44679</v>
      </c>
      <c r="C23" s="65">
        <f>VLOOKUP($A23,'Return Data'!$B$7:$R$2292,4,0)</f>
        <v>84.257199999999997</v>
      </c>
      <c r="D23" s="65">
        <f>VLOOKUP($A23,'Return Data'!$B$7:$R$2292,10,0)</f>
        <v>1.1384000000000001</v>
      </c>
      <c r="E23" s="66">
        <f t="shared" si="0"/>
        <v>4</v>
      </c>
      <c r="F23" s="65">
        <f>VLOOKUP($A23,'Return Data'!$B$7:$R$2292,11,0)</f>
        <v>-0.47899999999999998</v>
      </c>
      <c r="G23" s="66">
        <f t="shared" si="1"/>
        <v>3</v>
      </c>
      <c r="H23" s="65">
        <f>VLOOKUP($A23,'Return Data'!$B$7:$R$2292,12,0)</f>
        <v>12.394500000000001</v>
      </c>
      <c r="I23" s="66">
        <f t="shared" si="2"/>
        <v>2</v>
      </c>
      <c r="J23" s="65">
        <f>VLOOKUP($A23,'Return Data'!$B$7:$R$2292,13,0)</f>
        <v>22.0259</v>
      </c>
      <c r="K23" s="66">
        <f t="shared" si="3"/>
        <v>5</v>
      </c>
      <c r="L23" s="65">
        <f>VLOOKUP($A23,'Return Data'!$B$7:$R$2292,17,0)</f>
        <v>48.087600000000002</v>
      </c>
      <c r="M23" s="66">
        <f t="shared" si="4"/>
        <v>1</v>
      </c>
      <c r="N23" s="65">
        <f>VLOOKUP($A23,'Return Data'!$B$7:$R$2292,14,0)</f>
        <v>18.666</v>
      </c>
      <c r="O23" s="66">
        <f t="shared" si="5"/>
        <v>4</v>
      </c>
      <c r="P23" s="65">
        <f>VLOOKUP($A23,'Return Data'!$B$7:$R$2292,15,0)</f>
        <v>13.430300000000001</v>
      </c>
      <c r="Q23" s="66">
        <f t="shared" si="6"/>
        <v>8</v>
      </c>
      <c r="R23" s="65">
        <f>VLOOKUP($A23,'Return Data'!$B$7:$R$2292,16,0)</f>
        <v>18.5106</v>
      </c>
      <c r="S23" s="67">
        <f t="shared" si="7"/>
        <v>5</v>
      </c>
    </row>
    <row r="24" spans="1:19" x14ac:dyDescent="0.3">
      <c r="A24" s="63" t="s">
        <v>827</v>
      </c>
      <c r="B24" s="64">
        <f>VLOOKUP($A24,'Return Data'!$B$7:$R$2292,3,0)</f>
        <v>44679</v>
      </c>
      <c r="C24" s="65">
        <f>VLOOKUP($A24,'Return Data'!$B$7:$R$2292,4,0)</f>
        <v>59.278799999999997</v>
      </c>
      <c r="D24" s="65">
        <f>VLOOKUP($A24,'Return Data'!$B$7:$R$2292,10,0)</f>
        <v>8.3782999999999994</v>
      </c>
      <c r="E24" s="66">
        <f t="shared" si="0"/>
        <v>1</v>
      </c>
      <c r="F24" s="65">
        <f>VLOOKUP($A24,'Return Data'!$B$7:$R$2292,11,0)</f>
        <v>7.5590000000000002</v>
      </c>
      <c r="G24" s="66">
        <f t="shared" si="1"/>
        <v>1</v>
      </c>
      <c r="H24" s="65">
        <f>VLOOKUP($A24,'Return Data'!$B$7:$R$2292,12,0)</f>
        <v>11.668799999999999</v>
      </c>
      <c r="I24" s="66">
        <f t="shared" si="2"/>
        <v>3</v>
      </c>
      <c r="J24" s="65">
        <f>VLOOKUP($A24,'Return Data'!$B$7:$R$2292,13,0)</f>
        <v>22.579699999999999</v>
      </c>
      <c r="K24" s="66">
        <f t="shared" si="3"/>
        <v>4</v>
      </c>
      <c r="L24" s="65">
        <f>VLOOKUP($A24,'Return Data'!$B$7:$R$2292,17,0)</f>
        <v>47.889400000000002</v>
      </c>
      <c r="M24" s="66">
        <f t="shared" si="4"/>
        <v>2</v>
      </c>
      <c r="N24" s="65">
        <f>VLOOKUP($A24,'Return Data'!$B$7:$R$2292,14,0)</f>
        <v>23.260100000000001</v>
      </c>
      <c r="O24" s="66">
        <f t="shared" si="5"/>
        <v>1</v>
      </c>
      <c r="P24" s="65">
        <f>VLOOKUP($A24,'Return Data'!$B$7:$R$2292,15,0)</f>
        <v>16.280899999999999</v>
      </c>
      <c r="Q24" s="66">
        <f t="shared" si="6"/>
        <v>3</v>
      </c>
      <c r="R24" s="65">
        <f>VLOOKUP($A24,'Return Data'!$B$7:$R$2292,16,0)</f>
        <v>18.088699999999999</v>
      </c>
      <c r="S24" s="67">
        <f t="shared" si="7"/>
        <v>7</v>
      </c>
    </row>
    <row r="25" spans="1:19" x14ac:dyDescent="0.3">
      <c r="A25" s="63" t="s">
        <v>828</v>
      </c>
      <c r="B25" s="64">
        <f>VLOOKUP($A25,'Return Data'!$B$7:$R$2292,3,0)</f>
        <v>44679</v>
      </c>
      <c r="C25" s="65">
        <f>VLOOKUP($A25,'Return Data'!$B$7:$R$2292,4,0)</f>
        <v>247.2491</v>
      </c>
      <c r="D25" s="65">
        <f>VLOOKUP($A25,'Return Data'!$B$7:$R$2292,10,0)</f>
        <v>-2.9392999999999998</v>
      </c>
      <c r="E25" s="66">
        <f t="shared" si="0"/>
        <v>19</v>
      </c>
      <c r="F25" s="65">
        <f>VLOOKUP($A25,'Return Data'!$B$7:$R$2292,11,0)</f>
        <v>-7.3597000000000001</v>
      </c>
      <c r="G25" s="66">
        <f t="shared" si="1"/>
        <v>19</v>
      </c>
      <c r="H25" s="65">
        <f>VLOOKUP($A25,'Return Data'!$B$7:$R$2292,12,0)</f>
        <v>6.5476999999999999</v>
      </c>
      <c r="I25" s="66">
        <f t="shared" si="2"/>
        <v>14</v>
      </c>
      <c r="J25" s="65">
        <f>VLOOKUP($A25,'Return Data'!$B$7:$R$2292,13,0)</f>
        <v>19.428999999999998</v>
      </c>
      <c r="K25" s="66">
        <f t="shared" si="3"/>
        <v>11</v>
      </c>
      <c r="L25" s="65">
        <f>VLOOKUP($A25,'Return Data'!$B$7:$R$2292,17,0)</f>
        <v>35.100200000000001</v>
      </c>
      <c r="M25" s="66">
        <f t="shared" si="4"/>
        <v>12</v>
      </c>
      <c r="N25" s="65">
        <f>VLOOKUP($A25,'Return Data'!$B$7:$R$2292,14,0)</f>
        <v>18.177499999999998</v>
      </c>
      <c r="O25" s="66">
        <f t="shared" si="5"/>
        <v>5</v>
      </c>
      <c r="P25" s="65">
        <f>VLOOKUP($A25,'Return Data'!$B$7:$R$2292,15,0)</f>
        <v>16.950600000000001</v>
      </c>
      <c r="Q25" s="66">
        <f t="shared" si="6"/>
        <v>2</v>
      </c>
      <c r="R25" s="65">
        <f>VLOOKUP($A25,'Return Data'!$B$7:$R$2292,16,0)</f>
        <v>16.0976</v>
      </c>
      <c r="S25" s="67">
        <f t="shared" si="7"/>
        <v>10</v>
      </c>
    </row>
    <row r="26" spans="1:19" x14ac:dyDescent="0.3">
      <c r="A26" s="63" t="s">
        <v>1955</v>
      </c>
      <c r="B26" s="64">
        <f>VLOOKUP($A26,'Return Data'!$B$7:$R$2292,3,0)</f>
        <v>44679</v>
      </c>
      <c r="C26" s="65">
        <f>VLOOKUP($A26,'Return Data'!$B$7:$R$2292,4,0)</f>
        <v>114.63339999999999</v>
      </c>
      <c r="D26" s="65">
        <f>VLOOKUP($A26,'Return Data'!$B$7:$R$2292,10,0)</f>
        <v>-0.94950000000000001</v>
      </c>
      <c r="E26" s="66">
        <f t="shared" si="0"/>
        <v>10</v>
      </c>
      <c r="F26" s="65">
        <f>VLOOKUP($A26,'Return Data'!$B$7:$R$2292,11,0)</f>
        <v>-3.4828999999999999</v>
      </c>
      <c r="G26" s="66">
        <f t="shared" si="1"/>
        <v>8</v>
      </c>
      <c r="H26" s="65">
        <f>VLOOKUP($A26,'Return Data'!$B$7:$R$2292,12,0)</f>
        <v>7.4452999999999996</v>
      </c>
      <c r="I26" s="66">
        <f t="shared" si="2"/>
        <v>12</v>
      </c>
      <c r="J26" s="65">
        <f>VLOOKUP($A26,'Return Data'!$B$7:$R$2292,13,0)</f>
        <v>17.584800000000001</v>
      </c>
      <c r="K26" s="66">
        <f t="shared" si="3"/>
        <v>14</v>
      </c>
      <c r="L26" s="65">
        <f>VLOOKUP($A26,'Return Data'!$B$7:$R$2292,17,0)</f>
        <v>35.789200000000001</v>
      </c>
      <c r="M26" s="66">
        <f t="shared" si="4"/>
        <v>11</v>
      </c>
      <c r="N26" s="65">
        <f>VLOOKUP($A26,'Return Data'!$B$7:$R$2292,14,0)</f>
        <v>19.5336</v>
      </c>
      <c r="O26" s="66">
        <f t="shared" si="5"/>
        <v>3</v>
      </c>
      <c r="P26" s="65">
        <f>VLOOKUP($A26,'Return Data'!$B$7:$R$2292,15,0)</f>
        <v>15.293200000000001</v>
      </c>
      <c r="Q26" s="66">
        <f t="shared" si="6"/>
        <v>4</v>
      </c>
      <c r="R26" s="65">
        <f>VLOOKUP($A26,'Return Data'!$B$7:$R$2292,16,0)</f>
        <v>15.0494</v>
      </c>
      <c r="S26" s="67">
        <f t="shared" si="7"/>
        <v>12</v>
      </c>
    </row>
    <row r="27" spans="1:19" x14ac:dyDescent="0.3">
      <c r="A27" s="63" t="s">
        <v>832</v>
      </c>
      <c r="B27" s="64">
        <f>VLOOKUP($A27,'Return Data'!$B$7:$R$2292,3,0)</f>
        <v>44679</v>
      </c>
      <c r="C27" s="65">
        <f>VLOOKUP($A27,'Return Data'!$B$7:$R$2292,4,0)</f>
        <v>15.5717</v>
      </c>
      <c r="D27" s="65">
        <f>VLOOKUP($A27,'Return Data'!$B$7:$R$2292,10,0)</f>
        <v>0.44379999999999997</v>
      </c>
      <c r="E27" s="66">
        <f t="shared" si="0"/>
        <v>5</v>
      </c>
      <c r="F27" s="65">
        <f>VLOOKUP($A27,'Return Data'!$B$7:$R$2292,11,0)</f>
        <v>-1.4866999999999999</v>
      </c>
      <c r="G27" s="66">
        <f t="shared" si="1"/>
        <v>4</v>
      </c>
      <c r="H27" s="65">
        <f>VLOOKUP($A27,'Return Data'!$B$7:$R$2292,12,0)</f>
        <v>9.2475000000000005</v>
      </c>
      <c r="I27" s="66">
        <f t="shared" si="2"/>
        <v>8</v>
      </c>
      <c r="J27" s="65">
        <f>VLOOKUP($A27,'Return Data'!$B$7:$R$2292,13,0)</f>
        <v>21.859500000000001</v>
      </c>
      <c r="K27" s="66">
        <f t="shared" si="3"/>
        <v>6</v>
      </c>
      <c r="L27" s="65">
        <f>VLOOKUP($A27,'Return Data'!$B$7:$R$2292,17,0)</f>
        <v>40.944699999999997</v>
      </c>
      <c r="M27" s="66">
        <f t="shared" si="4"/>
        <v>7</v>
      </c>
      <c r="N27" s="65"/>
      <c r="O27" s="66"/>
      <c r="P27" s="65"/>
      <c r="Q27" s="66"/>
      <c r="R27" s="65">
        <f>VLOOKUP($A27,'Return Data'!$B$7:$R$2292,16,0)</f>
        <v>20.290600000000001</v>
      </c>
      <c r="S27" s="67">
        <f t="shared" si="7"/>
        <v>4</v>
      </c>
    </row>
    <row r="28" spans="1:19" x14ac:dyDescent="0.3">
      <c r="A28" s="63" t="s">
        <v>834</v>
      </c>
      <c r="B28" s="64">
        <f>VLOOKUP($A28,'Return Data'!$B$7:$R$2292,3,0)</f>
        <v>44679</v>
      </c>
      <c r="C28" s="65">
        <f>VLOOKUP($A28,'Return Data'!$B$7:$R$2292,4,0)</f>
        <v>17.82</v>
      </c>
      <c r="D28" s="65">
        <f>VLOOKUP($A28,'Return Data'!$B$7:$R$2292,10,0)</f>
        <v>-1.4924999999999999</v>
      </c>
      <c r="E28" s="66">
        <f t="shared" si="0"/>
        <v>13</v>
      </c>
      <c r="F28" s="65">
        <f>VLOOKUP($A28,'Return Data'!$B$7:$R$2292,11,0)</f>
        <v>-4.4504000000000001</v>
      </c>
      <c r="G28" s="66">
        <f t="shared" si="1"/>
        <v>12</v>
      </c>
      <c r="H28" s="65">
        <f>VLOOKUP($A28,'Return Data'!$B$7:$R$2292,12,0)</f>
        <v>6.3880999999999997</v>
      </c>
      <c r="I28" s="66">
        <f t="shared" si="2"/>
        <v>15</v>
      </c>
      <c r="J28" s="65">
        <f>VLOOKUP($A28,'Return Data'!$B$7:$R$2292,13,0)</f>
        <v>17.779199999999999</v>
      </c>
      <c r="K28" s="66">
        <f t="shared" si="3"/>
        <v>13</v>
      </c>
      <c r="L28" s="65">
        <f>VLOOKUP($A28,'Return Data'!$B$7:$R$2292,17,0)</f>
        <v>37.979900000000001</v>
      </c>
      <c r="M28" s="66">
        <f t="shared" si="4"/>
        <v>10</v>
      </c>
      <c r="N28" s="65"/>
      <c r="O28" s="66"/>
      <c r="P28" s="65"/>
      <c r="Q28" s="66"/>
      <c r="R28" s="65">
        <f>VLOOKUP($A28,'Return Data'!$B$7:$R$2292,16,0)</f>
        <v>23.553999999999998</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-0.56464761904761895</v>
      </c>
      <c r="E30" s="74"/>
      <c r="F30" s="75">
        <f>AVERAGE(F8:F28)</f>
        <v>-3.6416142857142866</v>
      </c>
      <c r="G30" s="74"/>
      <c r="H30" s="75">
        <f>AVERAGE(H8:H28)</f>
        <v>7.4402571428571438</v>
      </c>
      <c r="I30" s="74"/>
      <c r="J30" s="75">
        <f>AVERAGE(J8:J28)</f>
        <v>18.28528571428571</v>
      </c>
      <c r="K30" s="74"/>
      <c r="L30" s="75">
        <f>AVERAGE(L8:L28)</f>
        <v>36.918109523809527</v>
      </c>
      <c r="M30" s="74"/>
      <c r="N30" s="75">
        <f>AVERAGE(N8:N28)</f>
        <v>16.458805882352941</v>
      </c>
      <c r="O30" s="74"/>
      <c r="P30" s="75">
        <f>AVERAGE(P8:P28)</f>
        <v>13.447135714285716</v>
      </c>
      <c r="Q30" s="74"/>
      <c r="R30" s="75">
        <f>AVERAGE(R8:R28)</f>
        <v>16.280180952380949</v>
      </c>
      <c r="S30" s="76"/>
    </row>
    <row r="31" spans="1:19" x14ac:dyDescent="0.3">
      <c r="A31" s="73" t="s">
        <v>28</v>
      </c>
      <c r="B31" s="74"/>
      <c r="C31" s="74"/>
      <c r="D31" s="75">
        <f>MIN(D8:D28)</f>
        <v>-4.1859000000000002</v>
      </c>
      <c r="E31" s="74"/>
      <c r="F31" s="75">
        <f>MIN(F8:F28)</f>
        <v>-10.9687</v>
      </c>
      <c r="G31" s="74"/>
      <c r="H31" s="75">
        <f>MIN(H8:H28)</f>
        <v>-2.3992</v>
      </c>
      <c r="I31" s="74"/>
      <c r="J31" s="75">
        <f>MIN(J8:J28)</f>
        <v>5.1364000000000001</v>
      </c>
      <c r="K31" s="74"/>
      <c r="L31" s="75">
        <f>MIN(L8:L28)</f>
        <v>25.428799999999999</v>
      </c>
      <c r="M31" s="74"/>
      <c r="N31" s="75">
        <f>MIN(N8:N28)</f>
        <v>8.6677999999999997</v>
      </c>
      <c r="O31" s="74"/>
      <c r="P31" s="75">
        <f>MIN(P8:P28)</f>
        <v>9.4954999999999998</v>
      </c>
      <c r="Q31" s="74"/>
      <c r="R31" s="75">
        <f>MIN(R8:R28)</f>
        <v>9.8652999999999995</v>
      </c>
      <c r="S31" s="76"/>
    </row>
    <row r="32" spans="1:19" ht="15" thickBot="1" x14ac:dyDescent="0.35">
      <c r="A32" s="77" t="s">
        <v>29</v>
      </c>
      <c r="B32" s="78"/>
      <c r="C32" s="78"/>
      <c r="D32" s="79">
        <f>MAX(D8:D28)</f>
        <v>8.3782999999999994</v>
      </c>
      <c r="E32" s="78"/>
      <c r="F32" s="79">
        <f>MAX(F8:F28)</f>
        <v>7.5590000000000002</v>
      </c>
      <c r="G32" s="78"/>
      <c r="H32" s="79">
        <f>MAX(H8:H28)</f>
        <v>19.219000000000001</v>
      </c>
      <c r="I32" s="78"/>
      <c r="J32" s="79">
        <f>MAX(J8:J28)</f>
        <v>33.952199999999998</v>
      </c>
      <c r="K32" s="78"/>
      <c r="L32" s="79">
        <f>MAX(L8:L28)</f>
        <v>48.087600000000002</v>
      </c>
      <c r="M32" s="78"/>
      <c r="N32" s="79">
        <f>MAX(N8:N28)</f>
        <v>23.260100000000001</v>
      </c>
      <c r="O32" s="78"/>
      <c r="P32" s="79">
        <f>MAX(P8:P28)</f>
        <v>18.024899999999999</v>
      </c>
      <c r="Q32" s="78"/>
      <c r="R32" s="79">
        <f>MAX(R8:R28)</f>
        <v>25.8415</v>
      </c>
      <c r="S32" s="80"/>
    </row>
    <row r="33" spans="1:1" x14ac:dyDescent="0.3">
      <c r="A33" s="112" t="s">
        <v>430</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797</v>
      </c>
      <c r="B8" s="64">
        <f>VLOOKUP($A8,'Return Data'!$B$7:$R$2292,3,0)</f>
        <v>44679</v>
      </c>
      <c r="C8" s="65">
        <f>VLOOKUP($A8,'Return Data'!$B$7:$R$2292,4,0)</f>
        <v>88.969200000000001</v>
      </c>
      <c r="D8" s="65">
        <f>VLOOKUP($A8,'Return Data'!$B$7:$R$2292,10,0)</f>
        <v>-1.4543999999999999</v>
      </c>
      <c r="E8" s="66">
        <f t="shared" ref="E8:E28" si="0">RANK(D8,D$8:D$28,0)</f>
        <v>12</v>
      </c>
      <c r="F8" s="65">
        <f>VLOOKUP($A8,'Return Data'!$B$7:$R$2292,11,0)</f>
        <v>-5.4291</v>
      </c>
      <c r="G8" s="66">
        <f t="shared" ref="G8:G28" si="1">RANK(F8,F$8:F$28,0)</f>
        <v>14</v>
      </c>
      <c r="H8" s="65">
        <f>VLOOKUP($A8,'Return Data'!$B$7:$R$2292,12,0)</f>
        <v>6.9452999999999996</v>
      </c>
      <c r="I8" s="66">
        <f t="shared" ref="I8:I28" si="2">RANK(H8,H$8:H$28,0)</f>
        <v>10</v>
      </c>
      <c r="J8" s="65">
        <f>VLOOKUP($A8,'Return Data'!$B$7:$R$2292,13,0)</f>
        <v>15.8787</v>
      </c>
      <c r="K8" s="66">
        <f t="shared" ref="K8:K28" si="3">RANK(J8,J$8:J$28,0)</f>
        <v>15</v>
      </c>
      <c r="L8" s="65">
        <f>VLOOKUP($A8,'Return Data'!$B$7:$R$2292,17,0)</f>
        <v>33.447699999999998</v>
      </c>
      <c r="M8" s="66">
        <f t="shared" ref="M8:M28" si="4">RANK(L8,L$8:L$28,0)</f>
        <v>13</v>
      </c>
      <c r="N8" s="65">
        <f>VLOOKUP($A8,'Return Data'!$B$7:$R$2292,14,0)</f>
        <v>14.146800000000001</v>
      </c>
      <c r="O8" s="66">
        <f t="shared" ref="O8:O18" si="5">RANK(N8,N$8:N$28,0)</f>
        <v>11</v>
      </c>
      <c r="P8" s="65">
        <f>VLOOKUP($A8,'Return Data'!$B$7:$R$2292,15,0)</f>
        <v>11.231199999999999</v>
      </c>
      <c r="Q8" s="66">
        <f>RANK(P8,P$8:P$28,0)</f>
        <v>9</v>
      </c>
      <c r="R8" s="65">
        <f>VLOOKUP($A8,'Return Data'!$B$7:$R$2292,16,0)</f>
        <v>14.145300000000001</v>
      </c>
      <c r="S8" s="67">
        <f t="shared" ref="S8:S28" si="6">RANK(R8,R$8:R$28,0)</f>
        <v>11</v>
      </c>
    </row>
    <row r="9" spans="1:20" x14ac:dyDescent="0.3">
      <c r="A9" s="63" t="s">
        <v>800</v>
      </c>
      <c r="B9" s="64">
        <f>VLOOKUP($A9,'Return Data'!$B$7:$R$2292,3,0)</f>
        <v>44679</v>
      </c>
      <c r="C9" s="65">
        <f>VLOOKUP($A9,'Return Data'!$B$7:$R$2292,4,0)</f>
        <v>42.23</v>
      </c>
      <c r="D9" s="65">
        <f>VLOOKUP($A9,'Return Data'!$B$7:$R$2292,10,0)</f>
        <v>-1.147</v>
      </c>
      <c r="E9" s="66">
        <f t="shared" si="0"/>
        <v>9</v>
      </c>
      <c r="F9" s="65">
        <f>VLOOKUP($A9,'Return Data'!$B$7:$R$2292,11,0)</f>
        <v>-11.467499999999999</v>
      </c>
      <c r="G9" s="66">
        <f t="shared" si="1"/>
        <v>21</v>
      </c>
      <c r="H9" s="65">
        <f>VLOOKUP($A9,'Return Data'!$B$7:$R$2292,12,0)</f>
        <v>0.52370000000000005</v>
      </c>
      <c r="I9" s="66">
        <f t="shared" si="2"/>
        <v>18</v>
      </c>
      <c r="J9" s="65">
        <f>VLOOKUP($A9,'Return Data'!$B$7:$R$2292,13,0)</f>
        <v>9.5745000000000005</v>
      </c>
      <c r="K9" s="66">
        <f t="shared" si="3"/>
        <v>19</v>
      </c>
      <c r="L9" s="65">
        <f>VLOOKUP($A9,'Return Data'!$B$7:$R$2292,17,0)</f>
        <v>29.503799999999998</v>
      </c>
      <c r="M9" s="66">
        <f t="shared" si="4"/>
        <v>17</v>
      </c>
      <c r="N9" s="65">
        <f>VLOOKUP($A9,'Return Data'!$B$7:$R$2292,14,0)</f>
        <v>15.159000000000001</v>
      </c>
      <c r="O9" s="66">
        <f t="shared" si="5"/>
        <v>8</v>
      </c>
      <c r="P9" s="65">
        <f>VLOOKUP($A9,'Return Data'!$B$7:$R$2292,15,0)</f>
        <v>13.634600000000001</v>
      </c>
      <c r="Q9" s="66">
        <f>RANK(P9,P$8:P$28,0)</f>
        <v>5</v>
      </c>
      <c r="R9" s="65">
        <f>VLOOKUP($A9,'Return Data'!$B$7:$R$2292,16,0)</f>
        <v>15.773099999999999</v>
      </c>
      <c r="S9" s="67">
        <f t="shared" si="6"/>
        <v>6</v>
      </c>
    </row>
    <row r="10" spans="1:20" x14ac:dyDescent="0.3">
      <c r="A10" s="63" t="s">
        <v>2013</v>
      </c>
      <c r="B10" s="64">
        <f>VLOOKUP($A10,'Return Data'!$B$7:$R$2292,3,0)</f>
        <v>44679</v>
      </c>
      <c r="C10" s="65">
        <f>VLOOKUP($A10,'Return Data'!$B$7:$R$2292,4,0)</f>
        <v>14.3748</v>
      </c>
      <c r="D10" s="65">
        <f>VLOOKUP($A10,'Return Data'!$B$7:$R$2292,10,0)</f>
        <v>1.3523000000000001</v>
      </c>
      <c r="E10" s="66">
        <f t="shared" si="0"/>
        <v>3</v>
      </c>
      <c r="F10" s="65">
        <f>VLOOKUP($A10,'Return Data'!$B$7:$R$2292,11,0)</f>
        <v>-2.7810000000000001</v>
      </c>
      <c r="G10" s="66">
        <f t="shared" si="1"/>
        <v>5</v>
      </c>
      <c r="H10" s="65">
        <f>VLOOKUP($A10,'Return Data'!$B$7:$R$2292,12,0)</f>
        <v>6.8678999999999997</v>
      </c>
      <c r="I10" s="66">
        <f t="shared" si="2"/>
        <v>11</v>
      </c>
      <c r="J10" s="65">
        <f>VLOOKUP($A10,'Return Data'!$B$7:$R$2292,13,0)</f>
        <v>15.963200000000001</v>
      </c>
      <c r="K10" s="66">
        <f t="shared" si="3"/>
        <v>14</v>
      </c>
      <c r="L10" s="65">
        <f>VLOOKUP($A10,'Return Data'!$B$7:$R$2292,17,0)</f>
        <v>29.8535</v>
      </c>
      <c r="M10" s="66">
        <f t="shared" si="4"/>
        <v>16</v>
      </c>
      <c r="N10" s="65">
        <f>VLOOKUP($A10,'Return Data'!$B$7:$R$2292,14,0)</f>
        <v>14.661099999999999</v>
      </c>
      <c r="O10" s="66">
        <f t="shared" si="5"/>
        <v>10</v>
      </c>
      <c r="P10" s="65"/>
      <c r="Q10" s="66"/>
      <c r="R10" s="65">
        <f>VLOOKUP($A10,'Return Data'!$B$7:$R$2292,16,0)</f>
        <v>8.2803000000000004</v>
      </c>
      <c r="S10" s="67">
        <f t="shared" si="6"/>
        <v>20</v>
      </c>
    </row>
    <row r="11" spans="1:20" x14ac:dyDescent="0.3">
      <c r="A11" s="63" t="s">
        <v>802</v>
      </c>
      <c r="B11" s="64">
        <f>VLOOKUP($A11,'Return Data'!$B$7:$R$2292,3,0)</f>
        <v>44679</v>
      </c>
      <c r="C11" s="65">
        <f>VLOOKUP($A11,'Return Data'!$B$7:$R$2292,4,0)</f>
        <v>32.152000000000001</v>
      </c>
      <c r="D11" s="65">
        <f>VLOOKUP($A11,'Return Data'!$B$7:$R$2292,10,0)</f>
        <v>-4.4375</v>
      </c>
      <c r="E11" s="66">
        <f t="shared" si="0"/>
        <v>21</v>
      </c>
      <c r="F11" s="65">
        <f>VLOOKUP($A11,'Return Data'!$B$7:$R$2292,11,0)</f>
        <v>-6.8517000000000001</v>
      </c>
      <c r="G11" s="66">
        <f t="shared" si="1"/>
        <v>18</v>
      </c>
      <c r="H11" s="65">
        <f>VLOOKUP($A11,'Return Data'!$B$7:$R$2292,12,0)</f>
        <v>-3.1741000000000001</v>
      </c>
      <c r="I11" s="66">
        <f t="shared" si="2"/>
        <v>21</v>
      </c>
      <c r="J11" s="65">
        <f>VLOOKUP($A11,'Return Data'!$B$7:$R$2292,13,0)</f>
        <v>8.1138999999999992</v>
      </c>
      <c r="K11" s="66">
        <f t="shared" si="3"/>
        <v>20</v>
      </c>
      <c r="L11" s="65">
        <f>VLOOKUP($A11,'Return Data'!$B$7:$R$2292,17,0)</f>
        <v>29.4192</v>
      </c>
      <c r="M11" s="66">
        <f t="shared" si="4"/>
        <v>18</v>
      </c>
      <c r="N11" s="65">
        <f>VLOOKUP($A11,'Return Data'!$B$7:$R$2292,14,0)</f>
        <v>11.5283</v>
      </c>
      <c r="O11" s="66">
        <f t="shared" si="5"/>
        <v>16</v>
      </c>
      <c r="P11" s="65">
        <f>VLOOKUP($A11,'Return Data'!$B$7:$R$2292,15,0)</f>
        <v>9.0528999999999993</v>
      </c>
      <c r="Q11" s="66">
        <f>RANK(P11,P$8:P$28,0)</f>
        <v>13</v>
      </c>
      <c r="R11" s="65">
        <f>VLOOKUP($A11,'Return Data'!$B$7:$R$2292,16,0)</f>
        <v>10.3207</v>
      </c>
      <c r="S11" s="67">
        <f t="shared" si="6"/>
        <v>18</v>
      </c>
    </row>
    <row r="12" spans="1:20" x14ac:dyDescent="0.3">
      <c r="A12" s="63" t="s">
        <v>803</v>
      </c>
      <c r="B12" s="64">
        <f>VLOOKUP($A12,'Return Data'!$B$7:$R$2292,3,0)</f>
        <v>44679</v>
      </c>
      <c r="C12" s="65">
        <f>VLOOKUP($A12,'Return Data'!$B$7:$R$2292,4,0)</f>
        <v>64.616299999999995</v>
      </c>
      <c r="D12" s="65">
        <f>VLOOKUP($A12,'Return Data'!$B$7:$R$2292,10,0)</f>
        <v>-2.4965999999999999</v>
      </c>
      <c r="E12" s="66">
        <f t="shared" si="0"/>
        <v>16</v>
      </c>
      <c r="F12" s="65">
        <f>VLOOKUP($A12,'Return Data'!$B$7:$R$2292,11,0)</f>
        <v>-2.8464999999999998</v>
      </c>
      <c r="G12" s="66">
        <f t="shared" si="1"/>
        <v>6</v>
      </c>
      <c r="H12" s="65">
        <f>VLOOKUP($A12,'Return Data'!$B$7:$R$2292,12,0)</f>
        <v>7.5457999999999998</v>
      </c>
      <c r="I12" s="66">
        <f t="shared" si="2"/>
        <v>9</v>
      </c>
      <c r="J12" s="65">
        <f>VLOOKUP($A12,'Return Data'!$B$7:$R$2292,13,0)</f>
        <v>21.650400000000001</v>
      </c>
      <c r="K12" s="66">
        <f t="shared" si="3"/>
        <v>2</v>
      </c>
      <c r="L12" s="65">
        <f>VLOOKUP($A12,'Return Data'!$B$7:$R$2292,17,0)</f>
        <v>42.347299999999997</v>
      </c>
      <c r="M12" s="66">
        <f t="shared" si="4"/>
        <v>5</v>
      </c>
      <c r="N12" s="65">
        <f>VLOOKUP($A12,'Return Data'!$B$7:$R$2292,14,0)</f>
        <v>15.5909</v>
      </c>
      <c r="O12" s="66">
        <f t="shared" si="5"/>
        <v>7</v>
      </c>
      <c r="P12" s="65">
        <f>VLOOKUP($A12,'Return Data'!$B$7:$R$2292,15,0)</f>
        <v>12.4758</v>
      </c>
      <c r="Q12" s="66">
        <f>RANK(P12,P$8:P$28,0)</f>
        <v>8</v>
      </c>
      <c r="R12" s="65">
        <f>VLOOKUP($A12,'Return Data'!$B$7:$R$2292,16,0)</f>
        <v>13.468400000000001</v>
      </c>
      <c r="S12" s="67">
        <f t="shared" si="6"/>
        <v>13</v>
      </c>
    </row>
    <row r="13" spans="1:20" x14ac:dyDescent="0.3">
      <c r="A13" s="63" t="s">
        <v>805</v>
      </c>
      <c r="B13" s="64">
        <f>VLOOKUP($A13,'Return Data'!$B$7:$R$2292,3,0)</f>
        <v>44679</v>
      </c>
      <c r="C13" s="65">
        <f>VLOOKUP($A13,'Return Data'!$B$7:$R$2292,4,0)</f>
        <v>118.294</v>
      </c>
      <c r="D13" s="65">
        <f>VLOOKUP($A13,'Return Data'!$B$7:$R$2292,10,0)</f>
        <v>3.2972999999999999</v>
      </c>
      <c r="E13" s="66">
        <f t="shared" si="0"/>
        <v>2</v>
      </c>
      <c r="F13" s="65">
        <f>VLOOKUP($A13,'Return Data'!$B$7:$R$2292,11,0)</f>
        <v>2.3207</v>
      </c>
      <c r="G13" s="66">
        <f t="shared" si="1"/>
        <v>2</v>
      </c>
      <c r="H13" s="65">
        <f>VLOOKUP($A13,'Return Data'!$B$7:$R$2292,12,0)</f>
        <v>18.0273</v>
      </c>
      <c r="I13" s="66">
        <f t="shared" si="2"/>
        <v>1</v>
      </c>
      <c r="J13" s="65">
        <f>VLOOKUP($A13,'Return Data'!$B$7:$R$2292,13,0)</f>
        <v>32.245899999999999</v>
      </c>
      <c r="K13" s="66">
        <f t="shared" si="3"/>
        <v>1</v>
      </c>
      <c r="L13" s="65">
        <f>VLOOKUP($A13,'Return Data'!$B$7:$R$2292,17,0)</f>
        <v>42.932400000000001</v>
      </c>
      <c r="M13" s="66">
        <f t="shared" si="4"/>
        <v>3</v>
      </c>
      <c r="N13" s="65">
        <f>VLOOKUP($A13,'Return Data'!$B$7:$R$2292,14,0)</f>
        <v>15.028</v>
      </c>
      <c r="O13" s="66">
        <f t="shared" si="5"/>
        <v>9</v>
      </c>
      <c r="P13" s="65">
        <f>VLOOKUP($A13,'Return Data'!$B$7:$R$2292,15,0)</f>
        <v>9.7738999999999994</v>
      </c>
      <c r="Q13" s="66">
        <f>RANK(P13,P$8:P$28,0)</f>
        <v>11</v>
      </c>
      <c r="R13" s="65">
        <f>VLOOKUP($A13,'Return Data'!$B$7:$R$2292,16,0)</f>
        <v>15.0504</v>
      </c>
      <c r="S13" s="67">
        <f t="shared" si="6"/>
        <v>9</v>
      </c>
    </row>
    <row r="14" spans="1:20" x14ac:dyDescent="0.3">
      <c r="A14" s="63" t="s">
        <v>808</v>
      </c>
      <c r="B14" s="64">
        <f>VLOOKUP($A14,'Return Data'!$B$7:$R$2292,3,0)</f>
        <v>44679</v>
      </c>
      <c r="C14" s="65">
        <f>VLOOKUP($A14,'Return Data'!$B$7:$R$2292,4,0)</f>
        <v>48.41</v>
      </c>
      <c r="D14" s="65">
        <f>VLOOKUP($A14,'Return Data'!$B$7:$R$2292,10,0)</f>
        <v>-0.55459999999999998</v>
      </c>
      <c r="E14" s="66">
        <f t="shared" si="0"/>
        <v>7</v>
      </c>
      <c r="F14" s="65">
        <f>VLOOKUP($A14,'Return Data'!$B$7:$R$2292,11,0)</f>
        <v>-4.3470000000000004</v>
      </c>
      <c r="G14" s="66">
        <f t="shared" si="1"/>
        <v>10</v>
      </c>
      <c r="H14" s="65">
        <f>VLOOKUP($A14,'Return Data'!$B$7:$R$2292,12,0)</f>
        <v>8.7621000000000002</v>
      </c>
      <c r="I14" s="66">
        <f t="shared" si="2"/>
        <v>6</v>
      </c>
      <c r="J14" s="65">
        <f>VLOOKUP($A14,'Return Data'!$B$7:$R$2292,13,0)</f>
        <v>21.328299999999999</v>
      </c>
      <c r="K14" s="66">
        <f t="shared" si="3"/>
        <v>3</v>
      </c>
      <c r="L14" s="65">
        <f>VLOOKUP($A14,'Return Data'!$B$7:$R$2292,17,0)</f>
        <v>39.968800000000002</v>
      </c>
      <c r="M14" s="66">
        <f t="shared" si="4"/>
        <v>6</v>
      </c>
      <c r="N14" s="65">
        <f>VLOOKUP($A14,'Return Data'!$B$7:$R$2292,14,0)</f>
        <v>16.358799999999999</v>
      </c>
      <c r="O14" s="66">
        <f t="shared" si="5"/>
        <v>6</v>
      </c>
      <c r="P14" s="65">
        <f>VLOOKUP($A14,'Return Data'!$B$7:$R$2292,15,0)</f>
        <v>12.6982</v>
      </c>
      <c r="Q14" s="66">
        <f>RANK(P14,P$8:P$28,0)</f>
        <v>6</v>
      </c>
      <c r="R14" s="65">
        <f>VLOOKUP($A14,'Return Data'!$B$7:$R$2292,16,0)</f>
        <v>12.976699999999999</v>
      </c>
      <c r="S14" s="67">
        <f t="shared" si="6"/>
        <v>16</v>
      </c>
    </row>
    <row r="15" spans="1:20" x14ac:dyDescent="0.3">
      <c r="A15" s="63" t="s">
        <v>811</v>
      </c>
      <c r="B15" s="64">
        <f>VLOOKUP($A15,'Return Data'!$B$7:$R$2292,3,0)</f>
        <v>44679</v>
      </c>
      <c r="C15" s="65">
        <f>VLOOKUP($A15,'Return Data'!$B$7:$R$2292,4,0)</f>
        <v>14.91</v>
      </c>
      <c r="D15" s="65">
        <f>VLOOKUP($A15,'Return Data'!$B$7:$R$2292,10,0)</f>
        <v>-0.73240000000000005</v>
      </c>
      <c r="E15" s="66">
        <f t="shared" si="0"/>
        <v>8</v>
      </c>
      <c r="F15" s="65">
        <f>VLOOKUP($A15,'Return Data'!$B$7:$R$2292,11,0)</f>
        <v>-5.2130000000000001</v>
      </c>
      <c r="G15" s="66">
        <f t="shared" si="1"/>
        <v>13</v>
      </c>
      <c r="H15" s="65">
        <f>VLOOKUP($A15,'Return Data'!$B$7:$R$2292,12,0)</f>
        <v>9.9558</v>
      </c>
      <c r="I15" s="66">
        <f t="shared" si="2"/>
        <v>4</v>
      </c>
      <c r="J15" s="65">
        <f>VLOOKUP($A15,'Return Data'!$B$7:$R$2292,13,0)</f>
        <v>18.6158</v>
      </c>
      <c r="K15" s="66">
        <f t="shared" si="3"/>
        <v>8</v>
      </c>
      <c r="L15" s="65">
        <f>VLOOKUP($A15,'Return Data'!$B$7:$R$2292,17,0)</f>
        <v>33.149900000000002</v>
      </c>
      <c r="M15" s="66">
        <f t="shared" si="4"/>
        <v>14</v>
      </c>
      <c r="N15" s="65">
        <f>VLOOKUP($A15,'Return Data'!$B$7:$R$2292,14,0)</f>
        <v>14.124599999999999</v>
      </c>
      <c r="O15" s="66">
        <f t="shared" si="5"/>
        <v>12</v>
      </c>
      <c r="P15" s="65"/>
      <c r="Q15" s="66"/>
      <c r="R15" s="65">
        <f>VLOOKUP($A15,'Return Data'!$B$7:$R$2292,16,0)</f>
        <v>9.3991000000000007</v>
      </c>
      <c r="S15" s="67">
        <f t="shared" si="6"/>
        <v>19</v>
      </c>
    </row>
    <row r="16" spans="1:20" x14ac:dyDescent="0.3">
      <c r="A16" s="63" t="s">
        <v>813</v>
      </c>
      <c r="B16" s="64">
        <f>VLOOKUP($A16,'Return Data'!$B$7:$R$2292,3,0)</f>
        <v>44679</v>
      </c>
      <c r="C16" s="65">
        <f>VLOOKUP($A16,'Return Data'!$B$7:$R$2292,4,0)</f>
        <v>52.33</v>
      </c>
      <c r="D16" s="65">
        <f>VLOOKUP($A16,'Return Data'!$B$7:$R$2292,10,0)</f>
        <v>-2.5512000000000001</v>
      </c>
      <c r="E16" s="66">
        <f t="shared" si="0"/>
        <v>18</v>
      </c>
      <c r="F16" s="65">
        <f>VLOOKUP($A16,'Return Data'!$B$7:$R$2292,11,0)</f>
        <v>-4.4724000000000004</v>
      </c>
      <c r="G16" s="66">
        <f t="shared" si="1"/>
        <v>11</v>
      </c>
      <c r="H16" s="65">
        <f>VLOOKUP($A16,'Return Data'!$B$7:$R$2292,12,0)</f>
        <v>5.2070999999999996</v>
      </c>
      <c r="I16" s="66">
        <f t="shared" si="2"/>
        <v>16</v>
      </c>
      <c r="J16" s="65">
        <f>VLOOKUP($A16,'Return Data'!$B$7:$R$2292,13,0)</f>
        <v>14.3575</v>
      </c>
      <c r="K16" s="66">
        <f t="shared" si="3"/>
        <v>16</v>
      </c>
      <c r="L16" s="65">
        <f>VLOOKUP($A16,'Return Data'!$B$7:$R$2292,17,0)</f>
        <v>30.814699999999998</v>
      </c>
      <c r="M16" s="66">
        <f t="shared" si="4"/>
        <v>15</v>
      </c>
      <c r="N16" s="65">
        <f>VLOOKUP($A16,'Return Data'!$B$7:$R$2292,14,0)</f>
        <v>12.405900000000001</v>
      </c>
      <c r="O16" s="66">
        <f t="shared" si="5"/>
        <v>15</v>
      </c>
      <c r="P16" s="65">
        <f>VLOOKUP($A16,'Return Data'!$B$7:$R$2292,15,0)</f>
        <v>10.244199999999999</v>
      </c>
      <c r="Q16" s="66">
        <f>RANK(P16,P$8:P$28,0)</f>
        <v>10</v>
      </c>
      <c r="R16" s="65">
        <f>VLOOKUP($A16,'Return Data'!$B$7:$R$2292,16,0)</f>
        <v>10.805999999999999</v>
      </c>
      <c r="S16" s="67">
        <f t="shared" si="6"/>
        <v>17</v>
      </c>
    </row>
    <row r="17" spans="1:19" x14ac:dyDescent="0.3">
      <c r="A17" s="63" t="s">
        <v>815</v>
      </c>
      <c r="B17" s="64">
        <f>VLOOKUP($A17,'Return Data'!$B$7:$R$2292,3,0)</f>
        <v>44679</v>
      </c>
      <c r="C17" s="65">
        <f>VLOOKUP($A17,'Return Data'!$B$7:$R$2292,4,0)</f>
        <v>28.733699999999999</v>
      </c>
      <c r="D17" s="65">
        <f>VLOOKUP($A17,'Return Data'!$B$7:$R$2292,10,0)</f>
        <v>-3.5775000000000001</v>
      </c>
      <c r="E17" s="66">
        <f t="shared" si="0"/>
        <v>20</v>
      </c>
      <c r="F17" s="65">
        <f>VLOOKUP($A17,'Return Data'!$B$7:$R$2292,11,0)</f>
        <v>-6.0473999999999997</v>
      </c>
      <c r="G17" s="66">
        <f t="shared" si="1"/>
        <v>15</v>
      </c>
      <c r="H17" s="65">
        <f>VLOOKUP($A17,'Return Data'!$B$7:$R$2292,12,0)</f>
        <v>4.4170999999999996</v>
      </c>
      <c r="I17" s="66">
        <f t="shared" si="2"/>
        <v>17</v>
      </c>
      <c r="J17" s="65">
        <f>VLOOKUP($A17,'Return Data'!$B$7:$R$2292,13,0)</f>
        <v>18.3626</v>
      </c>
      <c r="K17" s="66">
        <f t="shared" si="3"/>
        <v>10</v>
      </c>
      <c r="L17" s="65">
        <f>VLOOKUP($A17,'Return Data'!$B$7:$R$2292,17,0)</f>
        <v>38.238700000000001</v>
      </c>
      <c r="M17" s="66">
        <f t="shared" si="4"/>
        <v>8</v>
      </c>
      <c r="N17" s="65">
        <f>VLOOKUP($A17,'Return Data'!$B$7:$R$2292,14,0)</f>
        <v>21.651900000000001</v>
      </c>
      <c r="O17" s="66">
        <f t="shared" si="5"/>
        <v>1</v>
      </c>
      <c r="P17" s="65">
        <f>VLOOKUP($A17,'Return Data'!$B$7:$R$2292,15,0)</f>
        <v>16.424700000000001</v>
      </c>
      <c r="Q17" s="66">
        <f>RANK(P17,P$8:P$28,0)</f>
        <v>1</v>
      </c>
      <c r="R17" s="65">
        <f>VLOOKUP($A17,'Return Data'!$B$7:$R$2292,16,0)</f>
        <v>15.1145</v>
      </c>
      <c r="S17" s="67">
        <f t="shared" si="6"/>
        <v>8</v>
      </c>
    </row>
    <row r="18" spans="1:19" x14ac:dyDescent="0.3">
      <c r="A18" s="63" t="s">
        <v>2052</v>
      </c>
      <c r="B18" s="64">
        <f>VLOOKUP($A18,'Return Data'!$B$7:$R$2292,3,0)</f>
        <v>44679</v>
      </c>
      <c r="C18" s="65">
        <f>VLOOKUP($A18,'Return Data'!$B$7:$R$2292,4,0)</f>
        <v>11.428599999999999</v>
      </c>
      <c r="D18" s="65">
        <f>VLOOKUP($A18,'Return Data'!$B$7:$R$2292,10,0)</f>
        <v>-0.4365</v>
      </c>
      <c r="E18" s="66">
        <f t="shared" si="0"/>
        <v>6</v>
      </c>
      <c r="F18" s="65">
        <f>VLOOKUP($A18,'Return Data'!$B$7:$R$2292,11,0)</f>
        <v>-6.1143999999999998</v>
      </c>
      <c r="G18" s="66">
        <f t="shared" si="1"/>
        <v>17</v>
      </c>
      <c r="H18" s="65">
        <f>VLOOKUP($A18,'Return Data'!$B$7:$R$2292,12,0)</f>
        <v>9.4190000000000005</v>
      </c>
      <c r="I18" s="66">
        <f t="shared" si="2"/>
        <v>5</v>
      </c>
      <c r="J18" s="65">
        <f>VLOOKUP($A18,'Return Data'!$B$7:$R$2292,13,0)</f>
        <v>13.6496</v>
      </c>
      <c r="K18" s="66">
        <f t="shared" si="3"/>
        <v>17</v>
      </c>
      <c r="L18" s="65">
        <f>VLOOKUP($A18,'Return Data'!$B$7:$R$2292,17,0)</f>
        <v>27.262</v>
      </c>
      <c r="M18" s="66">
        <f t="shared" si="4"/>
        <v>19</v>
      </c>
      <c r="N18" s="65">
        <f>VLOOKUP($A18,'Return Data'!$B$7:$R$2292,14,0)</f>
        <v>7.2042999999999999</v>
      </c>
      <c r="O18" s="66">
        <f t="shared" si="5"/>
        <v>17</v>
      </c>
      <c r="P18" s="65">
        <f>VLOOKUP($A18,'Return Data'!$B$7:$R$2292,15,0)</f>
        <v>8.1229999999999993</v>
      </c>
      <c r="Q18" s="66">
        <f>RANK(P18,P$8:P$28,0)</f>
        <v>14</v>
      </c>
      <c r="R18" s="65">
        <f>VLOOKUP($A18,'Return Data'!$B$7:$R$2292,16,0)</f>
        <v>0.94779999999999998</v>
      </c>
      <c r="S18" s="67">
        <f t="shared" si="6"/>
        <v>21</v>
      </c>
    </row>
    <row r="19" spans="1:19" x14ac:dyDescent="0.3">
      <c r="A19" s="63" t="s">
        <v>817</v>
      </c>
      <c r="B19" s="64">
        <f>VLOOKUP($A19,'Return Data'!$B$7:$R$2292,3,0)</f>
        <v>44679</v>
      </c>
      <c r="C19" s="65">
        <f>VLOOKUP($A19,'Return Data'!$B$7:$R$2292,4,0)</f>
        <v>16.152999999999999</v>
      </c>
      <c r="D19" s="65">
        <f>VLOOKUP($A19,'Return Data'!$B$7:$R$2292,10,0)</f>
        <v>-1.4279999999999999</v>
      </c>
      <c r="E19" s="66">
        <f t="shared" si="0"/>
        <v>11</v>
      </c>
      <c r="F19" s="65">
        <f>VLOOKUP($A19,'Return Data'!$B$7:$R$2292,11,0)</f>
        <v>-3.1652999999999998</v>
      </c>
      <c r="G19" s="66">
        <f t="shared" si="1"/>
        <v>7</v>
      </c>
      <c r="H19" s="65">
        <f>VLOOKUP($A19,'Return Data'!$B$7:$R$2292,12,0)</f>
        <v>8.7378</v>
      </c>
      <c r="I19" s="66">
        <f t="shared" si="2"/>
        <v>7</v>
      </c>
      <c r="J19" s="65">
        <f>VLOOKUP($A19,'Return Data'!$B$7:$R$2292,13,0)</f>
        <v>18.554099999999998</v>
      </c>
      <c r="K19" s="66">
        <f t="shared" si="3"/>
        <v>9</v>
      </c>
      <c r="L19" s="65">
        <f>VLOOKUP($A19,'Return Data'!$B$7:$R$2292,17,0)</f>
        <v>35.931800000000003</v>
      </c>
      <c r="M19" s="66">
        <f t="shared" si="4"/>
        <v>10</v>
      </c>
      <c r="N19" s="65"/>
      <c r="O19" s="66"/>
      <c r="P19" s="65"/>
      <c r="Q19" s="66"/>
      <c r="R19" s="65">
        <f>VLOOKUP($A19,'Return Data'!$B$7:$R$2292,16,0)</f>
        <v>18.779599999999999</v>
      </c>
      <c r="S19" s="67">
        <f t="shared" si="6"/>
        <v>4</v>
      </c>
    </row>
    <row r="20" spans="1:19" x14ac:dyDescent="0.3">
      <c r="A20" s="63" t="s">
        <v>819</v>
      </c>
      <c r="B20" s="64">
        <f>VLOOKUP($A20,'Return Data'!$B$7:$R$2292,3,0)</f>
        <v>44679</v>
      </c>
      <c r="C20" s="65">
        <f>VLOOKUP($A20,'Return Data'!$B$7:$R$2292,4,0)</f>
        <v>15.48</v>
      </c>
      <c r="D20" s="65">
        <f>VLOOKUP($A20,'Return Data'!$B$7:$R$2292,10,0)</f>
        <v>-1.8887</v>
      </c>
      <c r="E20" s="66">
        <f t="shared" si="0"/>
        <v>14</v>
      </c>
      <c r="F20" s="65">
        <f>VLOOKUP($A20,'Return Data'!$B$7:$R$2292,11,0)</f>
        <v>-4.0773000000000001</v>
      </c>
      <c r="G20" s="66">
        <f t="shared" si="1"/>
        <v>9</v>
      </c>
      <c r="H20" s="65">
        <f>VLOOKUP($A20,'Return Data'!$B$7:$R$2292,12,0)</f>
        <v>9.7000000000000003E-2</v>
      </c>
      <c r="I20" s="66">
        <f t="shared" si="2"/>
        <v>19</v>
      </c>
      <c r="J20" s="65">
        <f>VLOOKUP($A20,'Return Data'!$B$7:$R$2292,13,0)</f>
        <v>10.4373</v>
      </c>
      <c r="K20" s="66">
        <f t="shared" si="3"/>
        <v>18</v>
      </c>
      <c r="L20" s="65">
        <f>VLOOKUP($A20,'Return Data'!$B$7:$R$2292,17,0)</f>
        <v>26.158999999999999</v>
      </c>
      <c r="M20" s="66">
        <f t="shared" si="4"/>
        <v>20</v>
      </c>
      <c r="N20" s="65">
        <f>VLOOKUP($A20,'Return Data'!$B$7:$R$2292,14,0)</f>
        <v>12.4573</v>
      </c>
      <c r="O20" s="66">
        <f>RANK(N20,N$8:N$28,0)</f>
        <v>14</v>
      </c>
      <c r="P20" s="65"/>
      <c r="Q20" s="66"/>
      <c r="R20" s="65">
        <f>VLOOKUP($A20,'Return Data'!$B$7:$R$2292,16,0)</f>
        <v>13.381</v>
      </c>
      <c r="S20" s="67">
        <f t="shared" si="6"/>
        <v>15</v>
      </c>
    </row>
    <row r="21" spans="1:19" x14ac:dyDescent="0.3">
      <c r="A21" s="63" t="s">
        <v>821</v>
      </c>
      <c r="B21" s="64">
        <f>VLOOKUP($A21,'Return Data'!$B$7:$R$2292,3,0)</f>
        <v>44679</v>
      </c>
      <c r="C21" s="65">
        <f>VLOOKUP($A21,'Return Data'!$B$7:$R$2292,4,0)</f>
        <v>18.855</v>
      </c>
      <c r="D21" s="65">
        <f>VLOOKUP($A21,'Return Data'!$B$7:$R$2292,10,0)</f>
        <v>-2.5480999999999998</v>
      </c>
      <c r="E21" s="66">
        <f t="shared" si="0"/>
        <v>17</v>
      </c>
      <c r="F21" s="65">
        <f>VLOOKUP($A21,'Return Data'!$B$7:$R$2292,11,0)</f>
        <v>-6.1052999999999997</v>
      </c>
      <c r="G21" s="66">
        <f t="shared" si="1"/>
        <v>16</v>
      </c>
      <c r="H21" s="65">
        <f>VLOOKUP($A21,'Return Data'!$B$7:$R$2292,12,0)</f>
        <v>5.7664999999999997</v>
      </c>
      <c r="I21" s="66">
        <f t="shared" si="2"/>
        <v>14</v>
      </c>
      <c r="J21" s="65">
        <f>VLOOKUP($A21,'Return Data'!$B$7:$R$2292,13,0)</f>
        <v>19.260000000000002</v>
      </c>
      <c r="K21" s="66">
        <f t="shared" si="3"/>
        <v>7</v>
      </c>
      <c r="L21" s="65">
        <f>VLOOKUP($A21,'Return Data'!$B$7:$R$2292,17,0)</f>
        <v>42.3645</v>
      </c>
      <c r="M21" s="66">
        <f t="shared" si="4"/>
        <v>4</v>
      </c>
      <c r="N21" s="65"/>
      <c r="O21" s="66"/>
      <c r="P21" s="65"/>
      <c r="Q21" s="66"/>
      <c r="R21" s="65">
        <f>VLOOKUP($A21,'Return Data'!$B$7:$R$2292,16,0)</f>
        <v>23.903600000000001</v>
      </c>
      <c r="S21" s="67">
        <f t="shared" si="6"/>
        <v>1</v>
      </c>
    </row>
    <row r="22" spans="1:19" x14ac:dyDescent="0.3">
      <c r="A22" s="63" t="s">
        <v>823</v>
      </c>
      <c r="B22" s="64">
        <f>VLOOKUP($A22,'Return Data'!$B$7:$R$2292,3,0)</f>
        <v>44679</v>
      </c>
      <c r="C22" s="65">
        <f>VLOOKUP($A22,'Return Data'!$B$7:$R$2292,4,0)</f>
        <v>31.083500000000001</v>
      </c>
      <c r="D22" s="65">
        <f>VLOOKUP($A22,'Return Data'!$B$7:$R$2292,10,0)</f>
        <v>-2.0781999999999998</v>
      </c>
      <c r="E22" s="66">
        <f t="shared" si="0"/>
        <v>15</v>
      </c>
      <c r="F22" s="65">
        <f>VLOOKUP($A22,'Return Data'!$B$7:$R$2292,11,0)</f>
        <v>-8.6166</v>
      </c>
      <c r="G22" s="66">
        <f t="shared" si="1"/>
        <v>20</v>
      </c>
      <c r="H22" s="65">
        <f>VLOOKUP($A22,'Return Data'!$B$7:$R$2292,12,0)</f>
        <v>-0.75860000000000005</v>
      </c>
      <c r="I22" s="66">
        <f t="shared" si="2"/>
        <v>20</v>
      </c>
      <c r="J22" s="65">
        <f>VLOOKUP($A22,'Return Data'!$B$7:$R$2292,13,0)</f>
        <v>3.8778999999999999</v>
      </c>
      <c r="K22" s="66">
        <f t="shared" si="3"/>
        <v>21</v>
      </c>
      <c r="L22" s="65">
        <f>VLOOKUP($A22,'Return Data'!$B$7:$R$2292,17,0)</f>
        <v>23.895800000000001</v>
      </c>
      <c r="M22" s="66">
        <f t="shared" si="4"/>
        <v>21</v>
      </c>
      <c r="N22" s="65">
        <f>VLOOKUP($A22,'Return Data'!$B$7:$R$2292,14,0)</f>
        <v>12.7128</v>
      </c>
      <c r="O22" s="66">
        <f>RANK(N22,N$8:N$28,0)</f>
        <v>13</v>
      </c>
      <c r="P22" s="65">
        <f>VLOOKUP($A22,'Return Data'!$B$7:$R$2292,15,0)</f>
        <v>9.6767000000000003</v>
      </c>
      <c r="Q22" s="66">
        <f>RANK(P22,P$8:P$28,0)</f>
        <v>12</v>
      </c>
      <c r="R22" s="65">
        <f>VLOOKUP($A22,'Return Data'!$B$7:$R$2292,16,0)</f>
        <v>13.4862</v>
      </c>
      <c r="S22" s="67">
        <f t="shared" si="6"/>
        <v>12</v>
      </c>
    </row>
    <row r="23" spans="1:19" x14ac:dyDescent="0.3">
      <c r="A23" s="63" t="s">
        <v>824</v>
      </c>
      <c r="B23" s="64">
        <f>VLOOKUP($A23,'Return Data'!$B$7:$R$2292,3,0)</f>
        <v>44679</v>
      </c>
      <c r="C23" s="65">
        <f>VLOOKUP($A23,'Return Data'!$B$7:$R$2292,4,0)</f>
        <v>78.272900000000007</v>
      </c>
      <c r="D23" s="65">
        <f>VLOOKUP($A23,'Return Data'!$B$7:$R$2292,10,0)</f>
        <v>0.90749999999999997</v>
      </c>
      <c r="E23" s="66">
        <f t="shared" si="0"/>
        <v>4</v>
      </c>
      <c r="F23" s="65">
        <f>VLOOKUP($A23,'Return Data'!$B$7:$R$2292,11,0)</f>
        <v>-0.87480000000000002</v>
      </c>
      <c r="G23" s="66">
        <f t="shared" si="1"/>
        <v>3</v>
      </c>
      <c r="H23" s="65">
        <f>VLOOKUP($A23,'Return Data'!$B$7:$R$2292,12,0)</f>
        <v>11.7598</v>
      </c>
      <c r="I23" s="66">
        <f t="shared" si="2"/>
        <v>2</v>
      </c>
      <c r="J23" s="65">
        <f>VLOOKUP($A23,'Return Data'!$B$7:$R$2292,13,0)</f>
        <v>21.130800000000001</v>
      </c>
      <c r="K23" s="66">
        <f t="shared" si="3"/>
        <v>4</v>
      </c>
      <c r="L23" s="65">
        <f>VLOOKUP($A23,'Return Data'!$B$7:$R$2292,17,0)</f>
        <v>47.06</v>
      </c>
      <c r="M23" s="66">
        <f t="shared" si="4"/>
        <v>1</v>
      </c>
      <c r="N23" s="65">
        <f>VLOOKUP($A23,'Return Data'!$B$7:$R$2292,14,0)</f>
        <v>17.857600000000001</v>
      </c>
      <c r="O23" s="66">
        <f>RANK(N23,N$8:N$28,0)</f>
        <v>4</v>
      </c>
      <c r="P23" s="65">
        <f>VLOOKUP($A23,'Return Data'!$B$7:$R$2292,15,0)</f>
        <v>12.5396</v>
      </c>
      <c r="Q23" s="66">
        <f>RANK(P23,P$8:P$28,0)</f>
        <v>7</v>
      </c>
      <c r="R23" s="65">
        <f>VLOOKUP($A23,'Return Data'!$B$7:$R$2292,16,0)</f>
        <v>14.3467</v>
      </c>
      <c r="S23" s="67">
        <f t="shared" si="6"/>
        <v>10</v>
      </c>
    </row>
    <row r="24" spans="1:19" x14ac:dyDescent="0.3">
      <c r="A24" s="63" t="s">
        <v>826</v>
      </c>
      <c r="B24" s="64">
        <f>VLOOKUP($A24,'Return Data'!$B$7:$R$2292,3,0)</f>
        <v>44679</v>
      </c>
      <c r="C24" s="65">
        <f>VLOOKUP($A24,'Return Data'!$B$7:$R$2292,4,0)</f>
        <v>56.360199999999999</v>
      </c>
      <c r="D24" s="65">
        <f>VLOOKUP($A24,'Return Data'!$B$7:$R$2292,10,0)</f>
        <v>7.9249000000000001</v>
      </c>
      <c r="E24" s="66">
        <f t="shared" si="0"/>
        <v>1</v>
      </c>
      <c r="F24" s="65">
        <f>VLOOKUP($A24,'Return Data'!$B$7:$R$2292,11,0)</f>
        <v>6.5465</v>
      </c>
      <c r="G24" s="66">
        <f t="shared" si="1"/>
        <v>1</v>
      </c>
      <c r="H24" s="65">
        <f>VLOOKUP($A24,'Return Data'!$B$7:$R$2292,12,0)</f>
        <v>9.9757999999999996</v>
      </c>
      <c r="I24" s="66">
        <f t="shared" si="2"/>
        <v>3</v>
      </c>
      <c r="J24" s="65">
        <f>VLOOKUP($A24,'Return Data'!$B$7:$R$2292,13,0)</f>
        <v>20.0029</v>
      </c>
      <c r="K24" s="66">
        <f t="shared" si="3"/>
        <v>5</v>
      </c>
      <c r="L24" s="65">
        <f>VLOOKUP($A24,'Return Data'!$B$7:$R$2292,17,0)</f>
        <v>44.964799999999997</v>
      </c>
      <c r="M24" s="66">
        <f t="shared" si="4"/>
        <v>2</v>
      </c>
      <c r="N24" s="65">
        <f>VLOOKUP($A24,'Return Data'!$B$7:$R$2292,14,0)</f>
        <v>21.1</v>
      </c>
      <c r="O24" s="66">
        <f>RANK(N24,N$8:N$28,0)</f>
        <v>2</v>
      </c>
      <c r="P24" s="65">
        <f>VLOOKUP($A24,'Return Data'!$B$7:$R$2292,15,0)</f>
        <v>14.866300000000001</v>
      </c>
      <c r="Q24" s="66">
        <f>RANK(P24,P$8:P$28,0)</f>
        <v>3</v>
      </c>
      <c r="R24" s="65">
        <f>VLOOKUP($A24,'Return Data'!$B$7:$R$2292,16,0)</f>
        <v>13.402900000000001</v>
      </c>
      <c r="S24" s="67">
        <f t="shared" si="6"/>
        <v>14</v>
      </c>
    </row>
    <row r="25" spans="1:19" x14ac:dyDescent="0.3">
      <c r="A25" s="63" t="s">
        <v>829</v>
      </c>
      <c r="B25" s="64">
        <f>VLOOKUP($A25,'Return Data'!$B$7:$R$2292,3,0)</f>
        <v>44679</v>
      </c>
      <c r="C25" s="65">
        <f>VLOOKUP($A25,'Return Data'!$B$7:$R$2292,4,0)</f>
        <v>226.54050000000001</v>
      </c>
      <c r="D25" s="65">
        <f>VLOOKUP($A25,'Return Data'!$B$7:$R$2292,10,0)</f>
        <v>-3.2101000000000002</v>
      </c>
      <c r="E25" s="66">
        <f t="shared" si="0"/>
        <v>19</v>
      </c>
      <c r="F25" s="65">
        <f>VLOOKUP($A25,'Return Data'!$B$7:$R$2292,11,0)</f>
        <v>-7.8738000000000001</v>
      </c>
      <c r="G25" s="66">
        <f t="shared" si="1"/>
        <v>19</v>
      </c>
      <c r="H25" s="65">
        <f>VLOOKUP($A25,'Return Data'!$B$7:$R$2292,12,0)</f>
        <v>5.6840999999999999</v>
      </c>
      <c r="I25" s="66">
        <f t="shared" si="2"/>
        <v>15</v>
      </c>
      <c r="J25" s="65">
        <f>VLOOKUP($A25,'Return Data'!$B$7:$R$2292,13,0)</f>
        <v>18.146000000000001</v>
      </c>
      <c r="K25" s="66">
        <f t="shared" si="3"/>
        <v>11</v>
      </c>
      <c r="L25" s="65">
        <f>VLOOKUP($A25,'Return Data'!$B$7:$R$2292,17,0)</f>
        <v>33.657600000000002</v>
      </c>
      <c r="M25" s="66">
        <f t="shared" si="4"/>
        <v>12</v>
      </c>
      <c r="N25" s="65">
        <f>VLOOKUP($A25,'Return Data'!$B$7:$R$2292,14,0)</f>
        <v>16.947099999999999</v>
      </c>
      <c r="O25" s="66">
        <f>RANK(N25,N$8:N$28,0)</f>
        <v>5</v>
      </c>
      <c r="P25" s="65">
        <f>VLOOKUP($A25,'Return Data'!$B$7:$R$2292,15,0)</f>
        <v>15.7607</v>
      </c>
      <c r="Q25" s="66">
        <f>RANK(P25,P$8:P$28,0)</f>
        <v>2</v>
      </c>
      <c r="R25" s="65">
        <f>VLOOKUP($A25,'Return Data'!$B$7:$R$2292,16,0)</f>
        <v>19.450800000000001</v>
      </c>
      <c r="S25" s="67">
        <f t="shared" si="6"/>
        <v>3</v>
      </c>
    </row>
    <row r="26" spans="1:19" x14ac:dyDescent="0.3">
      <c r="A26" s="63" t="s">
        <v>1954</v>
      </c>
      <c r="B26" s="64">
        <f>VLOOKUP($A26,'Return Data'!$B$7:$R$2292,3,0)</f>
        <v>44679</v>
      </c>
      <c r="C26" s="65">
        <f>VLOOKUP($A26,'Return Data'!$B$7:$R$2292,4,0)</f>
        <v>107.0467</v>
      </c>
      <c r="D26" s="65">
        <f>VLOOKUP($A26,'Return Data'!$B$7:$R$2292,10,0)</f>
        <v>-1.1976</v>
      </c>
      <c r="E26" s="66">
        <f t="shared" si="0"/>
        <v>10</v>
      </c>
      <c r="F26" s="65">
        <f>VLOOKUP($A26,'Return Data'!$B$7:$R$2292,11,0)</f>
        <v>-3.9594999999999998</v>
      </c>
      <c r="G26" s="66">
        <f t="shared" si="1"/>
        <v>8</v>
      </c>
      <c r="H26" s="65">
        <f>VLOOKUP($A26,'Return Data'!$B$7:$R$2292,12,0)</f>
        <v>6.6520999999999999</v>
      </c>
      <c r="I26" s="66">
        <f t="shared" si="2"/>
        <v>12</v>
      </c>
      <c r="J26" s="65">
        <f>VLOOKUP($A26,'Return Data'!$B$7:$R$2292,13,0)</f>
        <v>16.431000000000001</v>
      </c>
      <c r="K26" s="66">
        <f t="shared" si="3"/>
        <v>13</v>
      </c>
      <c r="L26" s="65">
        <f>VLOOKUP($A26,'Return Data'!$B$7:$R$2292,17,0)</f>
        <v>34.5383</v>
      </c>
      <c r="M26" s="66">
        <f t="shared" si="4"/>
        <v>11</v>
      </c>
      <c r="N26" s="65">
        <f>VLOOKUP($A26,'Return Data'!$B$7:$R$2292,14,0)</f>
        <v>18.543600000000001</v>
      </c>
      <c r="O26" s="66">
        <f>RANK(N26,N$8:N$28,0)</f>
        <v>3</v>
      </c>
      <c r="P26" s="65">
        <f>VLOOKUP($A26,'Return Data'!$B$7:$R$2292,15,0)</f>
        <v>14.358700000000001</v>
      </c>
      <c r="Q26" s="66">
        <f>RANK(P26,P$8:P$28,0)</f>
        <v>4</v>
      </c>
      <c r="R26" s="65">
        <f>VLOOKUP($A26,'Return Data'!$B$7:$R$2292,16,0)</f>
        <v>15.4802</v>
      </c>
      <c r="S26" s="67">
        <f t="shared" si="6"/>
        <v>7</v>
      </c>
    </row>
    <row r="27" spans="1:19" x14ac:dyDescent="0.3">
      <c r="A27" s="63" t="s">
        <v>833</v>
      </c>
      <c r="B27" s="64">
        <f>VLOOKUP($A27,'Return Data'!$B$7:$R$2292,3,0)</f>
        <v>44679</v>
      </c>
      <c r="C27" s="65">
        <f>VLOOKUP($A27,'Return Data'!$B$7:$R$2292,4,0)</f>
        <v>14.895200000000001</v>
      </c>
      <c r="D27" s="65">
        <f>VLOOKUP($A27,'Return Data'!$B$7:$R$2292,10,0)</f>
        <v>2.2800000000000001E-2</v>
      </c>
      <c r="E27" s="66">
        <f t="shared" si="0"/>
        <v>5</v>
      </c>
      <c r="F27" s="65">
        <f>VLOOKUP($A27,'Return Data'!$B$7:$R$2292,11,0)</f>
        <v>-2.3246000000000002</v>
      </c>
      <c r="G27" s="66">
        <f t="shared" si="1"/>
        <v>4</v>
      </c>
      <c r="H27" s="65">
        <f>VLOOKUP($A27,'Return Data'!$B$7:$R$2292,12,0)</f>
        <v>7.8517999999999999</v>
      </c>
      <c r="I27" s="66">
        <f t="shared" si="2"/>
        <v>8</v>
      </c>
      <c r="J27" s="65">
        <f>VLOOKUP($A27,'Return Data'!$B$7:$R$2292,13,0)</f>
        <v>19.8703</v>
      </c>
      <c r="K27" s="66">
        <f t="shared" si="3"/>
        <v>6</v>
      </c>
      <c r="L27" s="65">
        <f>VLOOKUP($A27,'Return Data'!$B$7:$R$2292,17,0)</f>
        <v>38.581200000000003</v>
      </c>
      <c r="M27" s="66">
        <f t="shared" si="4"/>
        <v>7</v>
      </c>
      <c r="N27" s="65"/>
      <c r="O27" s="66"/>
      <c r="P27" s="65"/>
      <c r="Q27" s="66"/>
      <c r="R27" s="65">
        <f>VLOOKUP($A27,'Return Data'!$B$7:$R$2292,16,0)</f>
        <v>18.0824</v>
      </c>
      <c r="S27" s="67">
        <f t="shared" si="6"/>
        <v>5</v>
      </c>
    </row>
    <row r="28" spans="1:19" x14ac:dyDescent="0.3">
      <c r="A28" s="63" t="s">
        <v>835</v>
      </c>
      <c r="B28" s="64">
        <f>VLOOKUP($A28,'Return Data'!$B$7:$R$2292,3,0)</f>
        <v>44679</v>
      </c>
      <c r="C28" s="65">
        <f>VLOOKUP($A28,'Return Data'!$B$7:$R$2292,4,0)</f>
        <v>17.399999999999999</v>
      </c>
      <c r="D28" s="65">
        <f>VLOOKUP($A28,'Return Data'!$B$7:$R$2292,10,0)</f>
        <v>-1.7504</v>
      </c>
      <c r="E28" s="66">
        <f t="shared" si="0"/>
        <v>13</v>
      </c>
      <c r="F28" s="65">
        <f>VLOOKUP($A28,'Return Data'!$B$7:$R$2292,11,0)</f>
        <v>-4.8659999999999997</v>
      </c>
      <c r="G28" s="66">
        <f t="shared" si="1"/>
        <v>12</v>
      </c>
      <c r="H28" s="65">
        <f>VLOOKUP($A28,'Return Data'!$B$7:$R$2292,12,0)</f>
        <v>5.7751000000000001</v>
      </c>
      <c r="I28" s="66">
        <f t="shared" si="2"/>
        <v>13</v>
      </c>
      <c r="J28" s="65">
        <f>VLOOKUP($A28,'Return Data'!$B$7:$R$2292,13,0)</f>
        <v>16.778500000000001</v>
      </c>
      <c r="K28" s="66">
        <f t="shared" si="3"/>
        <v>12</v>
      </c>
      <c r="L28" s="65">
        <f>VLOOKUP($A28,'Return Data'!$B$7:$R$2292,17,0)</f>
        <v>36.783299999999997</v>
      </c>
      <c r="M28" s="66">
        <f t="shared" si="4"/>
        <v>9</v>
      </c>
      <c r="N28" s="65"/>
      <c r="O28" s="66"/>
      <c r="P28" s="65"/>
      <c r="Q28" s="66"/>
      <c r="R28" s="65">
        <f>VLOOKUP($A28,'Return Data'!$B$7:$R$2292,16,0)</f>
        <v>22.479900000000001</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-0.85638095238095224</v>
      </c>
      <c r="E30" s="74"/>
      <c r="F30" s="75">
        <f>AVERAGE(F8:F28)</f>
        <v>-4.2174285714285729</v>
      </c>
      <c r="G30" s="74"/>
      <c r="H30" s="75">
        <f>AVERAGE(H8:H28)</f>
        <v>6.4780190476190489</v>
      </c>
      <c r="I30" s="74"/>
      <c r="J30" s="75">
        <f>AVERAGE(J8:J28)</f>
        <v>16.868057142857143</v>
      </c>
      <c r="K30" s="74"/>
      <c r="L30" s="75">
        <f>AVERAGE(L8:L28)</f>
        <v>35.279728571428571</v>
      </c>
      <c r="M30" s="74"/>
      <c r="N30" s="75">
        <f>AVERAGE(N8:N28)</f>
        <v>15.145764705882353</v>
      </c>
      <c r="O30" s="74"/>
      <c r="P30" s="75">
        <f>AVERAGE(P8:P28)</f>
        <v>12.204321428571429</v>
      </c>
      <c r="Q30" s="74"/>
      <c r="R30" s="75">
        <f>AVERAGE(R8:R28)</f>
        <v>14.241695238095238</v>
      </c>
      <c r="S30" s="76"/>
    </row>
    <row r="31" spans="1:19" x14ac:dyDescent="0.3">
      <c r="A31" s="73" t="s">
        <v>28</v>
      </c>
      <c r="B31" s="74"/>
      <c r="C31" s="74"/>
      <c r="D31" s="75">
        <f>MIN(D8:D28)</f>
        <v>-4.4375</v>
      </c>
      <c r="E31" s="74"/>
      <c r="F31" s="75">
        <f>MIN(F8:F28)</f>
        <v>-11.467499999999999</v>
      </c>
      <c r="G31" s="74"/>
      <c r="H31" s="75">
        <f>MIN(H8:H28)</f>
        <v>-3.1741000000000001</v>
      </c>
      <c r="I31" s="74"/>
      <c r="J31" s="75">
        <f>MIN(J8:J28)</f>
        <v>3.8778999999999999</v>
      </c>
      <c r="K31" s="74"/>
      <c r="L31" s="75">
        <f>MIN(L8:L28)</f>
        <v>23.895800000000001</v>
      </c>
      <c r="M31" s="74"/>
      <c r="N31" s="75">
        <f>MIN(N8:N28)</f>
        <v>7.2042999999999999</v>
      </c>
      <c r="O31" s="74"/>
      <c r="P31" s="75">
        <f>MIN(P8:P28)</f>
        <v>8.1229999999999993</v>
      </c>
      <c r="Q31" s="74"/>
      <c r="R31" s="75">
        <f>MIN(R8:R28)</f>
        <v>0.94779999999999998</v>
      </c>
      <c r="S31" s="76"/>
    </row>
    <row r="32" spans="1:19" ht="15" thickBot="1" x14ac:dyDescent="0.35">
      <c r="A32" s="77" t="s">
        <v>29</v>
      </c>
      <c r="B32" s="78"/>
      <c r="C32" s="78"/>
      <c r="D32" s="79">
        <f>MAX(D8:D28)</f>
        <v>7.9249000000000001</v>
      </c>
      <c r="E32" s="78"/>
      <c r="F32" s="79">
        <f>MAX(F8:F28)</f>
        <v>6.5465</v>
      </c>
      <c r="G32" s="78"/>
      <c r="H32" s="79">
        <f>MAX(H8:H28)</f>
        <v>18.0273</v>
      </c>
      <c r="I32" s="78"/>
      <c r="J32" s="79">
        <f>MAX(J8:J28)</f>
        <v>32.245899999999999</v>
      </c>
      <c r="K32" s="78"/>
      <c r="L32" s="79">
        <f>MAX(L8:L28)</f>
        <v>47.06</v>
      </c>
      <c r="M32" s="78"/>
      <c r="N32" s="79">
        <f>MAX(N8:N28)</f>
        <v>21.651900000000001</v>
      </c>
      <c r="O32" s="78"/>
      <c r="P32" s="79">
        <f>MAX(P8:P28)</f>
        <v>16.424700000000001</v>
      </c>
      <c r="Q32" s="78"/>
      <c r="R32" s="79">
        <f>MAX(R8:R28)</f>
        <v>23.903600000000001</v>
      </c>
      <c r="S32" s="80"/>
    </row>
    <row r="33" spans="1:1" x14ac:dyDescent="0.3">
      <c r="A33" s="112" t="s">
        <v>430</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1379</v>
      </c>
      <c r="B8" s="64">
        <f>VLOOKUP($A8,'Return Data'!$B$7:$R$2292,3,0)</f>
        <v>44679</v>
      </c>
      <c r="C8" s="65">
        <f>VLOOKUP($A8,'Return Data'!$B$7:$R$2292,4,0)</f>
        <v>57.122199999999999</v>
      </c>
      <c r="D8" s="65">
        <f>VLOOKUP($A8,'Return Data'!$B$7:$R$2292,10,0)</f>
        <v>-3.8473000000000002</v>
      </c>
      <c r="E8" s="66">
        <f t="shared" ref="E8:E29" si="0">RANK(D8,D$8:D$29,0)</f>
        <v>20</v>
      </c>
      <c r="F8" s="65">
        <f>VLOOKUP($A8,'Return Data'!$B$7:$R$2292,11,0)</f>
        <v>-5.2843999999999998</v>
      </c>
      <c r="G8" s="66">
        <f t="shared" ref="G8:G29" si="1">RANK(F8,F$8:F$29,0)</f>
        <v>21</v>
      </c>
      <c r="H8" s="65">
        <f>VLOOKUP($A8,'Return Data'!$B$7:$R$2292,12,0)</f>
        <v>-0.76700000000000002</v>
      </c>
      <c r="I8" s="66">
        <f t="shared" ref="I8:I29" si="2">RANK(H8,H$8:H$29,0)</f>
        <v>20</v>
      </c>
      <c r="J8" s="65">
        <f>VLOOKUP($A8,'Return Data'!$B$7:$R$2292,13,0)</f>
        <v>20.585999999999999</v>
      </c>
      <c r="K8" s="66">
        <f t="shared" ref="K8:K29" si="3">RANK(J8,J$8:J$29,0)</f>
        <v>21</v>
      </c>
      <c r="L8" s="65">
        <f>VLOOKUP($A8,'Return Data'!$B$7:$R$2292,17,0)</f>
        <v>54.757199999999997</v>
      </c>
      <c r="M8" s="66">
        <f t="shared" ref="M8:M18" si="4">RANK(L8,L$8:L$29,0)</f>
        <v>18</v>
      </c>
      <c r="N8" s="65">
        <f>VLOOKUP($A8,'Return Data'!$B$7:$R$2292,14,0)</f>
        <v>15.7303</v>
      </c>
      <c r="O8" s="66">
        <f>RANK(N8,N$8:N$29,0)</f>
        <v>19</v>
      </c>
      <c r="P8" s="65">
        <f>VLOOKUP($A8,'Return Data'!$B$7:$R$2292,15,0)</f>
        <v>8.0939999999999994</v>
      </c>
      <c r="Q8" s="66">
        <f>RANK(P8,P$8:P$29,0)</f>
        <v>14</v>
      </c>
      <c r="R8" s="65">
        <f>VLOOKUP($A8,'Return Data'!$B$7:$R$2292,16,0)</f>
        <v>16.9436</v>
      </c>
      <c r="S8" s="67">
        <f t="shared" ref="S8:S29" si="5">RANK(R8,R$8:R$29,0)</f>
        <v>19</v>
      </c>
    </row>
    <row r="9" spans="1:20" x14ac:dyDescent="0.3">
      <c r="A9" s="63" t="s">
        <v>1380</v>
      </c>
      <c r="B9" s="64">
        <f>VLOOKUP($A9,'Return Data'!$B$7:$R$2292,3,0)</f>
        <v>44679</v>
      </c>
      <c r="C9" s="65">
        <f>VLOOKUP($A9,'Return Data'!$B$7:$R$2292,4,0)</f>
        <v>68.34</v>
      </c>
      <c r="D9" s="65">
        <f>VLOOKUP($A9,'Return Data'!$B$7:$R$2292,10,0)</f>
        <v>1.02</v>
      </c>
      <c r="E9" s="66">
        <f t="shared" si="0"/>
        <v>10</v>
      </c>
      <c r="F9" s="65">
        <f>VLOOKUP($A9,'Return Data'!$B$7:$R$2292,11,0)</f>
        <v>5.577</v>
      </c>
      <c r="G9" s="66">
        <f t="shared" si="1"/>
        <v>6</v>
      </c>
      <c r="H9" s="65">
        <f>VLOOKUP($A9,'Return Data'!$B$7:$R$2292,12,0)</f>
        <v>12.7165</v>
      </c>
      <c r="I9" s="66">
        <f t="shared" si="2"/>
        <v>6</v>
      </c>
      <c r="J9" s="65">
        <f>VLOOKUP($A9,'Return Data'!$B$7:$R$2292,13,0)</f>
        <v>36.844200000000001</v>
      </c>
      <c r="K9" s="66">
        <f t="shared" si="3"/>
        <v>10</v>
      </c>
      <c r="L9" s="65">
        <f>VLOOKUP($A9,'Return Data'!$B$7:$R$2292,17,0)</f>
        <v>54.688600000000001</v>
      </c>
      <c r="M9" s="66">
        <f t="shared" si="4"/>
        <v>19</v>
      </c>
      <c r="N9" s="65">
        <f>VLOOKUP($A9,'Return Data'!$B$7:$R$2292,14,0)</f>
        <v>32.320900000000002</v>
      </c>
      <c r="O9" s="66">
        <f>RANK(N9,N$8:N$29,0)</f>
        <v>5</v>
      </c>
      <c r="P9" s="65">
        <f>VLOOKUP($A9,'Return Data'!$B$7:$R$2292,15,0)</f>
        <v>21.534500000000001</v>
      </c>
      <c r="Q9" s="66">
        <f>RANK(P9,P$8:P$29,0)</f>
        <v>2</v>
      </c>
      <c r="R9" s="65">
        <f>VLOOKUP($A9,'Return Data'!$B$7:$R$2292,16,0)</f>
        <v>25.652699999999999</v>
      </c>
      <c r="S9" s="67">
        <f t="shared" si="5"/>
        <v>8</v>
      </c>
    </row>
    <row r="10" spans="1:20" x14ac:dyDescent="0.3">
      <c r="A10" s="63" t="s">
        <v>1382</v>
      </c>
      <c r="B10" s="64">
        <f>VLOOKUP($A10,'Return Data'!$B$7:$R$2292,3,0)</f>
        <v>44679</v>
      </c>
      <c r="C10" s="65">
        <f>VLOOKUP($A10,'Return Data'!$B$7:$R$2292,4,0)</f>
        <v>27.49</v>
      </c>
      <c r="D10" s="65">
        <f>VLOOKUP($A10,'Return Data'!$B$7:$R$2292,10,0)</f>
        <v>-1.3281000000000001</v>
      </c>
      <c r="E10" s="66">
        <f t="shared" si="0"/>
        <v>15</v>
      </c>
      <c r="F10" s="65">
        <f>VLOOKUP($A10,'Return Data'!$B$7:$R$2292,11,0)</f>
        <v>3.2294</v>
      </c>
      <c r="G10" s="66">
        <f t="shared" si="1"/>
        <v>11</v>
      </c>
      <c r="H10" s="65">
        <f>VLOOKUP($A10,'Return Data'!$B$7:$R$2292,12,0)</f>
        <v>10.313000000000001</v>
      </c>
      <c r="I10" s="66">
        <f t="shared" si="2"/>
        <v>10</v>
      </c>
      <c r="J10" s="65">
        <f>VLOOKUP($A10,'Return Data'!$B$7:$R$2292,13,0)</f>
        <v>34.557000000000002</v>
      </c>
      <c r="K10" s="66">
        <f t="shared" si="3"/>
        <v>12</v>
      </c>
      <c r="L10" s="65">
        <f>VLOOKUP($A10,'Return Data'!$B$7:$R$2292,17,0)</f>
        <v>64.409499999999994</v>
      </c>
      <c r="M10" s="66">
        <f t="shared" si="4"/>
        <v>7</v>
      </c>
      <c r="N10" s="65">
        <f>VLOOKUP($A10,'Return Data'!$B$7:$R$2292,14,0)</f>
        <v>37.573900000000002</v>
      </c>
      <c r="O10" s="66">
        <f>RANK(N10,N$8:N$29,0)</f>
        <v>2</v>
      </c>
      <c r="P10" s="65"/>
      <c r="Q10" s="66"/>
      <c r="R10" s="65">
        <f>VLOOKUP($A10,'Return Data'!$B$7:$R$2292,16,0)</f>
        <v>35.129300000000001</v>
      </c>
      <c r="S10" s="67">
        <f t="shared" si="5"/>
        <v>2</v>
      </c>
    </row>
    <row r="11" spans="1:20" x14ac:dyDescent="0.3">
      <c r="A11" s="63" t="s">
        <v>1384</v>
      </c>
      <c r="B11" s="64">
        <f>VLOOKUP($A11,'Return Data'!$B$7:$R$2292,3,0)</f>
        <v>44679</v>
      </c>
      <c r="C11" s="65">
        <f>VLOOKUP($A11,'Return Data'!$B$7:$R$2292,4,0)</f>
        <v>25.81</v>
      </c>
      <c r="D11" s="65">
        <f>VLOOKUP($A11,'Return Data'!$B$7:$R$2292,10,0)</f>
        <v>5.1752000000000002</v>
      </c>
      <c r="E11" s="66">
        <f t="shared" si="0"/>
        <v>1</v>
      </c>
      <c r="F11" s="65">
        <f>VLOOKUP($A11,'Return Data'!$B$7:$R$2292,11,0)</f>
        <v>11.154199999999999</v>
      </c>
      <c r="G11" s="66">
        <f t="shared" si="1"/>
        <v>1</v>
      </c>
      <c r="H11" s="65">
        <f>VLOOKUP($A11,'Return Data'!$B$7:$R$2292,12,0)</f>
        <v>22.438300000000002</v>
      </c>
      <c r="I11" s="66">
        <f t="shared" si="2"/>
        <v>1</v>
      </c>
      <c r="J11" s="65">
        <f>VLOOKUP($A11,'Return Data'!$B$7:$R$2292,13,0)</f>
        <v>52.902799999999999</v>
      </c>
      <c r="K11" s="66">
        <f t="shared" si="3"/>
        <v>1</v>
      </c>
      <c r="L11" s="65">
        <f>VLOOKUP($A11,'Return Data'!$B$7:$R$2292,17,0)</f>
        <v>74.976699999999994</v>
      </c>
      <c r="M11" s="66">
        <f t="shared" si="4"/>
        <v>2</v>
      </c>
      <c r="N11" s="65"/>
      <c r="O11" s="66"/>
      <c r="P11" s="65"/>
      <c r="Q11" s="66"/>
      <c r="R11" s="65">
        <f>VLOOKUP($A11,'Return Data'!$B$7:$R$2292,16,0)</f>
        <v>34.488100000000003</v>
      </c>
      <c r="S11" s="67">
        <f t="shared" si="5"/>
        <v>3</v>
      </c>
    </row>
    <row r="12" spans="1:20" x14ac:dyDescent="0.3">
      <c r="A12" s="63" t="s">
        <v>1386</v>
      </c>
      <c r="B12" s="64">
        <f>VLOOKUP($A12,'Return Data'!$B$7:$R$2292,3,0)</f>
        <v>44679</v>
      </c>
      <c r="C12" s="65">
        <f>VLOOKUP($A12,'Return Data'!$B$7:$R$2292,4,0)</f>
        <v>121.233</v>
      </c>
      <c r="D12" s="65">
        <f>VLOOKUP($A12,'Return Data'!$B$7:$R$2292,10,0)</f>
        <v>1.7542</v>
      </c>
      <c r="E12" s="66">
        <f t="shared" si="0"/>
        <v>6</v>
      </c>
      <c r="F12" s="65">
        <f>VLOOKUP($A12,'Return Data'!$B$7:$R$2292,11,0)</f>
        <v>6.9696999999999996</v>
      </c>
      <c r="G12" s="66">
        <f t="shared" si="1"/>
        <v>4</v>
      </c>
      <c r="H12" s="65">
        <f>VLOOKUP($A12,'Return Data'!$B$7:$R$2292,12,0)</f>
        <v>12.111599999999999</v>
      </c>
      <c r="I12" s="66">
        <f t="shared" si="2"/>
        <v>9</v>
      </c>
      <c r="J12" s="65">
        <f>VLOOKUP($A12,'Return Data'!$B$7:$R$2292,13,0)</f>
        <v>38.461799999999997</v>
      </c>
      <c r="K12" s="66">
        <f t="shared" si="3"/>
        <v>6</v>
      </c>
      <c r="L12" s="65">
        <f>VLOOKUP($A12,'Return Data'!$B$7:$R$2292,17,0)</f>
        <v>63.837800000000001</v>
      </c>
      <c r="M12" s="66">
        <f t="shared" si="4"/>
        <v>9</v>
      </c>
      <c r="N12" s="65">
        <f>VLOOKUP($A12,'Return Data'!$B$7:$R$2292,14,0)</f>
        <v>28.131699999999999</v>
      </c>
      <c r="O12" s="66">
        <f t="shared" ref="O12:O18" si="6">RANK(N12,N$8:N$29,0)</f>
        <v>11</v>
      </c>
      <c r="P12" s="65">
        <f>VLOOKUP($A12,'Return Data'!$B$7:$R$2292,15,0)</f>
        <v>14.279</v>
      </c>
      <c r="Q12" s="66">
        <f>RANK(P12,P$8:P$29,0)</f>
        <v>10</v>
      </c>
      <c r="R12" s="65">
        <f>VLOOKUP($A12,'Return Data'!$B$7:$R$2292,16,0)</f>
        <v>23.0382</v>
      </c>
      <c r="S12" s="67">
        <f t="shared" si="5"/>
        <v>10</v>
      </c>
    </row>
    <row r="13" spans="1:20" x14ac:dyDescent="0.3">
      <c r="A13" s="63" t="s">
        <v>1388</v>
      </c>
      <c r="B13" s="64">
        <f>VLOOKUP($A13,'Return Data'!$B$7:$R$2292,3,0)</f>
        <v>44679</v>
      </c>
      <c r="C13" s="65">
        <f>VLOOKUP($A13,'Return Data'!$B$7:$R$2292,4,0)</f>
        <v>25.693000000000001</v>
      </c>
      <c r="D13" s="65">
        <f>VLOOKUP($A13,'Return Data'!$B$7:$R$2292,10,0)</f>
        <v>1.0461</v>
      </c>
      <c r="E13" s="66">
        <f t="shared" si="0"/>
        <v>9</v>
      </c>
      <c r="F13" s="65">
        <f>VLOOKUP($A13,'Return Data'!$B$7:$R$2292,11,0)</f>
        <v>4.7625000000000002</v>
      </c>
      <c r="G13" s="66">
        <f t="shared" si="1"/>
        <v>8</v>
      </c>
      <c r="H13" s="65">
        <f>VLOOKUP($A13,'Return Data'!$B$7:$R$2292,12,0)</f>
        <v>12.363300000000001</v>
      </c>
      <c r="I13" s="66">
        <f t="shared" si="2"/>
        <v>7</v>
      </c>
      <c r="J13" s="65">
        <f>VLOOKUP($A13,'Return Data'!$B$7:$R$2292,13,0)</f>
        <v>37.660699999999999</v>
      </c>
      <c r="K13" s="66">
        <f t="shared" si="3"/>
        <v>9</v>
      </c>
      <c r="L13" s="65">
        <f>VLOOKUP($A13,'Return Data'!$B$7:$R$2292,17,0)</f>
        <v>64.341999999999999</v>
      </c>
      <c r="M13" s="66">
        <f t="shared" si="4"/>
        <v>8</v>
      </c>
      <c r="N13" s="65">
        <f>VLOOKUP($A13,'Return Data'!$B$7:$R$2292,14,0)</f>
        <v>32.354500000000002</v>
      </c>
      <c r="O13" s="66">
        <f t="shared" si="6"/>
        <v>4</v>
      </c>
      <c r="P13" s="65"/>
      <c r="Q13" s="66"/>
      <c r="R13" s="65">
        <f>VLOOKUP($A13,'Return Data'!$B$7:$R$2292,16,0)</f>
        <v>34.028100000000002</v>
      </c>
      <c r="S13" s="67">
        <f t="shared" si="5"/>
        <v>4</v>
      </c>
    </row>
    <row r="14" spans="1:20" x14ac:dyDescent="0.3">
      <c r="A14" s="63" t="s">
        <v>1391</v>
      </c>
      <c r="B14" s="64">
        <f>VLOOKUP($A14,'Return Data'!$B$7:$R$2292,3,0)</f>
        <v>44679</v>
      </c>
      <c r="C14" s="65">
        <f>VLOOKUP($A14,'Return Data'!$B$7:$R$2292,4,0)</f>
        <v>99.361999999999995</v>
      </c>
      <c r="D14" s="65">
        <f>VLOOKUP($A14,'Return Data'!$B$7:$R$2292,10,0)</f>
        <v>0.60719999999999996</v>
      </c>
      <c r="E14" s="66">
        <f t="shared" si="0"/>
        <v>11</v>
      </c>
      <c r="F14" s="65">
        <f>VLOOKUP($A14,'Return Data'!$B$7:$R$2292,11,0)</f>
        <v>1.5823</v>
      </c>
      <c r="G14" s="66">
        <f t="shared" si="1"/>
        <v>15</v>
      </c>
      <c r="H14" s="65">
        <f>VLOOKUP($A14,'Return Data'!$B$7:$R$2292,12,0)</f>
        <v>9.8802000000000003</v>
      </c>
      <c r="I14" s="66">
        <f t="shared" si="2"/>
        <v>11</v>
      </c>
      <c r="J14" s="65">
        <f>VLOOKUP($A14,'Return Data'!$B$7:$R$2292,13,0)</f>
        <v>32.927199999999999</v>
      </c>
      <c r="K14" s="66">
        <f t="shared" si="3"/>
        <v>15</v>
      </c>
      <c r="L14" s="65">
        <f>VLOOKUP($A14,'Return Data'!$B$7:$R$2292,17,0)</f>
        <v>58.767800000000001</v>
      </c>
      <c r="M14" s="66">
        <f t="shared" si="4"/>
        <v>15</v>
      </c>
      <c r="N14" s="65">
        <f>VLOOKUP($A14,'Return Data'!$B$7:$R$2292,14,0)</f>
        <v>19.4529</v>
      </c>
      <c r="O14" s="66">
        <f t="shared" si="6"/>
        <v>18</v>
      </c>
      <c r="P14" s="65">
        <f>VLOOKUP($A14,'Return Data'!$B$7:$R$2292,15,0)</f>
        <v>12.0891</v>
      </c>
      <c r="Q14" s="66">
        <f>RANK(P14,P$8:P$29,0)</f>
        <v>11</v>
      </c>
      <c r="R14" s="65">
        <f>VLOOKUP($A14,'Return Data'!$B$7:$R$2292,16,0)</f>
        <v>20.689699999999998</v>
      </c>
      <c r="S14" s="67">
        <f t="shared" si="5"/>
        <v>13</v>
      </c>
    </row>
    <row r="15" spans="1:20" x14ac:dyDescent="0.3">
      <c r="A15" s="63" t="s">
        <v>1392</v>
      </c>
      <c r="B15" s="64">
        <f>VLOOKUP($A15,'Return Data'!$B$7:$R$2292,3,0)</f>
        <v>44679</v>
      </c>
      <c r="C15" s="65">
        <f>VLOOKUP($A15,'Return Data'!$B$7:$R$2292,4,0)</f>
        <v>80.477000000000004</v>
      </c>
      <c r="D15" s="65">
        <f>VLOOKUP($A15,'Return Data'!$B$7:$R$2292,10,0)</f>
        <v>-2.1568000000000001</v>
      </c>
      <c r="E15" s="66">
        <f t="shared" si="0"/>
        <v>17</v>
      </c>
      <c r="F15" s="65">
        <f>VLOOKUP($A15,'Return Data'!$B$7:$R$2292,11,0)</f>
        <v>-0.55479999999999996</v>
      </c>
      <c r="G15" s="66">
        <f t="shared" si="1"/>
        <v>17</v>
      </c>
      <c r="H15" s="65">
        <f>VLOOKUP($A15,'Return Data'!$B$7:$R$2292,12,0)</f>
        <v>5.4606000000000003</v>
      </c>
      <c r="I15" s="66">
        <f t="shared" si="2"/>
        <v>18</v>
      </c>
      <c r="J15" s="65">
        <f>VLOOKUP($A15,'Return Data'!$B$7:$R$2292,13,0)</f>
        <v>34.090299999999999</v>
      </c>
      <c r="K15" s="66">
        <f t="shared" si="3"/>
        <v>14</v>
      </c>
      <c r="L15" s="65">
        <f>VLOOKUP($A15,'Return Data'!$B$7:$R$2292,17,0)</f>
        <v>61.786200000000001</v>
      </c>
      <c r="M15" s="66">
        <f t="shared" si="4"/>
        <v>11</v>
      </c>
      <c r="N15" s="65">
        <f>VLOOKUP($A15,'Return Data'!$B$7:$R$2292,14,0)</f>
        <v>19.8644</v>
      </c>
      <c r="O15" s="66">
        <f t="shared" si="6"/>
        <v>17</v>
      </c>
      <c r="P15" s="65">
        <f>VLOOKUP($A15,'Return Data'!$B$7:$R$2292,15,0)</f>
        <v>16.512599999999999</v>
      </c>
      <c r="Q15" s="66">
        <f>RANK(P15,P$8:P$29,0)</f>
        <v>6</v>
      </c>
      <c r="R15" s="65">
        <f>VLOOKUP($A15,'Return Data'!$B$7:$R$2292,16,0)</f>
        <v>18.9846</v>
      </c>
      <c r="S15" s="67">
        <f t="shared" si="5"/>
        <v>14</v>
      </c>
    </row>
    <row r="16" spans="1:20" x14ac:dyDescent="0.3">
      <c r="A16" s="63" t="s">
        <v>1395</v>
      </c>
      <c r="B16" s="64">
        <f>VLOOKUP($A16,'Return Data'!$B$7:$R$2292,3,0)</f>
        <v>44679</v>
      </c>
      <c r="C16" s="65">
        <f>VLOOKUP($A16,'Return Data'!$B$7:$R$2292,4,0)</f>
        <v>92.379099999999994</v>
      </c>
      <c r="D16" s="65">
        <f>VLOOKUP($A16,'Return Data'!$B$7:$R$2292,10,0)</f>
        <v>-4.7591000000000001</v>
      </c>
      <c r="E16" s="66">
        <f t="shared" si="0"/>
        <v>21</v>
      </c>
      <c r="F16" s="65">
        <f>VLOOKUP($A16,'Return Data'!$B$7:$R$2292,11,0)</f>
        <v>-3.5678000000000001</v>
      </c>
      <c r="G16" s="66">
        <f t="shared" si="1"/>
        <v>19</v>
      </c>
      <c r="H16" s="65">
        <f>VLOOKUP($A16,'Return Data'!$B$7:$R$2292,12,0)</f>
        <v>5.6567999999999996</v>
      </c>
      <c r="I16" s="66">
        <f t="shared" si="2"/>
        <v>17</v>
      </c>
      <c r="J16" s="65">
        <f>VLOOKUP($A16,'Return Data'!$B$7:$R$2292,13,0)</f>
        <v>30.013100000000001</v>
      </c>
      <c r="K16" s="66">
        <f t="shared" si="3"/>
        <v>18</v>
      </c>
      <c r="L16" s="65">
        <f>VLOOKUP($A16,'Return Data'!$B$7:$R$2292,17,0)</f>
        <v>60.3536</v>
      </c>
      <c r="M16" s="66">
        <f t="shared" si="4"/>
        <v>12</v>
      </c>
      <c r="N16" s="65">
        <f>VLOOKUP($A16,'Return Data'!$B$7:$R$2292,14,0)</f>
        <v>21.3125</v>
      </c>
      <c r="O16" s="66">
        <f t="shared" si="6"/>
        <v>16</v>
      </c>
      <c r="P16" s="65">
        <f>VLOOKUP($A16,'Return Data'!$B$7:$R$2292,15,0)</f>
        <v>11.4549</v>
      </c>
      <c r="Q16" s="66">
        <f>RANK(P16,P$8:P$29,0)</f>
        <v>12</v>
      </c>
      <c r="R16" s="65">
        <f>VLOOKUP($A16,'Return Data'!$B$7:$R$2292,16,0)</f>
        <v>17.404800000000002</v>
      </c>
      <c r="S16" s="67">
        <f t="shared" si="5"/>
        <v>18</v>
      </c>
    </row>
    <row r="17" spans="1:19" x14ac:dyDescent="0.3">
      <c r="A17" s="63" t="s">
        <v>1397</v>
      </c>
      <c r="B17" s="64">
        <f>VLOOKUP($A17,'Return Data'!$B$7:$R$2292,3,0)</f>
        <v>44679</v>
      </c>
      <c r="C17" s="65">
        <f>VLOOKUP($A17,'Return Data'!$B$7:$R$2292,4,0)</f>
        <v>55.42</v>
      </c>
      <c r="D17" s="65">
        <f>VLOOKUP($A17,'Return Data'!$B$7:$R$2292,10,0)</f>
        <v>2.3641999999999999</v>
      </c>
      <c r="E17" s="66">
        <f t="shared" si="0"/>
        <v>4</v>
      </c>
      <c r="F17" s="65">
        <f>VLOOKUP($A17,'Return Data'!$B$7:$R$2292,11,0)</f>
        <v>1.9312</v>
      </c>
      <c r="G17" s="66">
        <f t="shared" si="1"/>
        <v>12</v>
      </c>
      <c r="H17" s="65">
        <f>VLOOKUP($A17,'Return Data'!$B$7:$R$2292,12,0)</f>
        <v>9.3096999999999994</v>
      </c>
      <c r="I17" s="66">
        <f t="shared" si="2"/>
        <v>13</v>
      </c>
      <c r="J17" s="65">
        <f>VLOOKUP($A17,'Return Data'!$B$7:$R$2292,13,0)</f>
        <v>40.055599999999998</v>
      </c>
      <c r="K17" s="66">
        <f t="shared" si="3"/>
        <v>5</v>
      </c>
      <c r="L17" s="65">
        <f>VLOOKUP($A17,'Return Data'!$B$7:$R$2292,17,0)</f>
        <v>67.8964</v>
      </c>
      <c r="M17" s="66">
        <f t="shared" si="4"/>
        <v>6</v>
      </c>
      <c r="N17" s="65">
        <f>VLOOKUP($A17,'Return Data'!$B$7:$R$2292,14,0)</f>
        <v>28.9709</v>
      </c>
      <c r="O17" s="66">
        <f t="shared" si="6"/>
        <v>7</v>
      </c>
      <c r="P17" s="65">
        <f>VLOOKUP($A17,'Return Data'!$B$7:$R$2292,15,0)</f>
        <v>16.190300000000001</v>
      </c>
      <c r="Q17" s="66">
        <f>RANK(P17,P$8:P$29,0)</f>
        <v>8</v>
      </c>
      <c r="R17" s="65">
        <f>VLOOKUP($A17,'Return Data'!$B$7:$R$2292,16,0)</f>
        <v>17.532800000000002</v>
      </c>
      <c r="S17" s="67">
        <f t="shared" si="5"/>
        <v>16</v>
      </c>
    </row>
    <row r="18" spans="1:19" x14ac:dyDescent="0.3">
      <c r="A18" s="63" t="s">
        <v>1399</v>
      </c>
      <c r="B18" s="64">
        <f>VLOOKUP($A18,'Return Data'!$B$7:$R$2292,3,0)</f>
        <v>44679</v>
      </c>
      <c r="C18" s="65">
        <f>VLOOKUP($A18,'Return Data'!$B$7:$R$2292,4,0)</f>
        <v>19.21</v>
      </c>
      <c r="D18" s="65">
        <f>VLOOKUP($A18,'Return Data'!$B$7:$R$2292,10,0)</f>
        <v>1.8018000000000001</v>
      </c>
      <c r="E18" s="66">
        <f t="shared" si="0"/>
        <v>5</v>
      </c>
      <c r="F18" s="65">
        <f>VLOOKUP($A18,'Return Data'!$B$7:$R$2292,11,0)</f>
        <v>7.1986999999999997</v>
      </c>
      <c r="G18" s="66">
        <f t="shared" si="1"/>
        <v>3</v>
      </c>
      <c r="H18" s="65">
        <f>VLOOKUP($A18,'Return Data'!$B$7:$R$2292,12,0)</f>
        <v>18.947399999999998</v>
      </c>
      <c r="I18" s="66">
        <f t="shared" si="2"/>
        <v>2</v>
      </c>
      <c r="J18" s="65">
        <f>VLOOKUP($A18,'Return Data'!$B$7:$R$2292,13,0)</f>
        <v>38.2014</v>
      </c>
      <c r="K18" s="66">
        <f t="shared" si="3"/>
        <v>7</v>
      </c>
      <c r="L18" s="65">
        <f>VLOOKUP($A18,'Return Data'!$B$7:$R$2292,17,0)</f>
        <v>59.405299999999997</v>
      </c>
      <c r="M18" s="66">
        <f t="shared" si="4"/>
        <v>14</v>
      </c>
      <c r="N18" s="65">
        <f>VLOOKUP($A18,'Return Data'!$B$7:$R$2292,14,0)</f>
        <v>24.778600000000001</v>
      </c>
      <c r="O18" s="66">
        <f t="shared" si="6"/>
        <v>13</v>
      </c>
      <c r="P18" s="65"/>
      <c r="Q18" s="66"/>
      <c r="R18" s="65">
        <f>VLOOKUP($A18,'Return Data'!$B$7:$R$2292,16,0)</f>
        <v>14.3935</v>
      </c>
      <c r="S18" s="67">
        <f t="shared" si="5"/>
        <v>22</v>
      </c>
    </row>
    <row r="19" spans="1:19" x14ac:dyDescent="0.3">
      <c r="A19" s="63" t="s">
        <v>1400</v>
      </c>
      <c r="B19" s="64">
        <f>VLOOKUP($A19,'Return Data'!$B$7:$R$2292,3,0)</f>
        <v>44679</v>
      </c>
      <c r="C19" s="65">
        <f>VLOOKUP($A19,'Return Data'!$B$7:$R$2292,4,0)</f>
        <v>22.01</v>
      </c>
      <c r="D19" s="65">
        <f>VLOOKUP($A19,'Return Data'!$B$7:$R$2292,10,0)</f>
        <v>-3.6339999999999999</v>
      </c>
      <c r="E19" s="66">
        <f t="shared" si="0"/>
        <v>19</v>
      </c>
      <c r="F19" s="65">
        <f>VLOOKUP($A19,'Return Data'!$B$7:$R$2292,11,0)</f>
        <v>-5.2110000000000003</v>
      </c>
      <c r="G19" s="66">
        <f t="shared" si="1"/>
        <v>20</v>
      </c>
      <c r="H19" s="65">
        <f>VLOOKUP($A19,'Return Data'!$B$7:$R$2292,12,0)</f>
        <v>-0.98970000000000002</v>
      </c>
      <c r="I19" s="66">
        <f t="shared" si="2"/>
        <v>21</v>
      </c>
      <c r="J19" s="65">
        <f>VLOOKUP($A19,'Return Data'!$B$7:$R$2292,13,0)</f>
        <v>26.567</v>
      </c>
      <c r="K19" s="66">
        <f t="shared" si="3"/>
        <v>20</v>
      </c>
      <c r="L19" s="65"/>
      <c r="M19" s="66"/>
      <c r="N19" s="65"/>
      <c r="O19" s="66"/>
      <c r="P19" s="65"/>
      <c r="Q19" s="66"/>
      <c r="R19" s="65">
        <f>VLOOKUP($A19,'Return Data'!$B$7:$R$2292,16,0)</f>
        <v>43.7806</v>
      </c>
      <c r="S19" s="67">
        <f t="shared" si="5"/>
        <v>1</v>
      </c>
    </row>
    <row r="20" spans="1:19" x14ac:dyDescent="0.3">
      <c r="A20" s="63" t="s">
        <v>1402</v>
      </c>
      <c r="B20" s="64">
        <f>VLOOKUP($A20,'Return Data'!$B$7:$R$2292,3,0)</f>
        <v>44679</v>
      </c>
      <c r="C20" s="65">
        <f>VLOOKUP($A20,'Return Data'!$B$7:$R$2292,4,0)</f>
        <v>21.82</v>
      </c>
      <c r="D20" s="65">
        <f>VLOOKUP($A20,'Return Data'!$B$7:$R$2292,10,0)</f>
        <v>-2.3714</v>
      </c>
      <c r="E20" s="66">
        <f t="shared" si="0"/>
        <v>18</v>
      </c>
      <c r="F20" s="65">
        <f>VLOOKUP($A20,'Return Data'!$B$7:$R$2292,11,0)</f>
        <v>-1.4898</v>
      </c>
      <c r="G20" s="66">
        <f t="shared" si="1"/>
        <v>18</v>
      </c>
      <c r="H20" s="65">
        <f>VLOOKUP($A20,'Return Data'!$B$7:$R$2292,12,0)</f>
        <v>4.4019000000000004</v>
      </c>
      <c r="I20" s="66">
        <f t="shared" si="2"/>
        <v>19</v>
      </c>
      <c r="J20" s="65">
        <f>VLOOKUP($A20,'Return Data'!$B$7:$R$2292,13,0)</f>
        <v>34.442399999999999</v>
      </c>
      <c r="K20" s="66">
        <f t="shared" si="3"/>
        <v>13</v>
      </c>
      <c r="L20" s="65">
        <f>VLOOKUP($A20,'Return Data'!$B$7:$R$2292,17,0)</f>
        <v>54.172199999999997</v>
      </c>
      <c r="M20" s="66">
        <f>RANK(L20,L$8:L$29,0)</f>
        <v>20</v>
      </c>
      <c r="N20" s="65">
        <f>VLOOKUP($A20,'Return Data'!$B$7:$R$2292,14,0)</f>
        <v>27.005600000000001</v>
      </c>
      <c r="O20" s="66">
        <f>RANK(N20,N$8:N$29,0)</f>
        <v>12</v>
      </c>
      <c r="P20" s="65"/>
      <c r="Q20" s="66"/>
      <c r="R20" s="65">
        <f>VLOOKUP($A20,'Return Data'!$B$7:$R$2292,16,0)</f>
        <v>25.005600000000001</v>
      </c>
      <c r="S20" s="67">
        <f t="shared" si="5"/>
        <v>9</v>
      </c>
    </row>
    <row r="21" spans="1:19" x14ac:dyDescent="0.3">
      <c r="A21" s="63" t="s">
        <v>1404</v>
      </c>
      <c r="B21" s="64">
        <f>VLOOKUP($A21,'Return Data'!$B$7:$R$2292,3,0)</f>
        <v>44679</v>
      </c>
      <c r="C21" s="65">
        <f>VLOOKUP($A21,'Return Data'!$B$7:$R$2292,4,0)</f>
        <v>14.417899999999999</v>
      </c>
      <c r="D21" s="65">
        <f>VLOOKUP($A21,'Return Data'!$B$7:$R$2292,10,0)</f>
        <v>-4.9828999999999999</v>
      </c>
      <c r="E21" s="66">
        <f t="shared" si="0"/>
        <v>22</v>
      </c>
      <c r="F21" s="65">
        <f>VLOOKUP($A21,'Return Data'!$B$7:$R$2292,11,0)</f>
        <v>-11.528700000000001</v>
      </c>
      <c r="G21" s="66">
        <f t="shared" si="1"/>
        <v>22</v>
      </c>
      <c r="H21" s="65">
        <f>VLOOKUP($A21,'Return Data'!$B$7:$R$2292,12,0)</f>
        <v>-11.578099999999999</v>
      </c>
      <c r="I21" s="66">
        <f t="shared" si="2"/>
        <v>22</v>
      </c>
      <c r="J21" s="65">
        <f>VLOOKUP($A21,'Return Data'!$B$7:$R$2292,13,0)</f>
        <v>8.9130000000000003</v>
      </c>
      <c r="K21" s="66">
        <f t="shared" si="3"/>
        <v>22</v>
      </c>
      <c r="L21" s="65"/>
      <c r="M21" s="66"/>
      <c r="N21" s="65"/>
      <c r="O21" s="66"/>
      <c r="P21" s="65"/>
      <c r="Q21" s="66"/>
      <c r="R21" s="65">
        <f>VLOOKUP($A21,'Return Data'!$B$7:$R$2292,16,0)</f>
        <v>18.1431</v>
      </c>
      <c r="S21" s="67">
        <f t="shared" si="5"/>
        <v>15</v>
      </c>
    </row>
    <row r="22" spans="1:19" x14ac:dyDescent="0.3">
      <c r="A22" s="63" t="s">
        <v>1407</v>
      </c>
      <c r="B22" s="64">
        <f>VLOOKUP($A22,'Return Data'!$B$7:$R$2292,3,0)</f>
        <v>44679</v>
      </c>
      <c r="C22" s="65">
        <f>VLOOKUP($A22,'Return Data'!$B$7:$R$2292,4,0)</f>
        <v>184.965</v>
      </c>
      <c r="D22" s="65">
        <f>VLOOKUP($A22,'Return Data'!$B$7:$R$2292,10,0)</f>
        <v>1.6195999999999999</v>
      </c>
      <c r="E22" s="66">
        <f t="shared" si="0"/>
        <v>7</v>
      </c>
      <c r="F22" s="65">
        <f>VLOOKUP($A22,'Return Data'!$B$7:$R$2292,11,0)</f>
        <v>1.8861000000000001</v>
      </c>
      <c r="G22" s="66">
        <f t="shared" si="1"/>
        <v>13</v>
      </c>
      <c r="H22" s="65">
        <f>VLOOKUP($A22,'Return Data'!$B$7:$R$2292,12,0)</f>
        <v>12.1313</v>
      </c>
      <c r="I22" s="66">
        <f t="shared" si="2"/>
        <v>8</v>
      </c>
      <c r="J22" s="65">
        <f>VLOOKUP($A22,'Return Data'!$B$7:$R$2292,13,0)</f>
        <v>35.593899999999998</v>
      </c>
      <c r="K22" s="66">
        <f t="shared" si="3"/>
        <v>11</v>
      </c>
      <c r="L22" s="65">
        <f>VLOOKUP($A22,'Return Data'!$B$7:$R$2292,17,0)</f>
        <v>71.654399999999995</v>
      </c>
      <c r="M22" s="66">
        <f t="shared" ref="M22:M29" si="7">RANK(L22,L$8:L$29,0)</f>
        <v>3</v>
      </c>
      <c r="N22" s="65">
        <f>VLOOKUP($A22,'Return Data'!$B$7:$R$2292,14,0)</f>
        <v>33.983499999999999</v>
      </c>
      <c r="O22" s="66">
        <f t="shared" ref="O22:O29" si="8">RANK(N22,N$8:N$29,0)</f>
        <v>3</v>
      </c>
      <c r="P22" s="65">
        <f>VLOOKUP($A22,'Return Data'!$B$7:$R$2292,15,0)</f>
        <v>19.2865</v>
      </c>
      <c r="Q22" s="66">
        <f t="shared" ref="Q22:Q27" si="9">RANK(P22,P$8:P$29,0)</f>
        <v>5</v>
      </c>
      <c r="R22" s="65">
        <f>VLOOKUP($A22,'Return Data'!$B$7:$R$2292,16,0)</f>
        <v>21.3535</v>
      </c>
      <c r="S22" s="67">
        <f t="shared" si="5"/>
        <v>12</v>
      </c>
    </row>
    <row r="23" spans="1:19" x14ac:dyDescent="0.3">
      <c r="A23" s="63" t="s">
        <v>1408</v>
      </c>
      <c r="B23" s="64">
        <f>VLOOKUP($A23,'Return Data'!$B$7:$R$2292,3,0)</f>
        <v>44679</v>
      </c>
      <c r="C23" s="65">
        <f>VLOOKUP($A23,'Return Data'!$B$7:$R$2292,4,0)</f>
        <v>48.914000000000001</v>
      </c>
      <c r="D23" s="65">
        <f>VLOOKUP($A23,'Return Data'!$B$7:$R$2292,10,0)</f>
        <v>-0.45379999999999998</v>
      </c>
      <c r="E23" s="66">
        <f t="shared" si="0"/>
        <v>13</v>
      </c>
      <c r="F23" s="65">
        <f>VLOOKUP($A23,'Return Data'!$B$7:$R$2292,11,0)</f>
        <v>6.0350999999999999</v>
      </c>
      <c r="G23" s="66">
        <f t="shared" si="1"/>
        <v>5</v>
      </c>
      <c r="H23" s="65">
        <f>VLOOKUP($A23,'Return Data'!$B$7:$R$2292,12,0)</f>
        <v>15.213800000000001</v>
      </c>
      <c r="I23" s="66">
        <f t="shared" si="2"/>
        <v>4</v>
      </c>
      <c r="J23" s="65">
        <f>VLOOKUP($A23,'Return Data'!$B$7:$R$2292,13,0)</f>
        <v>44.008699999999997</v>
      </c>
      <c r="K23" s="66">
        <f t="shared" si="3"/>
        <v>2</v>
      </c>
      <c r="L23" s="65">
        <f>VLOOKUP($A23,'Return Data'!$B$7:$R$2292,17,0)</f>
        <v>68.168199999999999</v>
      </c>
      <c r="M23" s="66">
        <f t="shared" si="7"/>
        <v>5</v>
      </c>
      <c r="N23" s="65">
        <f>VLOOKUP($A23,'Return Data'!$B$7:$R$2292,14,0)</f>
        <v>24.384599999999999</v>
      </c>
      <c r="O23" s="66">
        <f t="shared" si="8"/>
        <v>14</v>
      </c>
      <c r="P23" s="65">
        <f>VLOOKUP($A23,'Return Data'!$B$7:$R$2292,15,0)</f>
        <v>16.320499999999999</v>
      </c>
      <c r="Q23" s="66">
        <f t="shared" si="9"/>
        <v>7</v>
      </c>
      <c r="R23" s="65">
        <f>VLOOKUP($A23,'Return Data'!$B$7:$R$2292,16,0)</f>
        <v>22.049199999999999</v>
      </c>
      <c r="S23" s="67">
        <f t="shared" si="5"/>
        <v>11</v>
      </c>
    </row>
    <row r="24" spans="1:19" x14ac:dyDescent="0.3">
      <c r="A24" s="63" t="s">
        <v>1411</v>
      </c>
      <c r="B24" s="64">
        <f>VLOOKUP($A24,'Return Data'!$B$7:$R$2292,3,0)</f>
        <v>44679</v>
      </c>
      <c r="C24" s="65">
        <f>VLOOKUP($A24,'Return Data'!$B$7:$R$2292,4,0)</f>
        <v>95.411900000000003</v>
      </c>
      <c r="D24" s="65">
        <f>VLOOKUP($A24,'Return Data'!$B$7:$R$2292,10,0)</f>
        <v>2.8712</v>
      </c>
      <c r="E24" s="66">
        <f t="shared" si="0"/>
        <v>3</v>
      </c>
      <c r="F24" s="65">
        <f>VLOOKUP($A24,'Return Data'!$B$7:$R$2292,11,0)</f>
        <v>8.8069000000000006</v>
      </c>
      <c r="G24" s="66">
        <f t="shared" si="1"/>
        <v>2</v>
      </c>
      <c r="H24" s="65">
        <f>VLOOKUP($A24,'Return Data'!$B$7:$R$2292,12,0)</f>
        <v>15.447699999999999</v>
      </c>
      <c r="I24" s="66">
        <f t="shared" si="2"/>
        <v>3</v>
      </c>
      <c r="J24" s="65">
        <f>VLOOKUP($A24,'Return Data'!$B$7:$R$2292,13,0)</f>
        <v>42.550899999999999</v>
      </c>
      <c r="K24" s="66">
        <f t="shared" si="3"/>
        <v>4</v>
      </c>
      <c r="L24" s="65">
        <f>VLOOKUP($A24,'Return Data'!$B$7:$R$2292,17,0)</f>
        <v>70.669200000000004</v>
      </c>
      <c r="M24" s="66">
        <f t="shared" si="7"/>
        <v>4</v>
      </c>
      <c r="N24" s="65">
        <f>VLOOKUP($A24,'Return Data'!$B$7:$R$2292,14,0)</f>
        <v>30.770199999999999</v>
      </c>
      <c r="O24" s="66">
        <f t="shared" si="8"/>
        <v>6</v>
      </c>
      <c r="P24" s="65">
        <f>VLOOKUP($A24,'Return Data'!$B$7:$R$2292,15,0)</f>
        <v>19.812799999999999</v>
      </c>
      <c r="Q24" s="66">
        <f t="shared" si="9"/>
        <v>4</v>
      </c>
      <c r="R24" s="65">
        <f>VLOOKUP($A24,'Return Data'!$B$7:$R$2292,16,0)</f>
        <v>26.075199999999999</v>
      </c>
      <c r="S24" s="67">
        <f t="shared" si="5"/>
        <v>7</v>
      </c>
    </row>
    <row r="25" spans="1:19" x14ac:dyDescent="0.3">
      <c r="A25" s="63" t="s">
        <v>1415</v>
      </c>
      <c r="B25" s="64">
        <f>VLOOKUP($A25,'Return Data'!$B$7:$R$2292,3,0)</f>
        <v>44679</v>
      </c>
      <c r="C25" s="65">
        <f>VLOOKUP($A25,'Return Data'!$B$7:$R$2292,4,0)</f>
        <v>141.83699999999999</v>
      </c>
      <c r="D25" s="65">
        <f>VLOOKUP($A25,'Return Data'!$B$7:$R$2292,10,0)</f>
        <v>0.27810000000000001</v>
      </c>
      <c r="E25" s="66">
        <f t="shared" si="0"/>
        <v>12</v>
      </c>
      <c r="F25" s="65">
        <f>VLOOKUP($A25,'Return Data'!$B$7:$R$2292,11,0)</f>
        <v>4.9812000000000003</v>
      </c>
      <c r="G25" s="66">
        <f t="shared" si="1"/>
        <v>7</v>
      </c>
      <c r="H25" s="65">
        <f>VLOOKUP($A25,'Return Data'!$B$7:$R$2292,12,0)</f>
        <v>9.4240999999999993</v>
      </c>
      <c r="I25" s="66">
        <f t="shared" si="2"/>
        <v>12</v>
      </c>
      <c r="J25" s="65">
        <f>VLOOKUP($A25,'Return Data'!$B$7:$R$2292,13,0)</f>
        <v>43.9191</v>
      </c>
      <c r="K25" s="66">
        <f t="shared" si="3"/>
        <v>3</v>
      </c>
      <c r="L25" s="65">
        <f>VLOOKUP($A25,'Return Data'!$B$7:$R$2292,17,0)</f>
        <v>101.7817</v>
      </c>
      <c r="M25" s="66">
        <f t="shared" si="7"/>
        <v>1</v>
      </c>
      <c r="N25" s="65">
        <f>VLOOKUP($A25,'Return Data'!$B$7:$R$2292,14,0)</f>
        <v>41.101199999999999</v>
      </c>
      <c r="O25" s="66">
        <f t="shared" si="8"/>
        <v>1</v>
      </c>
      <c r="P25" s="65">
        <f>VLOOKUP($A25,'Return Data'!$B$7:$R$2292,15,0)</f>
        <v>23.3933</v>
      </c>
      <c r="Q25" s="66">
        <f t="shared" si="9"/>
        <v>1</v>
      </c>
      <c r="R25" s="65">
        <f>VLOOKUP($A25,'Return Data'!$B$7:$R$2292,16,0)</f>
        <v>16.541599999999999</v>
      </c>
      <c r="S25" s="67">
        <f t="shared" si="5"/>
        <v>20</v>
      </c>
    </row>
    <row r="26" spans="1:19" x14ac:dyDescent="0.3">
      <c r="A26" s="63" t="s">
        <v>1416</v>
      </c>
      <c r="B26" s="64">
        <f>VLOOKUP($A26,'Return Data'!$B$7:$R$2292,3,0)</f>
        <v>44679</v>
      </c>
      <c r="C26" s="65">
        <f>VLOOKUP($A26,'Return Data'!$B$7:$R$2292,4,0)</f>
        <v>117.2654</v>
      </c>
      <c r="D26" s="65">
        <f>VLOOKUP($A26,'Return Data'!$B$7:$R$2292,10,0)</f>
        <v>3.0867</v>
      </c>
      <c r="E26" s="66">
        <f t="shared" si="0"/>
        <v>2</v>
      </c>
      <c r="F26" s="65">
        <f>VLOOKUP($A26,'Return Data'!$B$7:$R$2292,11,0)</f>
        <v>3.3403</v>
      </c>
      <c r="G26" s="66">
        <f t="shared" si="1"/>
        <v>10</v>
      </c>
      <c r="H26" s="65">
        <f>VLOOKUP($A26,'Return Data'!$B$7:$R$2292,12,0)</f>
        <v>13.172000000000001</v>
      </c>
      <c r="I26" s="66">
        <f t="shared" si="2"/>
        <v>5</v>
      </c>
      <c r="J26" s="65">
        <f>VLOOKUP($A26,'Return Data'!$B$7:$R$2292,13,0)</f>
        <v>29.815999999999999</v>
      </c>
      <c r="K26" s="66">
        <f t="shared" si="3"/>
        <v>19</v>
      </c>
      <c r="L26" s="65">
        <f>VLOOKUP($A26,'Return Data'!$B$7:$R$2292,17,0)</f>
        <v>55.608699999999999</v>
      </c>
      <c r="M26" s="66">
        <f t="shared" si="7"/>
        <v>17</v>
      </c>
      <c r="N26" s="65">
        <f>VLOOKUP($A26,'Return Data'!$B$7:$R$2292,14,0)</f>
        <v>28.371600000000001</v>
      </c>
      <c r="O26" s="66">
        <f t="shared" si="8"/>
        <v>10</v>
      </c>
      <c r="P26" s="65">
        <f>VLOOKUP($A26,'Return Data'!$B$7:$R$2292,15,0)</f>
        <v>21.1022</v>
      </c>
      <c r="Q26" s="66">
        <f t="shared" si="9"/>
        <v>3</v>
      </c>
      <c r="R26" s="65">
        <f>VLOOKUP($A26,'Return Data'!$B$7:$R$2292,16,0)</f>
        <v>26.829599999999999</v>
      </c>
      <c r="S26" s="67">
        <f t="shared" si="5"/>
        <v>5</v>
      </c>
    </row>
    <row r="27" spans="1:19" x14ac:dyDescent="0.3">
      <c r="A27" s="63" t="s">
        <v>1419</v>
      </c>
      <c r="B27" s="64">
        <f>VLOOKUP($A27,'Return Data'!$B$7:$R$2292,3,0)</f>
        <v>44679</v>
      </c>
      <c r="C27" s="65">
        <f>VLOOKUP($A27,'Return Data'!$B$7:$R$2292,4,0)</f>
        <v>155.1455</v>
      </c>
      <c r="D27" s="65">
        <f>VLOOKUP($A27,'Return Data'!$B$7:$R$2292,10,0)</f>
        <v>-1.7723</v>
      </c>
      <c r="E27" s="66">
        <f t="shared" si="0"/>
        <v>16</v>
      </c>
      <c r="F27" s="65">
        <f>VLOOKUP($A27,'Return Data'!$B$7:$R$2292,11,0)</f>
        <v>-0.33760000000000001</v>
      </c>
      <c r="G27" s="66">
        <f t="shared" si="1"/>
        <v>16</v>
      </c>
      <c r="H27" s="65">
        <f>VLOOKUP($A27,'Return Data'!$B$7:$R$2292,12,0)</f>
        <v>8.8259000000000007</v>
      </c>
      <c r="I27" s="66">
        <f t="shared" si="2"/>
        <v>15</v>
      </c>
      <c r="J27" s="65">
        <f>VLOOKUP($A27,'Return Data'!$B$7:$R$2292,13,0)</f>
        <v>31.1327</v>
      </c>
      <c r="K27" s="66">
        <f t="shared" si="3"/>
        <v>17</v>
      </c>
      <c r="L27" s="65">
        <f>VLOOKUP($A27,'Return Data'!$B$7:$R$2292,17,0)</f>
        <v>59.4223</v>
      </c>
      <c r="M27" s="66">
        <f t="shared" si="7"/>
        <v>13</v>
      </c>
      <c r="N27" s="65">
        <f>VLOOKUP($A27,'Return Data'!$B$7:$R$2292,14,0)</f>
        <v>21.906199999999998</v>
      </c>
      <c r="O27" s="66">
        <f t="shared" si="8"/>
        <v>15</v>
      </c>
      <c r="P27" s="65">
        <f>VLOOKUP($A27,'Return Data'!$B$7:$R$2292,15,0)</f>
        <v>10.0473</v>
      </c>
      <c r="Q27" s="66">
        <f t="shared" si="9"/>
        <v>13</v>
      </c>
      <c r="R27" s="65">
        <f>VLOOKUP($A27,'Return Data'!$B$7:$R$2292,16,0)</f>
        <v>17.4892</v>
      </c>
      <c r="S27" s="67">
        <f t="shared" si="5"/>
        <v>17</v>
      </c>
    </row>
    <row r="28" spans="1:19" x14ac:dyDescent="0.3">
      <c r="A28" s="63" t="s">
        <v>1420</v>
      </c>
      <c r="B28" s="64">
        <f>VLOOKUP($A28,'Return Data'!$B$7:$R$2292,3,0)</f>
        <v>44679</v>
      </c>
      <c r="C28" s="65">
        <f>VLOOKUP($A28,'Return Data'!$B$7:$R$2292,4,0)</f>
        <v>22.7454</v>
      </c>
      <c r="D28" s="65">
        <f>VLOOKUP($A28,'Return Data'!$B$7:$R$2292,10,0)</f>
        <v>-0.75619999999999998</v>
      </c>
      <c r="E28" s="66">
        <f t="shared" si="0"/>
        <v>14</v>
      </c>
      <c r="F28" s="65">
        <f>VLOOKUP($A28,'Return Data'!$B$7:$R$2292,11,0)</f>
        <v>1.8229</v>
      </c>
      <c r="G28" s="66">
        <f t="shared" si="1"/>
        <v>14</v>
      </c>
      <c r="H28" s="65">
        <f>VLOOKUP($A28,'Return Data'!$B$7:$R$2292,12,0)</f>
        <v>7.6303000000000001</v>
      </c>
      <c r="I28" s="66">
        <f t="shared" si="2"/>
        <v>16</v>
      </c>
      <c r="J28" s="65">
        <f>VLOOKUP($A28,'Return Data'!$B$7:$R$2292,13,0)</f>
        <v>37.887700000000002</v>
      </c>
      <c r="K28" s="66">
        <f t="shared" si="3"/>
        <v>8</v>
      </c>
      <c r="L28" s="65">
        <f>VLOOKUP($A28,'Return Data'!$B$7:$R$2292,17,0)</f>
        <v>63.204900000000002</v>
      </c>
      <c r="M28" s="66">
        <f t="shared" si="7"/>
        <v>10</v>
      </c>
      <c r="N28" s="65">
        <f>VLOOKUP($A28,'Return Data'!$B$7:$R$2292,14,0)</f>
        <v>28.8245</v>
      </c>
      <c r="O28" s="66">
        <f t="shared" si="8"/>
        <v>9</v>
      </c>
      <c r="P28" s="65"/>
      <c r="Q28" s="66"/>
      <c r="R28" s="65">
        <f>VLOOKUP($A28,'Return Data'!$B$7:$R$2292,16,0)</f>
        <v>26.806100000000001</v>
      </c>
      <c r="S28" s="67">
        <f t="shared" si="5"/>
        <v>6</v>
      </c>
    </row>
    <row r="29" spans="1:19" x14ac:dyDescent="0.3">
      <c r="A29" s="63" t="s">
        <v>1422</v>
      </c>
      <c r="B29" s="64">
        <f>VLOOKUP($A29,'Return Data'!$B$7:$R$2292,3,0)</f>
        <v>44679</v>
      </c>
      <c r="C29" s="65">
        <f>VLOOKUP($A29,'Return Data'!$B$7:$R$2292,4,0)</f>
        <v>31.05</v>
      </c>
      <c r="D29" s="65">
        <f>VLOOKUP($A29,'Return Data'!$B$7:$R$2292,10,0)</f>
        <v>1.1400999999999999</v>
      </c>
      <c r="E29" s="66">
        <f t="shared" si="0"/>
        <v>8</v>
      </c>
      <c r="F29" s="65">
        <f>VLOOKUP($A29,'Return Data'!$B$7:$R$2292,11,0)</f>
        <v>4.2295999999999996</v>
      </c>
      <c r="G29" s="66">
        <f t="shared" si="1"/>
        <v>9</v>
      </c>
      <c r="H29" s="65">
        <f>VLOOKUP($A29,'Return Data'!$B$7:$R$2292,12,0)</f>
        <v>8.9092000000000002</v>
      </c>
      <c r="I29" s="66">
        <f t="shared" si="2"/>
        <v>14</v>
      </c>
      <c r="J29" s="65">
        <f>VLOOKUP($A29,'Return Data'!$B$7:$R$2292,13,0)</f>
        <v>32.0715</v>
      </c>
      <c r="K29" s="66">
        <f t="shared" si="3"/>
        <v>16</v>
      </c>
      <c r="L29" s="65">
        <f>VLOOKUP($A29,'Return Data'!$B$7:$R$2292,17,0)</f>
        <v>58.754300000000001</v>
      </c>
      <c r="M29" s="66">
        <f t="shared" si="7"/>
        <v>16</v>
      </c>
      <c r="N29" s="65">
        <f>VLOOKUP($A29,'Return Data'!$B$7:$R$2292,14,0)</f>
        <v>28.952200000000001</v>
      </c>
      <c r="O29" s="66">
        <f t="shared" si="8"/>
        <v>8</v>
      </c>
      <c r="P29" s="65">
        <f>VLOOKUP($A29,'Return Data'!$B$7:$R$2292,15,0)</f>
        <v>15.870699999999999</v>
      </c>
      <c r="Q29" s="66">
        <f>RANK(P29,P$8:P$29,0)</f>
        <v>9</v>
      </c>
      <c r="R29" s="65">
        <f>VLOOKUP($A29,'Return Data'!$B$7:$R$2292,16,0)</f>
        <v>15.4473</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-0.1498863636363636</v>
      </c>
      <c r="E31" s="74"/>
      <c r="F31" s="75">
        <f>AVERAGE(F8:F29)</f>
        <v>2.069681818181818</v>
      </c>
      <c r="G31" s="74"/>
      <c r="H31" s="75">
        <f>AVERAGE(H8:H29)</f>
        <v>9.1372181818181826</v>
      </c>
      <c r="I31" s="74"/>
      <c r="J31" s="75">
        <f>AVERAGE(J8:J29)</f>
        <v>34.691045454545453</v>
      </c>
      <c r="K31" s="74"/>
      <c r="L31" s="75">
        <f>AVERAGE(L8:L29)</f>
        <v>64.432850000000002</v>
      </c>
      <c r="M31" s="74"/>
      <c r="N31" s="75">
        <f>AVERAGE(N8:N29)</f>
        <v>27.673168421052626</v>
      </c>
      <c r="O31" s="74"/>
      <c r="P31" s="75">
        <f>AVERAGE(P8:P29)</f>
        <v>16.141978571428574</v>
      </c>
      <c r="Q31" s="74"/>
      <c r="R31" s="75">
        <f>AVERAGE(R8:R29)</f>
        <v>23.536654545454549</v>
      </c>
      <c r="S31" s="76"/>
    </row>
    <row r="32" spans="1:19" x14ac:dyDescent="0.3">
      <c r="A32" s="73" t="s">
        <v>28</v>
      </c>
      <c r="B32" s="74"/>
      <c r="C32" s="74"/>
      <c r="D32" s="75">
        <f>MIN(D8:D29)</f>
        <v>-4.9828999999999999</v>
      </c>
      <c r="E32" s="74"/>
      <c r="F32" s="75">
        <f>MIN(F8:F29)</f>
        <v>-11.528700000000001</v>
      </c>
      <c r="G32" s="74"/>
      <c r="H32" s="75">
        <f>MIN(H8:H29)</f>
        <v>-11.578099999999999</v>
      </c>
      <c r="I32" s="74"/>
      <c r="J32" s="75">
        <f>MIN(J8:J29)</f>
        <v>8.9130000000000003</v>
      </c>
      <c r="K32" s="74"/>
      <c r="L32" s="75">
        <f>MIN(L8:L29)</f>
        <v>54.172199999999997</v>
      </c>
      <c r="M32" s="74"/>
      <c r="N32" s="75">
        <f>MIN(N8:N29)</f>
        <v>15.7303</v>
      </c>
      <c r="O32" s="74"/>
      <c r="P32" s="75">
        <f>MIN(P8:P29)</f>
        <v>8.0939999999999994</v>
      </c>
      <c r="Q32" s="74"/>
      <c r="R32" s="75">
        <f>MIN(R8:R29)</f>
        <v>14.3935</v>
      </c>
      <c r="S32" s="76"/>
    </row>
    <row r="33" spans="1:19" ht="15" thickBot="1" x14ac:dyDescent="0.35">
      <c r="A33" s="77" t="s">
        <v>29</v>
      </c>
      <c r="B33" s="78"/>
      <c r="C33" s="78"/>
      <c r="D33" s="79">
        <f>MAX(D8:D29)</f>
        <v>5.1752000000000002</v>
      </c>
      <c r="E33" s="78"/>
      <c r="F33" s="79">
        <f>MAX(F8:F29)</f>
        <v>11.154199999999999</v>
      </c>
      <c r="G33" s="78"/>
      <c r="H33" s="79">
        <f>MAX(H8:H29)</f>
        <v>22.438300000000002</v>
      </c>
      <c r="I33" s="78"/>
      <c r="J33" s="79">
        <f>MAX(J8:J29)</f>
        <v>52.902799999999999</v>
      </c>
      <c r="K33" s="78"/>
      <c r="L33" s="79">
        <f>MAX(L8:L29)</f>
        <v>101.7817</v>
      </c>
      <c r="M33" s="78"/>
      <c r="N33" s="79">
        <f>MAX(N8:N29)</f>
        <v>41.101199999999999</v>
      </c>
      <c r="O33" s="78"/>
      <c r="P33" s="79">
        <f>MAX(P8:P29)</f>
        <v>23.3933</v>
      </c>
      <c r="Q33" s="78"/>
      <c r="R33" s="79">
        <f>MAX(R8:R29)</f>
        <v>43.7806</v>
      </c>
      <c r="S33" s="80"/>
    </row>
    <row r="34" spans="1:19" x14ac:dyDescent="0.3">
      <c r="A34" s="112" t="s">
        <v>430</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1378</v>
      </c>
      <c r="B8" s="64">
        <f>VLOOKUP($A8,'Return Data'!$B$7:$R$2292,3,0)</f>
        <v>44679</v>
      </c>
      <c r="C8" s="65">
        <f>VLOOKUP($A8,'Return Data'!$B$7:$R$2292,4,0)</f>
        <v>52.003799999999998</v>
      </c>
      <c r="D8" s="65">
        <f>VLOOKUP($A8,'Return Data'!$B$7:$R$2292,10,0)</f>
        <v>-4.0861999999999998</v>
      </c>
      <c r="E8" s="66">
        <f t="shared" ref="E8:E29" si="0">RANK(D8,D$8:D$29,0)</f>
        <v>20</v>
      </c>
      <c r="F8" s="65">
        <f>VLOOKUP($A8,'Return Data'!$B$7:$R$2292,11,0)</f>
        <v>-5.7683999999999997</v>
      </c>
      <c r="G8" s="66">
        <f t="shared" ref="G8:G29" si="1">RANK(F8,F$8:F$29,0)</f>
        <v>20</v>
      </c>
      <c r="H8" s="65">
        <f>VLOOKUP($A8,'Return Data'!$B$7:$R$2292,12,0)</f>
        <v>-1.5349999999999999</v>
      </c>
      <c r="I8" s="66">
        <f>RANK(H8,H$8:H$29,0)</f>
        <v>20</v>
      </c>
      <c r="J8" s="65">
        <f>VLOOKUP($A8,'Return Data'!$B$7:$R$2292,13,0)</f>
        <v>19.337499999999999</v>
      </c>
      <c r="K8" s="66">
        <f>RANK(J8,J$8:J$29,0)</f>
        <v>21</v>
      </c>
      <c r="L8" s="65">
        <f>VLOOKUP($A8,'Return Data'!$B$7:$R$2292,17,0)</f>
        <v>53.083399999999997</v>
      </c>
      <c r="M8" s="66">
        <f>RANK(L8,L$8:L$29,0)</f>
        <v>18</v>
      </c>
      <c r="N8" s="65">
        <f>VLOOKUP($A8,'Return Data'!$B$7:$R$2292,14,0)</f>
        <v>14.4543</v>
      </c>
      <c r="O8" s="66">
        <f>RANK(N8,N$8:N$29,0)</f>
        <v>19</v>
      </c>
      <c r="P8" s="65">
        <f>VLOOKUP($A8,'Return Data'!$B$7:$R$2292,15,0)</f>
        <v>6.8596000000000004</v>
      </c>
      <c r="Q8" s="66">
        <f>RANK(P8,P$8:P$29,0)</f>
        <v>14</v>
      </c>
      <c r="R8" s="65">
        <f>VLOOKUP($A8,'Return Data'!$B$7:$R$2292,16,0)</f>
        <v>11.5945</v>
      </c>
      <c r="S8" s="67">
        <f>RANK(R8,R$8:R$29,0)</f>
        <v>21</v>
      </c>
    </row>
    <row r="9" spans="1:20" x14ac:dyDescent="0.3">
      <c r="A9" s="63" t="s">
        <v>1381</v>
      </c>
      <c r="B9" s="64">
        <f>VLOOKUP($A9,'Return Data'!$B$7:$R$2292,3,0)</f>
        <v>44679</v>
      </c>
      <c r="C9" s="65">
        <f>VLOOKUP($A9,'Return Data'!$B$7:$R$2292,4,0)</f>
        <v>61.4</v>
      </c>
      <c r="D9" s="65">
        <f>VLOOKUP($A9,'Return Data'!$B$7:$R$2292,10,0)</f>
        <v>0.63919999999999999</v>
      </c>
      <c r="E9" s="66">
        <f t="shared" si="0"/>
        <v>9</v>
      </c>
      <c r="F9" s="65">
        <f>VLOOKUP($A9,'Return Data'!$B$7:$R$2292,11,0)</f>
        <v>4.7603</v>
      </c>
      <c r="G9" s="66">
        <f t="shared" si="1"/>
        <v>6</v>
      </c>
      <c r="H9" s="65">
        <f>VLOOKUP($A9,'Return Data'!$B$7:$R$2292,12,0)</f>
        <v>11.413500000000001</v>
      </c>
      <c r="I9" s="66">
        <f t="shared" ref="I9:I29" si="2">RANK(H9,H$8:H$29,0)</f>
        <v>6</v>
      </c>
      <c r="J9" s="65">
        <f>VLOOKUP($A9,'Return Data'!$B$7:$R$2292,13,0)</f>
        <v>34.708199999999998</v>
      </c>
      <c r="K9" s="66">
        <f t="shared" ref="K9:K29" si="3">RANK(J9,J$8:J$29,0)</f>
        <v>10</v>
      </c>
      <c r="L9" s="65">
        <f>VLOOKUP($A9,'Return Data'!$B$7:$R$2292,17,0)</f>
        <v>52.187600000000003</v>
      </c>
      <c r="M9" s="66">
        <f t="shared" ref="M9:M29" si="4">RANK(L9,L$8:L$29,0)</f>
        <v>19</v>
      </c>
      <c r="N9" s="65">
        <f>VLOOKUP($A9,'Return Data'!$B$7:$R$2292,14,0)</f>
        <v>30.259799999999998</v>
      </c>
      <c r="O9" s="66">
        <f t="shared" ref="O9:O29" si="5">RANK(N9,N$8:N$29,0)</f>
        <v>5</v>
      </c>
      <c r="P9" s="65">
        <f>VLOOKUP($A9,'Return Data'!$B$7:$R$2292,15,0)</f>
        <v>19.8672</v>
      </c>
      <c r="Q9" s="66">
        <f t="shared" ref="Q9:Q29" si="6">RANK(P9,P$8:P$29,0)</f>
        <v>2</v>
      </c>
      <c r="R9" s="65">
        <f>VLOOKUP($A9,'Return Data'!$B$7:$R$2292,16,0)</f>
        <v>24.0642</v>
      </c>
      <c r="S9" s="67">
        <f t="shared" ref="S9:S29" si="7">RANK(R9,R$8:R$29,0)</f>
        <v>6</v>
      </c>
    </row>
    <row r="10" spans="1:20" x14ac:dyDescent="0.3">
      <c r="A10" s="63" t="s">
        <v>1383</v>
      </c>
      <c r="B10" s="64">
        <f>VLOOKUP($A10,'Return Data'!$B$7:$R$2292,3,0)</f>
        <v>44679</v>
      </c>
      <c r="C10" s="65">
        <f>VLOOKUP($A10,'Return Data'!$B$7:$R$2292,4,0)</f>
        <v>25.92</v>
      </c>
      <c r="D10" s="65">
        <f>VLOOKUP($A10,'Return Data'!$B$7:$R$2292,10,0)</f>
        <v>-1.6692</v>
      </c>
      <c r="E10" s="66">
        <f t="shared" si="0"/>
        <v>15</v>
      </c>
      <c r="F10" s="65">
        <f>VLOOKUP($A10,'Return Data'!$B$7:$R$2292,11,0)</f>
        <v>2.4910999999999999</v>
      </c>
      <c r="G10" s="66">
        <f t="shared" si="1"/>
        <v>11</v>
      </c>
      <c r="H10" s="65">
        <f>VLOOKUP($A10,'Return Data'!$B$7:$R$2292,12,0)</f>
        <v>9.0908999999999995</v>
      </c>
      <c r="I10" s="66">
        <f t="shared" si="2"/>
        <v>11</v>
      </c>
      <c r="J10" s="65">
        <f>VLOOKUP($A10,'Return Data'!$B$7:$R$2292,13,0)</f>
        <v>32.583100000000002</v>
      </c>
      <c r="K10" s="66">
        <f t="shared" si="3"/>
        <v>13</v>
      </c>
      <c r="L10" s="65">
        <f>VLOOKUP($A10,'Return Data'!$B$7:$R$2292,17,0)</f>
        <v>61.644799999999996</v>
      </c>
      <c r="M10" s="66">
        <f t="shared" si="4"/>
        <v>9</v>
      </c>
      <c r="N10" s="65">
        <f>VLOOKUP($A10,'Return Data'!$B$7:$R$2292,14,0)</f>
        <v>35.167099999999998</v>
      </c>
      <c r="O10" s="66">
        <f t="shared" si="5"/>
        <v>2</v>
      </c>
      <c r="P10" s="65"/>
      <c r="Q10" s="66"/>
      <c r="R10" s="65">
        <f>VLOOKUP($A10,'Return Data'!$B$7:$R$2292,16,0)</f>
        <v>32.783999999999999</v>
      </c>
      <c r="S10" s="67">
        <f t="shared" si="7"/>
        <v>2</v>
      </c>
    </row>
    <row r="11" spans="1:20" x14ac:dyDescent="0.3">
      <c r="A11" s="63" t="s">
        <v>1385</v>
      </c>
      <c r="B11" s="64">
        <f>VLOOKUP($A11,'Return Data'!$B$7:$R$2292,3,0)</f>
        <v>44679</v>
      </c>
      <c r="C11" s="65">
        <f>VLOOKUP($A11,'Return Data'!$B$7:$R$2292,4,0)</f>
        <v>24.41</v>
      </c>
      <c r="D11" s="65">
        <f>VLOOKUP($A11,'Return Data'!$B$7:$R$2292,10,0)</f>
        <v>4.7190000000000003</v>
      </c>
      <c r="E11" s="66">
        <f t="shared" si="0"/>
        <v>1</v>
      </c>
      <c r="F11" s="65">
        <f>VLOOKUP($A11,'Return Data'!$B$7:$R$2292,11,0)</f>
        <v>10.203200000000001</v>
      </c>
      <c r="G11" s="66">
        <f t="shared" si="1"/>
        <v>1</v>
      </c>
      <c r="H11" s="65">
        <f>VLOOKUP($A11,'Return Data'!$B$7:$R$2292,12,0)</f>
        <v>20.8416</v>
      </c>
      <c r="I11" s="66">
        <f t="shared" si="2"/>
        <v>1</v>
      </c>
      <c r="J11" s="65">
        <f>VLOOKUP($A11,'Return Data'!$B$7:$R$2292,13,0)</f>
        <v>50.307899999999997</v>
      </c>
      <c r="K11" s="66">
        <f t="shared" si="3"/>
        <v>1</v>
      </c>
      <c r="L11" s="65">
        <f>VLOOKUP($A11,'Return Data'!$B$7:$R$2292,17,0)</f>
        <v>71.9071</v>
      </c>
      <c r="M11" s="66">
        <f t="shared" si="4"/>
        <v>2</v>
      </c>
      <c r="N11" s="65"/>
      <c r="O11" s="66"/>
      <c r="P11" s="65"/>
      <c r="Q11" s="66"/>
      <c r="R11" s="65">
        <f>VLOOKUP($A11,'Return Data'!$B$7:$R$2292,16,0)</f>
        <v>32.164499999999997</v>
      </c>
      <c r="S11" s="67">
        <f t="shared" si="7"/>
        <v>3</v>
      </c>
    </row>
    <row r="12" spans="1:20" x14ac:dyDescent="0.3">
      <c r="A12" s="63" t="s">
        <v>1387</v>
      </c>
      <c r="B12" s="64">
        <f>VLOOKUP($A12,'Return Data'!$B$7:$R$2292,3,0)</f>
        <v>44679</v>
      </c>
      <c r="C12" s="65">
        <f>VLOOKUP($A12,'Return Data'!$B$7:$R$2292,4,0)</f>
        <v>113.53100000000001</v>
      </c>
      <c r="D12" s="65">
        <f>VLOOKUP($A12,'Return Data'!$B$7:$R$2292,10,0)</f>
        <v>1.5246999999999999</v>
      </c>
      <c r="E12" s="66">
        <f t="shared" si="0"/>
        <v>6</v>
      </c>
      <c r="F12" s="65">
        <f>VLOOKUP($A12,'Return Data'!$B$7:$R$2292,11,0)</f>
        <v>6.4898999999999996</v>
      </c>
      <c r="G12" s="66">
        <f t="shared" si="1"/>
        <v>4</v>
      </c>
      <c r="H12" s="65">
        <f>VLOOKUP($A12,'Return Data'!$B$7:$R$2292,12,0)</f>
        <v>11.371499999999999</v>
      </c>
      <c r="I12" s="66">
        <f t="shared" si="2"/>
        <v>7</v>
      </c>
      <c r="J12" s="65">
        <f>VLOOKUP($A12,'Return Data'!$B$7:$R$2292,13,0)</f>
        <v>37.249000000000002</v>
      </c>
      <c r="K12" s="66">
        <f t="shared" si="3"/>
        <v>6</v>
      </c>
      <c r="L12" s="65">
        <f>VLOOKUP($A12,'Return Data'!$B$7:$R$2292,17,0)</f>
        <v>62.386699999999998</v>
      </c>
      <c r="M12" s="66">
        <f t="shared" si="4"/>
        <v>7</v>
      </c>
      <c r="N12" s="65">
        <f>VLOOKUP($A12,'Return Data'!$B$7:$R$2292,14,0)</f>
        <v>27.005299999999998</v>
      </c>
      <c r="O12" s="66">
        <f t="shared" si="5"/>
        <v>9</v>
      </c>
      <c r="P12" s="65">
        <f>VLOOKUP($A12,'Return Data'!$B$7:$R$2292,15,0)</f>
        <v>13.449199999999999</v>
      </c>
      <c r="Q12" s="66">
        <f t="shared" si="6"/>
        <v>10</v>
      </c>
      <c r="R12" s="65">
        <f>VLOOKUP($A12,'Return Data'!$B$7:$R$2292,16,0)</f>
        <v>17.732900000000001</v>
      </c>
      <c r="S12" s="67">
        <f t="shared" si="7"/>
        <v>11</v>
      </c>
    </row>
    <row r="13" spans="1:20" x14ac:dyDescent="0.3">
      <c r="A13" s="63" t="s">
        <v>1389</v>
      </c>
      <c r="B13" s="64">
        <f>VLOOKUP($A13,'Return Data'!$B$7:$R$2292,3,0)</f>
        <v>44679</v>
      </c>
      <c r="C13" s="65">
        <f>VLOOKUP($A13,'Return Data'!$B$7:$R$2292,4,0)</f>
        <v>24.414000000000001</v>
      </c>
      <c r="D13" s="65">
        <f>VLOOKUP($A13,'Return Data'!$B$7:$R$2292,10,0)</f>
        <v>0.60160000000000002</v>
      </c>
      <c r="E13" s="66">
        <f t="shared" si="0"/>
        <v>10</v>
      </c>
      <c r="F13" s="65">
        <f>VLOOKUP($A13,'Return Data'!$B$7:$R$2292,11,0)</f>
        <v>3.8628</v>
      </c>
      <c r="G13" s="66">
        <f t="shared" si="1"/>
        <v>8</v>
      </c>
      <c r="H13" s="65">
        <f>VLOOKUP($A13,'Return Data'!$B$7:$R$2292,12,0)</f>
        <v>10.942500000000001</v>
      </c>
      <c r="I13" s="66">
        <f t="shared" si="2"/>
        <v>8</v>
      </c>
      <c r="J13" s="65">
        <f>VLOOKUP($A13,'Return Data'!$B$7:$R$2292,13,0)</f>
        <v>35.370100000000001</v>
      </c>
      <c r="K13" s="66">
        <f t="shared" si="3"/>
        <v>9</v>
      </c>
      <c r="L13" s="65">
        <f>VLOOKUP($A13,'Return Data'!$B$7:$R$2292,17,0)</f>
        <v>61.6935</v>
      </c>
      <c r="M13" s="66">
        <f t="shared" si="4"/>
        <v>8</v>
      </c>
      <c r="N13" s="65">
        <f>VLOOKUP($A13,'Return Data'!$B$7:$R$2292,14,0)</f>
        <v>30.264099999999999</v>
      </c>
      <c r="O13" s="66">
        <f t="shared" si="5"/>
        <v>4</v>
      </c>
      <c r="P13" s="65"/>
      <c r="Q13" s="66"/>
      <c r="R13" s="65">
        <f>VLOOKUP($A13,'Return Data'!$B$7:$R$2292,16,0)</f>
        <v>31.9207</v>
      </c>
      <c r="S13" s="67">
        <f t="shared" si="7"/>
        <v>4</v>
      </c>
    </row>
    <row r="14" spans="1:20" x14ac:dyDescent="0.3">
      <c r="A14" s="63" t="s">
        <v>1390</v>
      </c>
      <c r="B14" s="64">
        <f>VLOOKUP($A14,'Return Data'!$B$7:$R$2292,3,0)</f>
        <v>44679</v>
      </c>
      <c r="C14" s="65">
        <f>VLOOKUP($A14,'Return Data'!$B$7:$R$2292,4,0)</f>
        <v>90.195899999999995</v>
      </c>
      <c r="D14" s="65">
        <f>VLOOKUP($A14,'Return Data'!$B$7:$R$2292,10,0)</f>
        <v>0.39800000000000002</v>
      </c>
      <c r="E14" s="66">
        <f t="shared" si="0"/>
        <v>11</v>
      </c>
      <c r="F14" s="65">
        <f>VLOOKUP($A14,'Return Data'!$B$7:$R$2292,11,0)</f>
        <v>1.1565000000000001</v>
      </c>
      <c r="G14" s="66">
        <f t="shared" si="1"/>
        <v>13</v>
      </c>
      <c r="H14" s="65">
        <f>VLOOKUP($A14,'Return Data'!$B$7:$R$2292,12,0)</f>
        <v>9.1895000000000007</v>
      </c>
      <c r="I14" s="66">
        <f t="shared" si="2"/>
        <v>10</v>
      </c>
      <c r="J14" s="65">
        <f>VLOOKUP($A14,'Return Data'!$B$7:$R$2292,13,0)</f>
        <v>31.815200000000001</v>
      </c>
      <c r="K14" s="66">
        <f t="shared" si="3"/>
        <v>15</v>
      </c>
      <c r="L14" s="65">
        <f>VLOOKUP($A14,'Return Data'!$B$7:$R$2292,17,0)</f>
        <v>57.438899999999997</v>
      </c>
      <c r="M14" s="66">
        <f t="shared" si="4"/>
        <v>16</v>
      </c>
      <c r="N14" s="65">
        <f>VLOOKUP($A14,'Return Data'!$B$7:$R$2292,14,0)</f>
        <v>18.419699999999999</v>
      </c>
      <c r="O14" s="66">
        <f t="shared" si="5"/>
        <v>18</v>
      </c>
      <c r="P14" s="65">
        <f>VLOOKUP($A14,'Return Data'!$B$7:$R$2292,15,0)</f>
        <v>10.9695</v>
      </c>
      <c r="Q14" s="66">
        <f t="shared" si="6"/>
        <v>11</v>
      </c>
      <c r="R14" s="65">
        <f>VLOOKUP($A14,'Return Data'!$B$7:$R$2292,16,0)</f>
        <v>14.4472</v>
      </c>
      <c r="S14" s="67">
        <f t="shared" si="7"/>
        <v>17</v>
      </c>
    </row>
    <row r="15" spans="1:20" x14ac:dyDescent="0.3">
      <c r="A15" s="63" t="s">
        <v>1393</v>
      </c>
      <c r="B15" s="64">
        <f>VLOOKUP($A15,'Return Data'!$B$7:$R$2292,3,0)</f>
        <v>44679</v>
      </c>
      <c r="C15" s="65">
        <f>VLOOKUP($A15,'Return Data'!$B$7:$R$2292,4,0)</f>
        <v>72.909000000000006</v>
      </c>
      <c r="D15" s="65">
        <f>VLOOKUP($A15,'Return Data'!$B$7:$R$2292,10,0)</f>
        <v>-2.4015</v>
      </c>
      <c r="E15" s="66">
        <f t="shared" si="0"/>
        <v>17</v>
      </c>
      <c r="F15" s="65">
        <f>VLOOKUP($A15,'Return Data'!$B$7:$R$2292,11,0)</f>
        <v>-1.0478000000000001</v>
      </c>
      <c r="G15" s="66">
        <f t="shared" si="1"/>
        <v>17</v>
      </c>
      <c r="H15" s="65">
        <f>VLOOKUP($A15,'Return Data'!$B$7:$R$2292,12,0)</f>
        <v>4.6776</v>
      </c>
      <c r="I15" s="66">
        <f t="shared" si="2"/>
        <v>17</v>
      </c>
      <c r="J15" s="65">
        <f>VLOOKUP($A15,'Return Data'!$B$7:$R$2292,13,0)</f>
        <v>32.767000000000003</v>
      </c>
      <c r="K15" s="66">
        <f t="shared" si="3"/>
        <v>12</v>
      </c>
      <c r="L15" s="65">
        <f>VLOOKUP($A15,'Return Data'!$B$7:$R$2292,17,0)</f>
        <v>60.2</v>
      </c>
      <c r="M15" s="66">
        <f t="shared" si="4"/>
        <v>11</v>
      </c>
      <c r="N15" s="65">
        <f>VLOOKUP($A15,'Return Data'!$B$7:$R$2292,14,0)</f>
        <v>18.668199999999999</v>
      </c>
      <c r="O15" s="66">
        <f t="shared" si="5"/>
        <v>17</v>
      </c>
      <c r="P15" s="65">
        <f>VLOOKUP($A15,'Return Data'!$B$7:$R$2292,15,0)</f>
        <v>15.1866</v>
      </c>
      <c r="Q15" s="66">
        <f t="shared" si="6"/>
        <v>6</v>
      </c>
      <c r="R15" s="65">
        <f>VLOOKUP($A15,'Return Data'!$B$7:$R$2292,16,0)</f>
        <v>15.157299999999999</v>
      </c>
      <c r="S15" s="67">
        <f t="shared" si="7"/>
        <v>15</v>
      </c>
    </row>
    <row r="16" spans="1:20" x14ac:dyDescent="0.3">
      <c r="A16" s="63" t="s">
        <v>1394</v>
      </c>
      <c r="B16" s="64">
        <f>VLOOKUP($A16,'Return Data'!$B$7:$R$2292,3,0)</f>
        <v>44679</v>
      </c>
      <c r="C16" s="65">
        <f>VLOOKUP($A16,'Return Data'!$B$7:$R$2292,4,0)</f>
        <v>84.448599999999999</v>
      </c>
      <c r="D16" s="65">
        <f>VLOOKUP($A16,'Return Data'!$B$7:$R$2292,10,0)</f>
        <v>-5.1025999999999998</v>
      </c>
      <c r="E16" s="66">
        <f t="shared" si="0"/>
        <v>21</v>
      </c>
      <c r="F16" s="65">
        <f>VLOOKUP($A16,'Return Data'!$B$7:$R$2292,11,0)</f>
        <v>-4.2659000000000002</v>
      </c>
      <c r="G16" s="66">
        <f t="shared" si="1"/>
        <v>19</v>
      </c>
      <c r="H16" s="65">
        <f>VLOOKUP($A16,'Return Data'!$B$7:$R$2292,12,0)</f>
        <v>4.5141999999999998</v>
      </c>
      <c r="I16" s="66">
        <f t="shared" si="2"/>
        <v>18</v>
      </c>
      <c r="J16" s="65">
        <f>VLOOKUP($A16,'Return Data'!$B$7:$R$2292,13,0)</f>
        <v>28.1509</v>
      </c>
      <c r="K16" s="66">
        <f t="shared" si="3"/>
        <v>19</v>
      </c>
      <c r="L16" s="65">
        <f>VLOOKUP($A16,'Return Data'!$B$7:$R$2292,17,0)</f>
        <v>58.075600000000001</v>
      </c>
      <c r="M16" s="66">
        <f t="shared" si="4"/>
        <v>12</v>
      </c>
      <c r="N16" s="65">
        <f>VLOOKUP($A16,'Return Data'!$B$7:$R$2292,14,0)</f>
        <v>19.613700000000001</v>
      </c>
      <c r="O16" s="66">
        <f t="shared" si="5"/>
        <v>16</v>
      </c>
      <c r="P16" s="65">
        <f>VLOOKUP($A16,'Return Data'!$B$7:$R$2292,15,0)</f>
        <v>10.183</v>
      </c>
      <c r="Q16" s="66">
        <f t="shared" si="6"/>
        <v>12</v>
      </c>
      <c r="R16" s="65">
        <f>VLOOKUP($A16,'Return Data'!$B$7:$R$2292,16,0)</f>
        <v>13.411</v>
      </c>
      <c r="S16" s="67">
        <f t="shared" si="7"/>
        <v>18</v>
      </c>
    </row>
    <row r="17" spans="1:19" x14ac:dyDescent="0.3">
      <c r="A17" s="63" t="s">
        <v>1396</v>
      </c>
      <c r="B17" s="64">
        <f>VLOOKUP($A17,'Return Data'!$B$7:$R$2292,3,0)</f>
        <v>44679</v>
      </c>
      <c r="C17" s="65">
        <f>VLOOKUP($A17,'Return Data'!$B$7:$R$2292,4,0)</f>
        <v>51.2</v>
      </c>
      <c r="D17" s="65">
        <f>VLOOKUP($A17,'Return Data'!$B$7:$R$2292,10,0)</f>
        <v>1.992</v>
      </c>
      <c r="E17" s="66">
        <f t="shared" si="0"/>
        <v>4</v>
      </c>
      <c r="F17" s="65">
        <f>VLOOKUP($A17,'Return Data'!$B$7:$R$2292,11,0)</f>
        <v>1.2258</v>
      </c>
      <c r="G17" s="66">
        <f t="shared" si="1"/>
        <v>12</v>
      </c>
      <c r="H17" s="65">
        <f>VLOOKUP($A17,'Return Data'!$B$7:$R$2292,12,0)</f>
        <v>8.1766000000000005</v>
      </c>
      <c r="I17" s="66">
        <f t="shared" si="2"/>
        <v>13</v>
      </c>
      <c r="J17" s="65">
        <f>VLOOKUP($A17,'Return Data'!$B$7:$R$2292,13,0)</f>
        <v>38.079799999999999</v>
      </c>
      <c r="K17" s="66">
        <f t="shared" si="3"/>
        <v>5</v>
      </c>
      <c r="L17" s="65">
        <f>VLOOKUP($A17,'Return Data'!$B$7:$R$2292,17,0)</f>
        <v>65.4238</v>
      </c>
      <c r="M17" s="66">
        <f t="shared" si="4"/>
        <v>6</v>
      </c>
      <c r="N17" s="65">
        <f>VLOOKUP($A17,'Return Data'!$B$7:$R$2292,14,0)</f>
        <v>27.1633</v>
      </c>
      <c r="O17" s="66">
        <f t="shared" si="5"/>
        <v>8</v>
      </c>
      <c r="P17" s="65">
        <f>VLOOKUP($A17,'Return Data'!$B$7:$R$2292,15,0)</f>
        <v>14.8611</v>
      </c>
      <c r="Q17" s="66">
        <f t="shared" si="6"/>
        <v>9</v>
      </c>
      <c r="R17" s="65">
        <f>VLOOKUP($A17,'Return Data'!$B$7:$R$2292,16,0)</f>
        <v>11.889900000000001</v>
      </c>
      <c r="S17" s="67">
        <f t="shared" si="7"/>
        <v>20</v>
      </c>
    </row>
    <row r="18" spans="1:19" x14ac:dyDescent="0.3">
      <c r="A18" s="63" t="s">
        <v>1398</v>
      </c>
      <c r="B18" s="64">
        <f>VLOOKUP($A18,'Return Data'!$B$7:$R$2292,3,0)</f>
        <v>44679</v>
      </c>
      <c r="C18" s="65">
        <f>VLOOKUP($A18,'Return Data'!$B$7:$R$2292,4,0)</f>
        <v>17.760000000000002</v>
      </c>
      <c r="D18" s="65">
        <f>VLOOKUP($A18,'Return Data'!$B$7:$R$2292,10,0)</f>
        <v>1.6017999999999999</v>
      </c>
      <c r="E18" s="66">
        <f t="shared" si="0"/>
        <v>5</v>
      </c>
      <c r="F18" s="65">
        <f>VLOOKUP($A18,'Return Data'!$B$7:$R$2292,11,0)</f>
        <v>6.6666999999999996</v>
      </c>
      <c r="G18" s="66">
        <f t="shared" si="1"/>
        <v>3</v>
      </c>
      <c r="H18" s="65">
        <f>VLOOKUP($A18,'Return Data'!$B$7:$R$2292,12,0)</f>
        <v>18.006599999999999</v>
      </c>
      <c r="I18" s="66">
        <f t="shared" si="2"/>
        <v>2</v>
      </c>
      <c r="J18" s="65">
        <f>VLOOKUP($A18,'Return Data'!$B$7:$R$2292,13,0)</f>
        <v>36.825899999999997</v>
      </c>
      <c r="K18" s="66">
        <f t="shared" si="3"/>
        <v>7</v>
      </c>
      <c r="L18" s="65">
        <f>VLOOKUP($A18,'Return Data'!$B$7:$R$2292,17,0)</f>
        <v>57.825299999999999</v>
      </c>
      <c r="M18" s="66">
        <f t="shared" si="4"/>
        <v>13</v>
      </c>
      <c r="N18" s="65">
        <f>VLOOKUP($A18,'Return Data'!$B$7:$R$2292,14,0)</f>
        <v>23.509399999999999</v>
      </c>
      <c r="O18" s="66">
        <f t="shared" si="5"/>
        <v>13</v>
      </c>
      <c r="P18" s="65"/>
      <c r="Q18" s="66"/>
      <c r="R18" s="65">
        <f>VLOOKUP($A18,'Return Data'!$B$7:$R$2292,16,0)</f>
        <v>12.559100000000001</v>
      </c>
      <c r="S18" s="67">
        <f t="shared" si="7"/>
        <v>19</v>
      </c>
    </row>
    <row r="19" spans="1:19" x14ac:dyDescent="0.3">
      <c r="A19" s="63" t="s">
        <v>1401</v>
      </c>
      <c r="B19" s="64">
        <f>VLOOKUP($A19,'Return Data'!$B$7:$R$2292,3,0)</f>
        <v>44679</v>
      </c>
      <c r="C19" s="65">
        <f>VLOOKUP($A19,'Return Data'!$B$7:$R$2292,4,0)</f>
        <v>21.15</v>
      </c>
      <c r="D19" s="65">
        <f>VLOOKUP($A19,'Return Data'!$B$7:$R$2292,10,0)</f>
        <v>-4.0381</v>
      </c>
      <c r="E19" s="66">
        <f t="shared" si="0"/>
        <v>19</v>
      </c>
      <c r="F19" s="65">
        <f>VLOOKUP($A19,'Return Data'!$B$7:$R$2292,11,0)</f>
        <v>-5.9581999999999997</v>
      </c>
      <c r="G19" s="66">
        <f t="shared" si="1"/>
        <v>21</v>
      </c>
      <c r="H19" s="65">
        <f>VLOOKUP($A19,'Return Data'!$B$7:$R$2292,12,0)</f>
        <v>-2.2191000000000001</v>
      </c>
      <c r="I19" s="66">
        <f t="shared" si="2"/>
        <v>21</v>
      </c>
      <c r="J19" s="65">
        <f>VLOOKUP($A19,'Return Data'!$B$7:$R$2292,13,0)</f>
        <v>24.484999999999999</v>
      </c>
      <c r="K19" s="66">
        <f t="shared" si="3"/>
        <v>20</v>
      </c>
      <c r="L19" s="65"/>
      <c r="M19" s="66"/>
      <c r="N19" s="65"/>
      <c r="O19" s="66"/>
      <c r="P19" s="65"/>
      <c r="Q19" s="66"/>
      <c r="R19" s="65">
        <f>VLOOKUP($A19,'Return Data'!$B$7:$R$2292,16,0)</f>
        <v>41.166899999999998</v>
      </c>
      <c r="S19" s="67">
        <f t="shared" si="7"/>
        <v>1</v>
      </c>
    </row>
    <row r="20" spans="1:19" x14ac:dyDescent="0.3">
      <c r="A20" s="63" t="s">
        <v>1403</v>
      </c>
      <c r="B20" s="64">
        <f>VLOOKUP($A20,'Return Data'!$B$7:$R$2292,3,0)</f>
        <v>44679</v>
      </c>
      <c r="C20" s="65">
        <f>VLOOKUP($A20,'Return Data'!$B$7:$R$2292,4,0)</f>
        <v>20.62</v>
      </c>
      <c r="D20" s="65">
        <f>VLOOKUP($A20,'Return Data'!$B$7:$R$2292,10,0)</f>
        <v>-2.7357999999999998</v>
      </c>
      <c r="E20" s="66">
        <f t="shared" si="0"/>
        <v>18</v>
      </c>
      <c r="F20" s="65">
        <f>VLOOKUP($A20,'Return Data'!$B$7:$R$2292,11,0)</f>
        <v>-2.2749000000000001</v>
      </c>
      <c r="G20" s="66">
        <f t="shared" si="1"/>
        <v>18</v>
      </c>
      <c r="H20" s="65">
        <f>VLOOKUP($A20,'Return Data'!$B$7:$R$2292,12,0)</f>
        <v>3.2031999999999998</v>
      </c>
      <c r="I20" s="66">
        <f t="shared" si="2"/>
        <v>19</v>
      </c>
      <c r="J20" s="65">
        <f>VLOOKUP($A20,'Return Data'!$B$7:$R$2292,13,0)</f>
        <v>32.349200000000003</v>
      </c>
      <c r="K20" s="66">
        <f t="shared" si="3"/>
        <v>14</v>
      </c>
      <c r="L20" s="65">
        <f>VLOOKUP($A20,'Return Data'!$B$7:$R$2292,17,0)</f>
        <v>51.617100000000001</v>
      </c>
      <c r="M20" s="66">
        <f t="shared" si="4"/>
        <v>20</v>
      </c>
      <c r="N20" s="65">
        <f>VLOOKUP($A20,'Return Data'!$B$7:$R$2292,14,0)</f>
        <v>24.9925</v>
      </c>
      <c r="O20" s="66">
        <f t="shared" si="5"/>
        <v>12</v>
      </c>
      <c r="P20" s="65"/>
      <c r="Q20" s="66"/>
      <c r="R20" s="65">
        <f>VLOOKUP($A20,'Return Data'!$B$7:$R$2292,16,0)</f>
        <v>22.999199999999998</v>
      </c>
      <c r="S20" s="67">
        <f t="shared" si="7"/>
        <v>7</v>
      </c>
    </row>
    <row r="21" spans="1:19" x14ac:dyDescent="0.3">
      <c r="A21" s="63" t="s">
        <v>1405</v>
      </c>
      <c r="B21" s="64">
        <f>VLOOKUP($A21,'Return Data'!$B$7:$R$2292,3,0)</f>
        <v>44679</v>
      </c>
      <c r="C21" s="65">
        <f>VLOOKUP($A21,'Return Data'!$B$7:$R$2292,4,0)</f>
        <v>13.7332</v>
      </c>
      <c r="D21" s="65">
        <f>VLOOKUP($A21,'Return Data'!$B$7:$R$2292,10,0)</f>
        <v>-5.5039999999999996</v>
      </c>
      <c r="E21" s="66">
        <f t="shared" si="0"/>
        <v>22</v>
      </c>
      <c r="F21" s="65">
        <f>VLOOKUP($A21,'Return Data'!$B$7:$R$2292,11,0)</f>
        <v>-12.505699999999999</v>
      </c>
      <c r="G21" s="66">
        <f t="shared" si="1"/>
        <v>22</v>
      </c>
      <c r="H21" s="65">
        <f>VLOOKUP($A21,'Return Data'!$B$7:$R$2292,12,0)</f>
        <v>-13.0474</v>
      </c>
      <c r="I21" s="66">
        <f t="shared" si="2"/>
        <v>22</v>
      </c>
      <c r="J21" s="65">
        <f>VLOOKUP($A21,'Return Data'!$B$7:$R$2292,13,0)</f>
        <v>6.5050999999999997</v>
      </c>
      <c r="K21" s="66">
        <f t="shared" si="3"/>
        <v>22</v>
      </c>
      <c r="L21" s="65"/>
      <c r="M21" s="66"/>
      <c r="N21" s="65"/>
      <c r="O21" s="66"/>
      <c r="P21" s="65"/>
      <c r="Q21" s="66"/>
      <c r="R21" s="65">
        <f>VLOOKUP($A21,'Return Data'!$B$7:$R$2292,16,0)</f>
        <v>15.5526</v>
      </c>
      <c r="S21" s="67">
        <f t="shared" si="7"/>
        <v>14</v>
      </c>
    </row>
    <row r="22" spans="1:19" x14ac:dyDescent="0.3">
      <c r="A22" s="63" t="s">
        <v>1406</v>
      </c>
      <c r="B22" s="64">
        <f>VLOOKUP($A22,'Return Data'!$B$7:$R$2292,3,0)</f>
        <v>44679</v>
      </c>
      <c r="C22" s="65">
        <f>VLOOKUP($A22,'Return Data'!$B$7:$R$2292,4,0)</f>
        <v>163.98699999999999</v>
      </c>
      <c r="D22" s="65">
        <f>VLOOKUP($A22,'Return Data'!$B$7:$R$2292,10,0)</f>
        <v>1.2559</v>
      </c>
      <c r="E22" s="66">
        <f t="shared" si="0"/>
        <v>7</v>
      </c>
      <c r="F22" s="65">
        <f>VLOOKUP($A22,'Return Data'!$B$7:$R$2292,11,0)</f>
        <v>1.1496999999999999</v>
      </c>
      <c r="G22" s="66">
        <f t="shared" si="1"/>
        <v>14</v>
      </c>
      <c r="H22" s="65">
        <f>VLOOKUP($A22,'Return Data'!$B$7:$R$2292,12,0)</f>
        <v>10.9099</v>
      </c>
      <c r="I22" s="66">
        <f t="shared" si="2"/>
        <v>9</v>
      </c>
      <c r="J22" s="65">
        <f>VLOOKUP($A22,'Return Data'!$B$7:$R$2292,13,0)</f>
        <v>33.629100000000001</v>
      </c>
      <c r="K22" s="66">
        <f t="shared" si="3"/>
        <v>11</v>
      </c>
      <c r="L22" s="65">
        <f>VLOOKUP($A22,'Return Data'!$B$7:$R$2292,17,0)</f>
        <v>69.173100000000005</v>
      </c>
      <c r="M22" s="66">
        <f t="shared" si="4"/>
        <v>3</v>
      </c>
      <c r="N22" s="65">
        <f>VLOOKUP($A22,'Return Data'!$B$7:$R$2292,14,0)</f>
        <v>32.0779</v>
      </c>
      <c r="O22" s="66">
        <f t="shared" si="5"/>
        <v>3</v>
      </c>
      <c r="P22" s="65">
        <f>VLOOKUP($A22,'Return Data'!$B$7:$R$2292,15,0)</f>
        <v>17.647200000000002</v>
      </c>
      <c r="Q22" s="66">
        <f t="shared" si="6"/>
        <v>5</v>
      </c>
      <c r="R22" s="65">
        <f>VLOOKUP($A22,'Return Data'!$B$7:$R$2292,16,0)</f>
        <v>17.6782</v>
      </c>
      <c r="S22" s="67">
        <f t="shared" si="7"/>
        <v>12</v>
      </c>
    </row>
    <row r="23" spans="1:19" x14ac:dyDescent="0.3">
      <c r="A23" s="63" t="s">
        <v>1409</v>
      </c>
      <c r="B23" s="64">
        <f>VLOOKUP($A23,'Return Data'!$B$7:$R$2292,3,0)</f>
        <v>44679</v>
      </c>
      <c r="C23" s="65">
        <f>VLOOKUP($A23,'Return Data'!$B$7:$R$2292,4,0)</f>
        <v>45.51</v>
      </c>
      <c r="D23" s="65">
        <f>VLOOKUP($A23,'Return Data'!$B$7:$R$2292,10,0)</f>
        <v>-0.71560000000000001</v>
      </c>
      <c r="E23" s="66">
        <f t="shared" si="0"/>
        <v>13</v>
      </c>
      <c r="F23" s="65">
        <f>VLOOKUP($A23,'Return Data'!$B$7:$R$2292,11,0)</f>
        <v>5.4619999999999997</v>
      </c>
      <c r="G23" s="66">
        <f t="shared" si="1"/>
        <v>5</v>
      </c>
      <c r="H23" s="65">
        <f>VLOOKUP($A23,'Return Data'!$B$7:$R$2292,12,0)</f>
        <v>14.2807</v>
      </c>
      <c r="I23" s="66">
        <f t="shared" si="2"/>
        <v>4</v>
      </c>
      <c r="J23" s="65">
        <f>VLOOKUP($A23,'Return Data'!$B$7:$R$2292,13,0)</f>
        <v>42.4636</v>
      </c>
      <c r="K23" s="66">
        <f t="shared" si="3"/>
        <v>2</v>
      </c>
      <c r="L23" s="65">
        <f>VLOOKUP($A23,'Return Data'!$B$7:$R$2292,17,0)</f>
        <v>66.375500000000002</v>
      </c>
      <c r="M23" s="66">
        <f t="shared" si="4"/>
        <v>5</v>
      </c>
      <c r="N23" s="65">
        <f>VLOOKUP($A23,'Return Data'!$B$7:$R$2292,14,0)</f>
        <v>23.028099999999998</v>
      </c>
      <c r="O23" s="66">
        <f t="shared" si="5"/>
        <v>14</v>
      </c>
      <c r="P23" s="65">
        <f>VLOOKUP($A23,'Return Data'!$B$7:$R$2292,15,0)</f>
        <v>15.126300000000001</v>
      </c>
      <c r="Q23" s="66">
        <f t="shared" si="6"/>
        <v>7</v>
      </c>
      <c r="R23" s="65">
        <f>VLOOKUP($A23,'Return Data'!$B$7:$R$2292,16,0)</f>
        <v>20.949100000000001</v>
      </c>
      <c r="S23" s="67">
        <f t="shared" si="7"/>
        <v>8</v>
      </c>
    </row>
    <row r="24" spans="1:19" x14ac:dyDescent="0.3">
      <c r="A24" s="63" t="s">
        <v>1410</v>
      </c>
      <c r="B24" s="64">
        <f>VLOOKUP($A24,'Return Data'!$B$7:$R$2292,3,0)</f>
        <v>44679</v>
      </c>
      <c r="C24" s="65">
        <f>VLOOKUP($A24,'Return Data'!$B$7:$R$2292,4,0)</f>
        <v>87.434399999999997</v>
      </c>
      <c r="D24" s="65">
        <f>VLOOKUP($A24,'Return Data'!$B$7:$R$2292,10,0)</f>
        <v>2.6230000000000002</v>
      </c>
      <c r="E24" s="66">
        <f t="shared" si="0"/>
        <v>3</v>
      </c>
      <c r="F24" s="65">
        <f>VLOOKUP($A24,'Return Data'!$B$7:$R$2292,11,0)</f>
        <v>8.3102</v>
      </c>
      <c r="G24" s="66">
        <f t="shared" si="1"/>
        <v>2</v>
      </c>
      <c r="H24" s="65">
        <f>VLOOKUP($A24,'Return Data'!$B$7:$R$2292,12,0)</f>
        <v>14.6652</v>
      </c>
      <c r="I24" s="66">
        <f t="shared" si="2"/>
        <v>3</v>
      </c>
      <c r="J24" s="65">
        <f>VLOOKUP($A24,'Return Data'!$B$7:$R$2292,13,0)</f>
        <v>41.286700000000003</v>
      </c>
      <c r="K24" s="66">
        <f t="shared" si="3"/>
        <v>4</v>
      </c>
      <c r="L24" s="65">
        <f>VLOOKUP($A24,'Return Data'!$B$7:$R$2292,17,0)</f>
        <v>69.169200000000004</v>
      </c>
      <c r="M24" s="66">
        <f t="shared" si="4"/>
        <v>4</v>
      </c>
      <c r="N24" s="65">
        <f>VLOOKUP($A24,'Return Data'!$B$7:$R$2292,14,0)</f>
        <v>29.640699999999999</v>
      </c>
      <c r="O24" s="66">
        <f t="shared" si="5"/>
        <v>6</v>
      </c>
      <c r="P24" s="65">
        <f>VLOOKUP($A24,'Return Data'!$B$7:$R$2292,15,0)</f>
        <v>18.6235</v>
      </c>
      <c r="Q24" s="66">
        <f t="shared" si="6"/>
        <v>4</v>
      </c>
      <c r="R24" s="65">
        <f>VLOOKUP($A24,'Return Data'!$B$7:$R$2292,16,0)</f>
        <v>20.510899999999999</v>
      </c>
      <c r="S24" s="67">
        <f t="shared" si="7"/>
        <v>9</v>
      </c>
    </row>
    <row r="25" spans="1:19" x14ac:dyDescent="0.3">
      <c r="A25" s="63" t="s">
        <v>1414</v>
      </c>
      <c r="B25" s="64">
        <f>VLOOKUP($A25,'Return Data'!$B$7:$R$2292,3,0)</f>
        <v>44679</v>
      </c>
      <c r="C25" s="65">
        <f>VLOOKUP($A25,'Return Data'!$B$7:$R$2292,4,0)</f>
        <v>152.11759377681599</v>
      </c>
      <c r="D25" s="65">
        <f>VLOOKUP($A25,'Return Data'!$B$7:$R$2292,10,0)</f>
        <v>-7.9100000000000004E-2</v>
      </c>
      <c r="E25" s="66">
        <f t="shared" si="0"/>
        <v>12</v>
      </c>
      <c r="F25" s="65">
        <f>VLOOKUP($A25,'Return Data'!$B$7:$R$2292,11,0)</f>
        <v>4.1414999999999997</v>
      </c>
      <c r="G25" s="66">
        <f t="shared" si="1"/>
        <v>7</v>
      </c>
      <c r="H25" s="65">
        <f>VLOOKUP($A25,'Return Data'!$B$7:$R$2292,12,0)</f>
        <v>8.0367999999999995</v>
      </c>
      <c r="I25" s="66">
        <f t="shared" si="2"/>
        <v>14</v>
      </c>
      <c r="J25" s="65">
        <f>VLOOKUP($A25,'Return Data'!$B$7:$R$2292,13,0)</f>
        <v>41.380699999999997</v>
      </c>
      <c r="K25" s="66">
        <f t="shared" si="3"/>
        <v>3</v>
      </c>
      <c r="L25" s="65">
        <f>VLOOKUP($A25,'Return Data'!$B$7:$R$2292,17,0)</f>
        <v>98.799199999999999</v>
      </c>
      <c r="M25" s="66">
        <f t="shared" si="4"/>
        <v>1</v>
      </c>
      <c r="N25" s="65">
        <f>VLOOKUP($A25,'Return Data'!$B$7:$R$2292,14,0)</f>
        <v>39.628300000000003</v>
      </c>
      <c r="O25" s="66">
        <f t="shared" si="5"/>
        <v>1</v>
      </c>
      <c r="P25" s="65">
        <f>VLOOKUP($A25,'Return Data'!$B$7:$R$2292,15,0)</f>
        <v>22.459099999999999</v>
      </c>
      <c r="Q25" s="66">
        <f t="shared" si="6"/>
        <v>1</v>
      </c>
      <c r="R25" s="65">
        <f>VLOOKUP($A25,'Return Data'!$B$7:$R$2292,16,0)</f>
        <v>11.2431</v>
      </c>
      <c r="S25" s="67">
        <f t="shared" si="7"/>
        <v>22</v>
      </c>
    </row>
    <row r="26" spans="1:19" x14ac:dyDescent="0.3">
      <c r="A26" s="63" t="s">
        <v>1417</v>
      </c>
      <c r="B26" s="64">
        <f>VLOOKUP($A26,'Return Data'!$B$7:$R$2292,3,0)</f>
        <v>44679</v>
      </c>
      <c r="C26" s="65">
        <f>VLOOKUP($A26,'Return Data'!$B$7:$R$2292,4,0)</f>
        <v>105.726</v>
      </c>
      <c r="D26" s="65">
        <f>VLOOKUP($A26,'Return Data'!$B$7:$R$2292,10,0)</f>
        <v>2.7827999999999999</v>
      </c>
      <c r="E26" s="66">
        <f t="shared" si="0"/>
        <v>2</v>
      </c>
      <c r="F26" s="65">
        <f>VLOOKUP($A26,'Return Data'!$B$7:$R$2292,11,0)</f>
        <v>2.7865000000000002</v>
      </c>
      <c r="G26" s="66">
        <f t="shared" si="1"/>
        <v>10</v>
      </c>
      <c r="H26" s="65">
        <f>VLOOKUP($A26,'Return Data'!$B$7:$R$2292,12,0)</f>
        <v>12.292899999999999</v>
      </c>
      <c r="I26" s="66">
        <f t="shared" si="2"/>
        <v>5</v>
      </c>
      <c r="J26" s="65">
        <f>VLOOKUP($A26,'Return Data'!$B$7:$R$2292,13,0)</f>
        <v>28.443100000000001</v>
      </c>
      <c r="K26" s="66">
        <f t="shared" si="3"/>
        <v>18</v>
      </c>
      <c r="L26" s="65">
        <f>VLOOKUP($A26,'Return Data'!$B$7:$R$2292,17,0)</f>
        <v>53.936999999999998</v>
      </c>
      <c r="M26" s="66">
        <f t="shared" si="4"/>
        <v>17</v>
      </c>
      <c r="N26" s="65">
        <f>VLOOKUP($A26,'Return Data'!$B$7:$R$2292,14,0)</f>
        <v>26.9298</v>
      </c>
      <c r="O26" s="66">
        <f t="shared" si="5"/>
        <v>10</v>
      </c>
      <c r="P26" s="65">
        <f>VLOOKUP($A26,'Return Data'!$B$7:$R$2292,15,0)</f>
        <v>19.7378</v>
      </c>
      <c r="Q26" s="66">
        <f t="shared" si="6"/>
        <v>3</v>
      </c>
      <c r="R26" s="65">
        <f>VLOOKUP($A26,'Return Data'!$B$7:$R$2292,16,0)</f>
        <v>20.5091</v>
      </c>
      <c r="S26" s="67">
        <f t="shared" si="7"/>
        <v>10</v>
      </c>
    </row>
    <row r="27" spans="1:19" x14ac:dyDescent="0.3">
      <c r="A27" s="63" t="s">
        <v>1418</v>
      </c>
      <c r="B27" s="64">
        <f>VLOOKUP($A27,'Return Data'!$B$7:$R$2292,3,0)</f>
        <v>44679</v>
      </c>
      <c r="C27" s="65">
        <f>VLOOKUP($A27,'Return Data'!$B$7:$R$2292,4,0)</f>
        <v>145.31630000000001</v>
      </c>
      <c r="D27" s="65">
        <f>VLOOKUP($A27,'Return Data'!$B$7:$R$2292,10,0)</f>
        <v>-2.0708000000000002</v>
      </c>
      <c r="E27" s="66">
        <f t="shared" si="0"/>
        <v>16</v>
      </c>
      <c r="F27" s="65">
        <f>VLOOKUP($A27,'Return Data'!$B$7:$R$2292,11,0)</f>
        <v>-0.90810000000000002</v>
      </c>
      <c r="G27" s="66">
        <f t="shared" si="1"/>
        <v>16</v>
      </c>
      <c r="H27" s="65">
        <f>VLOOKUP($A27,'Return Data'!$B$7:$R$2292,12,0)</f>
        <v>7.9307999999999996</v>
      </c>
      <c r="I27" s="66">
        <f t="shared" si="2"/>
        <v>15</v>
      </c>
      <c r="J27" s="65">
        <f>VLOOKUP($A27,'Return Data'!$B$7:$R$2292,13,0)</f>
        <v>29.725200000000001</v>
      </c>
      <c r="K27" s="66">
        <f t="shared" si="3"/>
        <v>17</v>
      </c>
      <c r="L27" s="65">
        <f>VLOOKUP($A27,'Return Data'!$B$7:$R$2292,17,0)</f>
        <v>57.779600000000002</v>
      </c>
      <c r="M27" s="66">
        <f t="shared" si="4"/>
        <v>14</v>
      </c>
      <c r="N27" s="65">
        <f>VLOOKUP($A27,'Return Data'!$B$7:$R$2292,14,0)</f>
        <v>20.685700000000001</v>
      </c>
      <c r="O27" s="66">
        <f t="shared" si="5"/>
        <v>15</v>
      </c>
      <c r="P27" s="65">
        <f>VLOOKUP($A27,'Return Data'!$B$7:$R$2292,15,0)</f>
        <v>9.0418000000000003</v>
      </c>
      <c r="Q27" s="66">
        <f t="shared" si="6"/>
        <v>13</v>
      </c>
      <c r="R27" s="65">
        <f>VLOOKUP($A27,'Return Data'!$B$7:$R$2292,16,0)</f>
        <v>16.827200000000001</v>
      </c>
      <c r="S27" s="67">
        <f t="shared" si="7"/>
        <v>13</v>
      </c>
    </row>
    <row r="28" spans="1:19" x14ac:dyDescent="0.3">
      <c r="A28" s="63" t="s">
        <v>1421</v>
      </c>
      <c r="B28" s="64">
        <f>VLOOKUP($A28,'Return Data'!$B$7:$R$2292,3,0)</f>
        <v>44679</v>
      </c>
      <c r="C28" s="65">
        <f>VLOOKUP($A28,'Return Data'!$B$7:$R$2292,4,0)</f>
        <v>21.302800000000001</v>
      </c>
      <c r="D28" s="65">
        <f>VLOOKUP($A28,'Return Data'!$B$7:$R$2292,10,0)</f>
        <v>-1.2203999999999999</v>
      </c>
      <c r="E28" s="66">
        <f t="shared" si="0"/>
        <v>14</v>
      </c>
      <c r="F28" s="65">
        <f>VLOOKUP($A28,'Return Data'!$B$7:$R$2292,11,0)</f>
        <v>0.87170000000000003</v>
      </c>
      <c r="G28" s="66">
        <f t="shared" si="1"/>
        <v>15</v>
      </c>
      <c r="H28" s="65">
        <f>VLOOKUP($A28,'Return Data'!$B$7:$R$2292,12,0)</f>
        <v>6.1451000000000002</v>
      </c>
      <c r="I28" s="66">
        <f t="shared" si="2"/>
        <v>16</v>
      </c>
      <c r="J28" s="65">
        <f>VLOOKUP($A28,'Return Data'!$B$7:$R$2292,13,0)</f>
        <v>35.384799999999998</v>
      </c>
      <c r="K28" s="66">
        <f t="shared" si="3"/>
        <v>8</v>
      </c>
      <c r="L28" s="65">
        <f>VLOOKUP($A28,'Return Data'!$B$7:$R$2292,17,0)</f>
        <v>60.316299999999998</v>
      </c>
      <c r="M28" s="66">
        <f t="shared" si="4"/>
        <v>10</v>
      </c>
      <c r="N28" s="65">
        <f>VLOOKUP($A28,'Return Data'!$B$7:$R$2292,14,0)</f>
        <v>26.503599999999999</v>
      </c>
      <c r="O28" s="66">
        <f t="shared" si="5"/>
        <v>11</v>
      </c>
      <c r="P28" s="65"/>
      <c r="Q28" s="66"/>
      <c r="R28" s="65">
        <f>VLOOKUP($A28,'Return Data'!$B$7:$R$2292,16,0)</f>
        <v>24.427499999999998</v>
      </c>
      <c r="S28" s="67">
        <f t="shared" si="7"/>
        <v>5</v>
      </c>
    </row>
    <row r="29" spans="1:19" x14ac:dyDescent="0.3">
      <c r="A29" s="63" t="s">
        <v>1423</v>
      </c>
      <c r="B29" s="64">
        <f>VLOOKUP($A29,'Return Data'!$B$7:$R$2292,3,0)</f>
        <v>44679</v>
      </c>
      <c r="C29" s="65">
        <f>VLOOKUP($A29,'Return Data'!$B$7:$R$2292,4,0)</f>
        <v>29.17</v>
      </c>
      <c r="D29" s="65">
        <f>VLOOKUP($A29,'Return Data'!$B$7:$R$2292,10,0)</f>
        <v>0.89929999999999999</v>
      </c>
      <c r="E29" s="66">
        <f t="shared" si="0"/>
        <v>8</v>
      </c>
      <c r="F29" s="65">
        <f>VLOOKUP($A29,'Return Data'!$B$7:$R$2292,11,0)</f>
        <v>3.7709000000000001</v>
      </c>
      <c r="G29" s="66">
        <f t="shared" si="1"/>
        <v>9</v>
      </c>
      <c r="H29" s="65">
        <f>VLOOKUP($A29,'Return Data'!$B$7:$R$2292,12,0)</f>
        <v>8.2375000000000007</v>
      </c>
      <c r="I29" s="66">
        <f t="shared" si="2"/>
        <v>12</v>
      </c>
      <c r="J29" s="65">
        <f>VLOOKUP($A29,'Return Data'!$B$7:$R$2292,13,0)</f>
        <v>30.9834</v>
      </c>
      <c r="K29" s="66">
        <f t="shared" si="3"/>
        <v>16</v>
      </c>
      <c r="L29" s="65">
        <f>VLOOKUP($A29,'Return Data'!$B$7:$R$2292,17,0)</f>
        <v>57.494199999999999</v>
      </c>
      <c r="M29" s="66">
        <f t="shared" si="4"/>
        <v>15</v>
      </c>
      <c r="N29" s="65">
        <f>VLOOKUP($A29,'Return Data'!$B$7:$R$2292,14,0)</f>
        <v>28.003499999999999</v>
      </c>
      <c r="O29" s="66">
        <f t="shared" si="5"/>
        <v>7</v>
      </c>
      <c r="P29" s="65">
        <f>VLOOKUP($A29,'Return Data'!$B$7:$R$2292,15,0)</f>
        <v>15.027100000000001</v>
      </c>
      <c r="Q29" s="66">
        <f t="shared" si="6"/>
        <v>8</v>
      </c>
      <c r="R29" s="65">
        <f>VLOOKUP($A29,'Return Data'!$B$7:$R$2292,16,0)</f>
        <v>14.5367</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-0.48118181818181804</v>
      </c>
      <c r="E31" s="74"/>
      <c r="F31" s="75">
        <f>AVERAGE(F8:F29)</f>
        <v>1.3918090909090912</v>
      </c>
      <c r="G31" s="74"/>
      <c r="H31" s="75">
        <f>AVERAGE(H8:H29)</f>
        <v>8.0511409090909094</v>
      </c>
      <c r="I31" s="74"/>
      <c r="J31" s="75">
        <f>AVERAGE(J8:J29)</f>
        <v>32.901386363636362</v>
      </c>
      <c r="K31" s="74"/>
      <c r="L31" s="75">
        <f>AVERAGE(L8:L29)</f>
        <v>62.326395000000005</v>
      </c>
      <c r="M31" s="74"/>
      <c r="N31" s="75">
        <f>AVERAGE(N8:N29)</f>
        <v>26.106052631578944</v>
      </c>
      <c r="O31" s="74"/>
      <c r="P31" s="75">
        <f>AVERAGE(P8:P29)</f>
        <v>14.93135714285714</v>
      </c>
      <c r="Q31" s="74"/>
      <c r="R31" s="75">
        <f>AVERAGE(R8:R29)</f>
        <v>20.187536363636362</v>
      </c>
      <c r="S31" s="76"/>
    </row>
    <row r="32" spans="1:19" x14ac:dyDescent="0.3">
      <c r="A32" s="73" t="s">
        <v>28</v>
      </c>
      <c r="B32" s="74"/>
      <c r="C32" s="74"/>
      <c r="D32" s="75">
        <f>MIN(D8:D29)</f>
        <v>-5.5039999999999996</v>
      </c>
      <c r="E32" s="74"/>
      <c r="F32" s="75">
        <f>MIN(F8:F29)</f>
        <v>-12.505699999999999</v>
      </c>
      <c r="G32" s="74"/>
      <c r="H32" s="75">
        <f>MIN(H8:H29)</f>
        <v>-13.0474</v>
      </c>
      <c r="I32" s="74"/>
      <c r="J32" s="75">
        <f>MIN(J8:J29)</f>
        <v>6.5050999999999997</v>
      </c>
      <c r="K32" s="74"/>
      <c r="L32" s="75">
        <f>MIN(L8:L29)</f>
        <v>51.617100000000001</v>
      </c>
      <c r="M32" s="74"/>
      <c r="N32" s="75">
        <f>MIN(N8:N29)</f>
        <v>14.4543</v>
      </c>
      <c r="O32" s="74"/>
      <c r="P32" s="75">
        <f>MIN(P8:P29)</f>
        <v>6.8596000000000004</v>
      </c>
      <c r="Q32" s="74"/>
      <c r="R32" s="75">
        <f>MIN(R8:R29)</f>
        <v>11.2431</v>
      </c>
      <c r="S32" s="76"/>
    </row>
    <row r="33" spans="1:19" ht="15" thickBot="1" x14ac:dyDescent="0.35">
      <c r="A33" s="77" t="s">
        <v>29</v>
      </c>
      <c r="B33" s="78"/>
      <c r="C33" s="78"/>
      <c r="D33" s="79">
        <f>MAX(D8:D29)</f>
        <v>4.7190000000000003</v>
      </c>
      <c r="E33" s="78"/>
      <c r="F33" s="79">
        <f>MAX(F8:F29)</f>
        <v>10.203200000000001</v>
      </c>
      <c r="G33" s="78"/>
      <c r="H33" s="79">
        <f>MAX(H8:H29)</f>
        <v>20.8416</v>
      </c>
      <c r="I33" s="78"/>
      <c r="J33" s="79">
        <f>MAX(J8:J29)</f>
        <v>50.307899999999997</v>
      </c>
      <c r="K33" s="78"/>
      <c r="L33" s="79">
        <f>MAX(L8:L29)</f>
        <v>98.799199999999999</v>
      </c>
      <c r="M33" s="78"/>
      <c r="N33" s="79">
        <f>MAX(N8:N29)</f>
        <v>39.628300000000003</v>
      </c>
      <c r="O33" s="78"/>
      <c r="P33" s="79">
        <f>MAX(P8:P29)</f>
        <v>22.459099999999999</v>
      </c>
      <c r="Q33" s="78"/>
      <c r="R33" s="79">
        <f>MAX(R8:R29)</f>
        <v>41.166899999999998</v>
      </c>
      <c r="S33" s="80"/>
    </row>
    <row r="34" spans="1:19" x14ac:dyDescent="0.3">
      <c r="A34" s="112" t="s">
        <v>430</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1103</v>
      </c>
      <c r="B8" s="64">
        <f>VLOOKUP($A8,'Return Data'!$B$7:$R$2292,3,0)</f>
        <v>44679</v>
      </c>
      <c r="C8" s="65">
        <f>VLOOKUP($A8,'Return Data'!$B$7:$R$2292,4,0)</f>
        <v>504.55</v>
      </c>
      <c r="D8" s="65">
        <f>VLOOKUP($A8,'Return Data'!$B$7:$R$2292,10,0)</f>
        <v>0.56410000000000005</v>
      </c>
      <c r="E8" s="66">
        <f t="shared" ref="E8:E31" si="0">RANK(D8,D$8:D$31,0)</f>
        <v>14</v>
      </c>
      <c r="F8" s="65">
        <f>VLOOKUP($A8,'Return Data'!$B$7:$R$2292,11,0)</f>
        <v>-0.2432</v>
      </c>
      <c r="G8" s="66">
        <f t="shared" ref="G8:G31" si="1">RANK(F8,F$8:F$31,0)</f>
        <v>11</v>
      </c>
      <c r="H8" s="65">
        <f>VLOOKUP($A8,'Return Data'!$B$7:$R$2292,12,0)</f>
        <v>11.261799999999999</v>
      </c>
      <c r="I8" s="66">
        <f t="shared" ref="I8:I31" si="2">RANK(H8,H$8:H$31,0)</f>
        <v>4</v>
      </c>
      <c r="J8" s="65">
        <f>VLOOKUP($A8,'Return Data'!$B$7:$R$2292,13,0)</f>
        <v>31.502800000000001</v>
      </c>
      <c r="K8" s="66">
        <f t="shared" ref="K8:K31" si="3">RANK(J8,J$8:J$31,0)</f>
        <v>3</v>
      </c>
      <c r="L8" s="65">
        <f>VLOOKUP($A8,'Return Data'!$B$7:$R$2292,17,0)</f>
        <v>50.644399999999997</v>
      </c>
      <c r="M8" s="66">
        <f t="shared" ref="M8:M29" si="4">RANK(L8,L$8:L$31,0)</f>
        <v>10</v>
      </c>
      <c r="N8" s="65">
        <f>VLOOKUP($A8,'Return Data'!$B$7:$R$2292,14,0)</f>
        <v>18.652799999999999</v>
      </c>
      <c r="O8" s="66">
        <f t="shared" ref="O8:O20" si="5">RANK(N8,N$8:N$31,0)</f>
        <v>17</v>
      </c>
      <c r="P8" s="65">
        <f>VLOOKUP($A8,'Return Data'!$B$7:$R$2292,15,0)</f>
        <v>10.7621</v>
      </c>
      <c r="Q8" s="66">
        <f t="shared" ref="Q8:Q19" si="6">RANK(P8,P$8:P$31,0)</f>
        <v>20</v>
      </c>
      <c r="R8" s="65">
        <f>VLOOKUP($A8,'Return Data'!$B$7:$R$2292,16,0)</f>
        <v>16.654900000000001</v>
      </c>
      <c r="S8" s="67">
        <f t="shared" ref="S8:S31" si="7">RANK(R8,R$8:R$31,0)</f>
        <v>22</v>
      </c>
    </row>
    <row r="9" spans="1:20" x14ac:dyDescent="0.3">
      <c r="A9" s="63" t="s">
        <v>1104</v>
      </c>
      <c r="B9" s="64">
        <f>VLOOKUP($A9,'Return Data'!$B$7:$R$2292,3,0)</f>
        <v>44679</v>
      </c>
      <c r="C9" s="65">
        <f>VLOOKUP($A9,'Return Data'!$B$7:$R$2292,4,0)</f>
        <v>74.34</v>
      </c>
      <c r="D9" s="65">
        <f>VLOOKUP($A9,'Return Data'!$B$7:$R$2292,10,0)</f>
        <v>-0.3352</v>
      </c>
      <c r="E9" s="66">
        <f t="shared" si="0"/>
        <v>18</v>
      </c>
      <c r="F9" s="65">
        <f>VLOOKUP($A9,'Return Data'!$B$7:$R$2292,11,0)</f>
        <v>-4.3120000000000003</v>
      </c>
      <c r="G9" s="66">
        <f t="shared" si="1"/>
        <v>21</v>
      </c>
      <c r="H9" s="65">
        <f>VLOOKUP($A9,'Return Data'!$B$7:$R$2292,12,0)</f>
        <v>6.6417999999999999</v>
      </c>
      <c r="I9" s="66">
        <f t="shared" si="2"/>
        <v>19</v>
      </c>
      <c r="J9" s="65">
        <f>VLOOKUP($A9,'Return Data'!$B$7:$R$2292,13,0)</f>
        <v>20.917400000000001</v>
      </c>
      <c r="K9" s="66">
        <f t="shared" si="3"/>
        <v>19</v>
      </c>
      <c r="L9" s="65">
        <f>VLOOKUP($A9,'Return Data'!$B$7:$R$2292,17,0)</f>
        <v>39.011299999999999</v>
      </c>
      <c r="M9" s="66">
        <f t="shared" si="4"/>
        <v>21</v>
      </c>
      <c r="N9" s="65">
        <f>VLOOKUP($A9,'Return Data'!$B$7:$R$2292,14,0)</f>
        <v>24.044</v>
      </c>
      <c r="O9" s="66">
        <f t="shared" si="5"/>
        <v>10</v>
      </c>
      <c r="P9" s="65">
        <f>VLOOKUP($A9,'Return Data'!$B$7:$R$2292,15,0)</f>
        <v>19.658100000000001</v>
      </c>
      <c r="Q9" s="66">
        <f t="shared" si="6"/>
        <v>2</v>
      </c>
      <c r="R9" s="65">
        <f>VLOOKUP($A9,'Return Data'!$B$7:$R$2292,16,0)</f>
        <v>19.892600000000002</v>
      </c>
      <c r="S9" s="67">
        <f t="shared" si="7"/>
        <v>10</v>
      </c>
    </row>
    <row r="10" spans="1:20" x14ac:dyDescent="0.3">
      <c r="A10" s="63" t="s">
        <v>2023</v>
      </c>
      <c r="B10" s="64">
        <f>VLOOKUP($A10,'Return Data'!$B$7:$R$2292,3,0)</f>
        <v>44679</v>
      </c>
      <c r="C10" s="65">
        <f>VLOOKUP($A10,'Return Data'!$B$7:$R$2292,4,0)</f>
        <v>66.603800000000007</v>
      </c>
      <c r="D10" s="65">
        <f>VLOOKUP($A10,'Return Data'!$B$7:$R$2292,10,0)</f>
        <v>3.1225999999999998</v>
      </c>
      <c r="E10" s="66">
        <f t="shared" si="0"/>
        <v>4</v>
      </c>
      <c r="F10" s="65">
        <f>VLOOKUP($A10,'Return Data'!$B$7:$R$2292,11,0)</f>
        <v>0.8034</v>
      </c>
      <c r="G10" s="66">
        <f t="shared" si="1"/>
        <v>6</v>
      </c>
      <c r="H10" s="65">
        <f>VLOOKUP($A10,'Return Data'!$B$7:$R$2292,12,0)</f>
        <v>7.2196999999999996</v>
      </c>
      <c r="I10" s="66">
        <f t="shared" si="2"/>
        <v>16</v>
      </c>
      <c r="J10" s="65">
        <f>VLOOKUP($A10,'Return Data'!$B$7:$R$2292,13,0)</f>
        <v>25.5609</v>
      </c>
      <c r="K10" s="66">
        <f t="shared" si="3"/>
        <v>13</v>
      </c>
      <c r="L10" s="65">
        <f>VLOOKUP($A10,'Return Data'!$B$7:$R$2292,17,0)</f>
        <v>47.959000000000003</v>
      </c>
      <c r="M10" s="66">
        <f t="shared" si="4"/>
        <v>12</v>
      </c>
      <c r="N10" s="65">
        <f>VLOOKUP($A10,'Return Data'!$B$7:$R$2292,14,0)</f>
        <v>25.232399999999998</v>
      </c>
      <c r="O10" s="66">
        <f t="shared" si="5"/>
        <v>5</v>
      </c>
      <c r="P10" s="65">
        <f>VLOOKUP($A10,'Return Data'!$B$7:$R$2292,15,0)</f>
        <v>14.619899999999999</v>
      </c>
      <c r="Q10" s="66">
        <f t="shared" si="6"/>
        <v>9</v>
      </c>
      <c r="R10" s="65">
        <f>VLOOKUP($A10,'Return Data'!$B$7:$R$2292,16,0)</f>
        <v>19.689399999999999</v>
      </c>
      <c r="S10" s="67">
        <f t="shared" si="7"/>
        <v>11</v>
      </c>
    </row>
    <row r="11" spans="1:20" x14ac:dyDescent="0.3">
      <c r="A11" s="63" t="s">
        <v>1108</v>
      </c>
      <c r="B11" s="64">
        <f>VLOOKUP($A11,'Return Data'!$B$7:$R$2292,3,0)</f>
        <v>44679</v>
      </c>
      <c r="C11" s="65">
        <f>VLOOKUP($A11,'Return Data'!$B$7:$R$2292,4,0)</f>
        <v>93.823999999999998</v>
      </c>
      <c r="D11" s="65">
        <f>VLOOKUP($A11,'Return Data'!$B$7:$R$2292,10,0)</f>
        <v>-3.1484000000000001</v>
      </c>
      <c r="E11" s="66">
        <f t="shared" si="0"/>
        <v>23</v>
      </c>
      <c r="F11" s="65">
        <f>VLOOKUP($A11,'Return Data'!$B$7:$R$2292,11,0)</f>
        <v>-5.5707000000000004</v>
      </c>
      <c r="G11" s="66">
        <f t="shared" si="1"/>
        <v>22</v>
      </c>
      <c r="H11" s="65">
        <f>VLOOKUP($A11,'Return Data'!$B$7:$R$2292,12,0)</f>
        <v>0.1409</v>
      </c>
      <c r="I11" s="66">
        <f t="shared" si="2"/>
        <v>24</v>
      </c>
      <c r="J11" s="65">
        <f>VLOOKUP($A11,'Return Data'!$B$7:$R$2292,13,0)</f>
        <v>13.176</v>
      </c>
      <c r="K11" s="66">
        <f t="shared" si="3"/>
        <v>24</v>
      </c>
      <c r="L11" s="65">
        <f>VLOOKUP($A11,'Return Data'!$B$7:$R$2292,17,0)</f>
        <v>34.110599999999998</v>
      </c>
      <c r="M11" s="66">
        <f t="shared" si="4"/>
        <v>23</v>
      </c>
      <c r="N11" s="65">
        <f>VLOOKUP($A11,'Return Data'!$B$7:$R$2292,14,0)</f>
        <v>18.084399999999999</v>
      </c>
      <c r="O11" s="66">
        <f t="shared" si="5"/>
        <v>18</v>
      </c>
      <c r="P11" s="65">
        <f>VLOOKUP($A11,'Return Data'!$B$7:$R$2292,15,0)</f>
        <v>12.016299999999999</v>
      </c>
      <c r="Q11" s="66">
        <f t="shared" si="6"/>
        <v>16</v>
      </c>
      <c r="R11" s="65">
        <f>VLOOKUP($A11,'Return Data'!$B$7:$R$2292,16,0)</f>
        <v>17.911200000000001</v>
      </c>
      <c r="S11" s="67">
        <f t="shared" si="7"/>
        <v>17</v>
      </c>
    </row>
    <row r="12" spans="1:20" x14ac:dyDescent="0.3">
      <c r="A12" s="63" t="s">
        <v>1110</v>
      </c>
      <c r="B12" s="64">
        <f>VLOOKUP($A12,'Return Data'!$B$7:$R$2292,3,0)</f>
        <v>44679</v>
      </c>
      <c r="C12" s="65">
        <f>VLOOKUP($A12,'Return Data'!$B$7:$R$2292,4,0)</f>
        <v>55.726999999999997</v>
      </c>
      <c r="D12" s="65">
        <f>VLOOKUP($A12,'Return Data'!$B$7:$R$2292,10,0)</f>
        <v>1.2592000000000001</v>
      </c>
      <c r="E12" s="66">
        <f t="shared" si="0"/>
        <v>12</v>
      </c>
      <c r="F12" s="65">
        <f>VLOOKUP($A12,'Return Data'!$B$7:$R$2292,11,0)</f>
        <v>-0.70030000000000003</v>
      </c>
      <c r="G12" s="66">
        <f t="shared" si="1"/>
        <v>14</v>
      </c>
      <c r="H12" s="65">
        <f>VLOOKUP($A12,'Return Data'!$B$7:$R$2292,12,0)</f>
        <v>8.0798000000000005</v>
      </c>
      <c r="I12" s="66">
        <f t="shared" si="2"/>
        <v>14</v>
      </c>
      <c r="J12" s="65">
        <f>VLOOKUP($A12,'Return Data'!$B$7:$R$2292,13,0)</f>
        <v>26.732900000000001</v>
      </c>
      <c r="K12" s="66">
        <f t="shared" si="3"/>
        <v>10</v>
      </c>
      <c r="L12" s="65">
        <f>VLOOKUP($A12,'Return Data'!$B$7:$R$2292,17,0)</f>
        <v>51.548499999999997</v>
      </c>
      <c r="M12" s="66">
        <f t="shared" si="4"/>
        <v>7</v>
      </c>
      <c r="N12" s="65">
        <f>VLOOKUP($A12,'Return Data'!$B$7:$R$2292,14,0)</f>
        <v>25.865300000000001</v>
      </c>
      <c r="O12" s="66">
        <f t="shared" si="5"/>
        <v>3</v>
      </c>
      <c r="P12" s="65">
        <f>VLOOKUP($A12,'Return Data'!$B$7:$R$2292,15,0)</f>
        <v>16.908899999999999</v>
      </c>
      <c r="Q12" s="66">
        <f t="shared" si="6"/>
        <v>4</v>
      </c>
      <c r="R12" s="65">
        <f>VLOOKUP($A12,'Return Data'!$B$7:$R$2292,16,0)</f>
        <v>21.329699999999999</v>
      </c>
      <c r="S12" s="67">
        <f t="shared" si="7"/>
        <v>4</v>
      </c>
    </row>
    <row r="13" spans="1:20" x14ac:dyDescent="0.3">
      <c r="A13" s="63" t="s">
        <v>1113</v>
      </c>
      <c r="B13" s="64">
        <f>VLOOKUP($A13,'Return Data'!$B$7:$R$2292,3,0)</f>
        <v>44679</v>
      </c>
      <c r="C13" s="65">
        <f>VLOOKUP($A13,'Return Data'!$B$7:$R$2292,4,0)</f>
        <v>1574.8697</v>
      </c>
      <c r="D13" s="65">
        <f>VLOOKUP($A13,'Return Data'!$B$7:$R$2292,10,0)</f>
        <v>-0.93530000000000002</v>
      </c>
      <c r="E13" s="66">
        <f t="shared" si="0"/>
        <v>20</v>
      </c>
      <c r="F13" s="65">
        <f>VLOOKUP($A13,'Return Data'!$B$7:$R$2292,11,0)</f>
        <v>-6.4657999999999998</v>
      </c>
      <c r="G13" s="66">
        <f t="shared" si="1"/>
        <v>24</v>
      </c>
      <c r="H13" s="65">
        <f>VLOOKUP($A13,'Return Data'!$B$7:$R$2292,12,0)</f>
        <v>2.0583999999999998</v>
      </c>
      <c r="I13" s="66">
        <f t="shared" si="2"/>
        <v>22</v>
      </c>
      <c r="J13" s="65">
        <f>VLOOKUP($A13,'Return Data'!$B$7:$R$2292,13,0)</f>
        <v>15.071099999999999</v>
      </c>
      <c r="K13" s="66">
        <f t="shared" si="3"/>
        <v>22</v>
      </c>
      <c r="L13" s="65">
        <f>VLOOKUP($A13,'Return Data'!$B$7:$R$2292,17,0)</f>
        <v>39.775199999999998</v>
      </c>
      <c r="M13" s="66">
        <f t="shared" si="4"/>
        <v>19</v>
      </c>
      <c r="N13" s="65">
        <f>VLOOKUP($A13,'Return Data'!$B$7:$R$2292,14,0)</f>
        <v>15.626899999999999</v>
      </c>
      <c r="O13" s="66">
        <f t="shared" si="5"/>
        <v>22</v>
      </c>
      <c r="P13" s="65">
        <f>VLOOKUP($A13,'Return Data'!$B$7:$R$2292,15,0)</f>
        <v>10.9916</v>
      </c>
      <c r="Q13" s="66">
        <f t="shared" si="6"/>
        <v>18</v>
      </c>
      <c r="R13" s="65">
        <f>VLOOKUP($A13,'Return Data'!$B$7:$R$2292,16,0)</f>
        <v>18.122299999999999</v>
      </c>
      <c r="S13" s="67">
        <f t="shared" si="7"/>
        <v>16</v>
      </c>
    </row>
    <row r="14" spans="1:20" x14ac:dyDescent="0.3">
      <c r="A14" s="63" t="s">
        <v>1115</v>
      </c>
      <c r="B14" s="64">
        <f>VLOOKUP($A14,'Return Data'!$B$7:$R$2292,3,0)</f>
        <v>44679</v>
      </c>
      <c r="C14" s="65">
        <f>VLOOKUP($A14,'Return Data'!$B$7:$R$2292,4,0)</f>
        <v>99.475999999999999</v>
      </c>
      <c r="D14" s="65">
        <f>VLOOKUP($A14,'Return Data'!$B$7:$R$2292,10,0)</f>
        <v>1.4595</v>
      </c>
      <c r="E14" s="66">
        <f t="shared" si="0"/>
        <v>8</v>
      </c>
      <c r="F14" s="65">
        <f>VLOOKUP($A14,'Return Data'!$B$7:$R$2292,11,0)</f>
        <v>1.0287999999999999</v>
      </c>
      <c r="G14" s="66">
        <f t="shared" si="1"/>
        <v>5</v>
      </c>
      <c r="H14" s="65">
        <f>VLOOKUP($A14,'Return Data'!$B$7:$R$2292,12,0)</f>
        <v>9.6274999999999995</v>
      </c>
      <c r="I14" s="66">
        <f t="shared" si="2"/>
        <v>8</v>
      </c>
      <c r="J14" s="65">
        <f>VLOOKUP($A14,'Return Data'!$B$7:$R$2292,13,0)</f>
        <v>23.838799999999999</v>
      </c>
      <c r="K14" s="66">
        <f t="shared" si="3"/>
        <v>16</v>
      </c>
      <c r="L14" s="65">
        <f>VLOOKUP($A14,'Return Data'!$B$7:$R$2292,17,0)</f>
        <v>47.799199999999999</v>
      </c>
      <c r="M14" s="66">
        <f t="shared" si="4"/>
        <v>13</v>
      </c>
      <c r="N14" s="65">
        <f>VLOOKUP($A14,'Return Data'!$B$7:$R$2292,14,0)</f>
        <v>19.706499999999998</v>
      </c>
      <c r="O14" s="66">
        <f t="shared" si="5"/>
        <v>15</v>
      </c>
      <c r="P14" s="65">
        <f>VLOOKUP($A14,'Return Data'!$B$7:$R$2292,15,0)</f>
        <v>13.134600000000001</v>
      </c>
      <c r="Q14" s="66">
        <f t="shared" si="6"/>
        <v>15</v>
      </c>
      <c r="R14" s="65">
        <f>VLOOKUP($A14,'Return Data'!$B$7:$R$2292,16,0)</f>
        <v>19.6631</v>
      </c>
      <c r="S14" s="67">
        <f t="shared" si="7"/>
        <v>13</v>
      </c>
    </row>
    <row r="15" spans="1:20" x14ac:dyDescent="0.3">
      <c r="A15" s="63" t="s">
        <v>1117</v>
      </c>
      <c r="B15" s="64">
        <f>VLOOKUP($A15,'Return Data'!$B$7:$R$2292,3,0)</f>
        <v>44679</v>
      </c>
      <c r="C15" s="65">
        <f>VLOOKUP($A15,'Return Data'!$B$7:$R$2292,4,0)</f>
        <v>173.59</v>
      </c>
      <c r="D15" s="65">
        <f>VLOOKUP($A15,'Return Data'!$B$7:$R$2292,10,0)</f>
        <v>-0.22989999999999999</v>
      </c>
      <c r="E15" s="66">
        <f t="shared" si="0"/>
        <v>17</v>
      </c>
      <c r="F15" s="65">
        <f>VLOOKUP($A15,'Return Data'!$B$7:$R$2292,11,0)</f>
        <v>-1.6877</v>
      </c>
      <c r="G15" s="66">
        <f t="shared" si="1"/>
        <v>17</v>
      </c>
      <c r="H15" s="65">
        <f>VLOOKUP($A15,'Return Data'!$B$7:$R$2292,12,0)</f>
        <v>6.4316000000000004</v>
      </c>
      <c r="I15" s="66">
        <f t="shared" si="2"/>
        <v>20</v>
      </c>
      <c r="J15" s="65">
        <f>VLOOKUP($A15,'Return Data'!$B$7:$R$2292,13,0)</f>
        <v>23.851299999999998</v>
      </c>
      <c r="K15" s="66">
        <f t="shared" si="3"/>
        <v>15</v>
      </c>
      <c r="L15" s="65">
        <f>VLOOKUP($A15,'Return Data'!$B$7:$R$2292,17,0)</f>
        <v>52.543199999999999</v>
      </c>
      <c r="M15" s="66">
        <f t="shared" si="4"/>
        <v>6</v>
      </c>
      <c r="N15" s="65">
        <f>VLOOKUP($A15,'Return Data'!$B$7:$R$2292,14,0)</f>
        <v>19.470500000000001</v>
      </c>
      <c r="O15" s="66">
        <f t="shared" si="5"/>
        <v>16</v>
      </c>
      <c r="P15" s="65">
        <f>VLOOKUP($A15,'Return Data'!$B$7:$R$2292,15,0)</f>
        <v>13.172499999999999</v>
      </c>
      <c r="Q15" s="66">
        <f t="shared" si="6"/>
        <v>14</v>
      </c>
      <c r="R15" s="65">
        <f>VLOOKUP($A15,'Return Data'!$B$7:$R$2292,16,0)</f>
        <v>19.061399999999999</v>
      </c>
      <c r="S15" s="67">
        <f t="shared" si="7"/>
        <v>15</v>
      </c>
    </row>
    <row r="16" spans="1:20" x14ac:dyDescent="0.3">
      <c r="A16" s="63" t="s">
        <v>1119</v>
      </c>
      <c r="B16" s="64">
        <f>VLOOKUP($A16,'Return Data'!$B$7:$R$2292,3,0)</f>
        <v>44679</v>
      </c>
      <c r="C16" s="65">
        <f>VLOOKUP($A16,'Return Data'!$B$7:$R$2292,4,0)</f>
        <v>18.04</v>
      </c>
      <c r="D16" s="65">
        <f>VLOOKUP($A16,'Return Data'!$B$7:$R$2292,10,0)</f>
        <v>-1.1507000000000001</v>
      </c>
      <c r="E16" s="66">
        <f t="shared" si="0"/>
        <v>21</v>
      </c>
      <c r="F16" s="65">
        <f>VLOOKUP($A16,'Return Data'!$B$7:$R$2292,11,0)</f>
        <v>-6.0416999999999996</v>
      </c>
      <c r="G16" s="66">
        <f t="shared" si="1"/>
        <v>23</v>
      </c>
      <c r="H16" s="65">
        <f>VLOOKUP($A16,'Return Data'!$B$7:$R$2292,12,0)</f>
        <v>1.6337999999999999</v>
      </c>
      <c r="I16" s="66">
        <f t="shared" si="2"/>
        <v>23</v>
      </c>
      <c r="J16" s="65">
        <f>VLOOKUP($A16,'Return Data'!$B$7:$R$2292,13,0)</f>
        <v>16.915099999999999</v>
      </c>
      <c r="K16" s="66">
        <f t="shared" si="3"/>
        <v>21</v>
      </c>
      <c r="L16" s="65">
        <f>VLOOKUP($A16,'Return Data'!$B$7:$R$2292,17,0)</f>
        <v>41.578400000000002</v>
      </c>
      <c r="M16" s="66">
        <f t="shared" si="4"/>
        <v>18</v>
      </c>
      <c r="N16" s="65">
        <f>VLOOKUP($A16,'Return Data'!$B$7:$R$2292,14,0)</f>
        <v>16.6875</v>
      </c>
      <c r="O16" s="66">
        <f t="shared" si="5"/>
        <v>19</v>
      </c>
      <c r="P16" s="65">
        <f>VLOOKUP($A16,'Return Data'!$B$7:$R$2292,15,0)</f>
        <v>10.7791</v>
      </c>
      <c r="Q16" s="66">
        <f t="shared" si="6"/>
        <v>19</v>
      </c>
      <c r="R16" s="65">
        <f>VLOOKUP($A16,'Return Data'!$B$7:$R$2292,16,0)</f>
        <v>11.875999999999999</v>
      </c>
      <c r="S16" s="67">
        <f t="shared" si="7"/>
        <v>24</v>
      </c>
    </row>
    <row r="17" spans="1:19" x14ac:dyDescent="0.3">
      <c r="A17" s="63" t="s">
        <v>1121</v>
      </c>
      <c r="B17" s="64">
        <f>VLOOKUP($A17,'Return Data'!$B$7:$R$2292,3,0)</f>
        <v>44679</v>
      </c>
      <c r="C17" s="65">
        <f>VLOOKUP($A17,'Return Data'!$B$7:$R$2292,4,0)</f>
        <v>98.5</v>
      </c>
      <c r="D17" s="65">
        <f>VLOOKUP($A17,'Return Data'!$B$7:$R$2292,10,0)</f>
        <v>-1.2728999999999999</v>
      </c>
      <c r="E17" s="66">
        <f t="shared" si="0"/>
        <v>22</v>
      </c>
      <c r="F17" s="65">
        <f>VLOOKUP($A17,'Return Data'!$B$7:$R$2292,11,0)</f>
        <v>-2.0874999999999999</v>
      </c>
      <c r="G17" s="66">
        <f t="shared" si="1"/>
        <v>19</v>
      </c>
      <c r="H17" s="65">
        <f>VLOOKUP($A17,'Return Data'!$B$7:$R$2292,12,0)</f>
        <v>6.7634999999999996</v>
      </c>
      <c r="I17" s="66">
        <f t="shared" si="2"/>
        <v>18</v>
      </c>
      <c r="J17" s="65">
        <f>VLOOKUP($A17,'Return Data'!$B$7:$R$2292,13,0)</f>
        <v>25.862500000000001</v>
      </c>
      <c r="K17" s="66">
        <f t="shared" si="3"/>
        <v>12</v>
      </c>
      <c r="L17" s="65">
        <f>VLOOKUP($A17,'Return Data'!$B$7:$R$2292,17,0)</f>
        <v>43.8063</v>
      </c>
      <c r="M17" s="66">
        <f t="shared" si="4"/>
        <v>16</v>
      </c>
      <c r="N17" s="65">
        <f>VLOOKUP($A17,'Return Data'!$B$7:$R$2292,14,0)</f>
        <v>22.6173</v>
      </c>
      <c r="O17" s="66">
        <f t="shared" si="5"/>
        <v>12</v>
      </c>
      <c r="P17" s="65">
        <f>VLOOKUP($A17,'Return Data'!$B$7:$R$2292,15,0)</f>
        <v>16.2881</v>
      </c>
      <c r="Q17" s="66">
        <f t="shared" si="6"/>
        <v>6</v>
      </c>
      <c r="R17" s="65">
        <f>VLOOKUP($A17,'Return Data'!$B$7:$R$2292,16,0)</f>
        <v>20.244499999999999</v>
      </c>
      <c r="S17" s="67">
        <f t="shared" si="7"/>
        <v>6</v>
      </c>
    </row>
    <row r="18" spans="1:19" x14ac:dyDescent="0.3">
      <c r="A18" s="63" t="s">
        <v>1123</v>
      </c>
      <c r="B18" s="64">
        <f>VLOOKUP($A18,'Return Data'!$B$7:$R$2292,3,0)</f>
        <v>44679</v>
      </c>
      <c r="C18" s="65">
        <f>VLOOKUP($A18,'Return Data'!$B$7:$R$2292,4,0)</f>
        <v>81.206999999999994</v>
      </c>
      <c r="D18" s="65">
        <f>VLOOKUP($A18,'Return Data'!$B$7:$R$2292,10,0)</f>
        <v>2.6623999999999999</v>
      </c>
      <c r="E18" s="66">
        <f t="shared" si="0"/>
        <v>5</v>
      </c>
      <c r="F18" s="65">
        <f>VLOOKUP($A18,'Return Data'!$B$7:$R$2292,11,0)</f>
        <v>3.1920999999999999</v>
      </c>
      <c r="G18" s="66">
        <f t="shared" si="1"/>
        <v>4</v>
      </c>
      <c r="H18" s="65">
        <f>VLOOKUP($A18,'Return Data'!$B$7:$R$2292,12,0)</f>
        <v>10.239699999999999</v>
      </c>
      <c r="I18" s="66">
        <f t="shared" si="2"/>
        <v>5</v>
      </c>
      <c r="J18" s="65">
        <f>VLOOKUP($A18,'Return Data'!$B$7:$R$2292,13,0)</f>
        <v>25.914000000000001</v>
      </c>
      <c r="K18" s="66">
        <f t="shared" si="3"/>
        <v>11</v>
      </c>
      <c r="L18" s="65">
        <f>VLOOKUP($A18,'Return Data'!$B$7:$R$2292,17,0)</f>
        <v>51.437600000000003</v>
      </c>
      <c r="M18" s="66">
        <f t="shared" si="4"/>
        <v>8</v>
      </c>
      <c r="N18" s="65">
        <f>VLOOKUP($A18,'Return Data'!$B$7:$R$2292,14,0)</f>
        <v>25.209800000000001</v>
      </c>
      <c r="O18" s="66">
        <f t="shared" si="5"/>
        <v>6</v>
      </c>
      <c r="P18" s="65">
        <f>VLOOKUP($A18,'Return Data'!$B$7:$R$2292,15,0)</f>
        <v>16.3078</v>
      </c>
      <c r="Q18" s="66">
        <f t="shared" si="6"/>
        <v>5</v>
      </c>
      <c r="R18" s="65">
        <f>VLOOKUP($A18,'Return Data'!$B$7:$R$2292,16,0)</f>
        <v>20.823399999999999</v>
      </c>
      <c r="S18" s="67">
        <f t="shared" si="7"/>
        <v>5</v>
      </c>
    </row>
    <row r="19" spans="1:19" x14ac:dyDescent="0.3">
      <c r="A19" s="63" t="s">
        <v>1124</v>
      </c>
      <c r="B19" s="64">
        <f>VLOOKUP($A19,'Return Data'!$B$7:$R$2292,3,0)</f>
        <v>44679</v>
      </c>
      <c r="C19" s="65">
        <f>VLOOKUP($A19,'Return Data'!$B$7:$R$2292,4,0)</f>
        <v>220.89</v>
      </c>
      <c r="D19" s="65">
        <f>VLOOKUP($A19,'Return Data'!$B$7:$R$2292,10,0)</f>
        <v>1.4279999999999999</v>
      </c>
      <c r="E19" s="66">
        <f t="shared" si="0"/>
        <v>9</v>
      </c>
      <c r="F19" s="65">
        <f>VLOOKUP($A19,'Return Data'!$B$7:$R$2292,11,0)</f>
        <v>-2.3906000000000001</v>
      </c>
      <c r="G19" s="66">
        <f t="shared" si="1"/>
        <v>20</v>
      </c>
      <c r="H19" s="65">
        <f>VLOOKUP($A19,'Return Data'!$B$7:$R$2292,12,0)</f>
        <v>3.0750999999999999</v>
      </c>
      <c r="I19" s="66">
        <f t="shared" si="2"/>
        <v>21</v>
      </c>
      <c r="J19" s="65">
        <f>VLOOKUP($A19,'Return Data'!$B$7:$R$2292,13,0)</f>
        <v>14.987</v>
      </c>
      <c r="K19" s="66">
        <f t="shared" si="3"/>
        <v>23</v>
      </c>
      <c r="L19" s="65">
        <f>VLOOKUP($A19,'Return Data'!$B$7:$R$2292,17,0)</f>
        <v>37.5261</v>
      </c>
      <c r="M19" s="66">
        <f t="shared" si="4"/>
        <v>22</v>
      </c>
      <c r="N19" s="65">
        <f>VLOOKUP($A19,'Return Data'!$B$7:$R$2292,14,0)</f>
        <v>16.4377</v>
      </c>
      <c r="O19" s="66">
        <f t="shared" si="5"/>
        <v>20</v>
      </c>
      <c r="P19" s="65">
        <f>VLOOKUP($A19,'Return Data'!$B$7:$R$2292,15,0)</f>
        <v>11.3469</v>
      </c>
      <c r="Q19" s="66">
        <f t="shared" si="6"/>
        <v>17</v>
      </c>
      <c r="R19" s="65">
        <f>VLOOKUP($A19,'Return Data'!$B$7:$R$2292,16,0)</f>
        <v>19.2197</v>
      </c>
      <c r="S19" s="67">
        <f t="shared" si="7"/>
        <v>14</v>
      </c>
    </row>
    <row r="20" spans="1:19" x14ac:dyDescent="0.3">
      <c r="A20" s="63" t="s">
        <v>1126</v>
      </c>
      <c r="B20" s="64">
        <f>VLOOKUP($A20,'Return Data'!$B$7:$R$2292,3,0)</f>
        <v>44679</v>
      </c>
      <c r="C20" s="65">
        <f>VLOOKUP($A20,'Return Data'!$B$7:$R$2292,4,0)</f>
        <v>18.6691</v>
      </c>
      <c r="D20" s="65">
        <f>VLOOKUP($A20,'Return Data'!$B$7:$R$2292,10,0)</f>
        <v>0.3165</v>
      </c>
      <c r="E20" s="66">
        <f t="shared" si="0"/>
        <v>16</v>
      </c>
      <c r="F20" s="65">
        <f>VLOOKUP($A20,'Return Data'!$B$7:$R$2292,11,0)</f>
        <v>0.2782</v>
      </c>
      <c r="G20" s="66">
        <f t="shared" si="1"/>
        <v>8</v>
      </c>
      <c r="H20" s="65">
        <f>VLOOKUP($A20,'Return Data'!$B$7:$R$2292,12,0)</f>
        <v>8.0944000000000003</v>
      </c>
      <c r="I20" s="66">
        <f t="shared" si="2"/>
        <v>13</v>
      </c>
      <c r="J20" s="65">
        <f>VLOOKUP($A20,'Return Data'!$B$7:$R$2292,13,0)</f>
        <v>27.3368</v>
      </c>
      <c r="K20" s="66">
        <f t="shared" si="3"/>
        <v>8</v>
      </c>
      <c r="L20" s="65">
        <f>VLOOKUP($A20,'Return Data'!$B$7:$R$2292,17,0)</f>
        <v>46.787799999999997</v>
      </c>
      <c r="M20" s="66">
        <f t="shared" si="4"/>
        <v>14</v>
      </c>
      <c r="N20" s="65">
        <f>VLOOKUP($A20,'Return Data'!$B$7:$R$2292,14,0)</f>
        <v>24.884599999999999</v>
      </c>
      <c r="O20" s="66">
        <f t="shared" si="5"/>
        <v>7</v>
      </c>
      <c r="P20" s="65"/>
      <c r="Q20" s="66"/>
      <c r="R20" s="65">
        <f>VLOOKUP($A20,'Return Data'!$B$7:$R$2292,16,0)</f>
        <v>15.8474</v>
      </c>
      <c r="S20" s="67">
        <f t="shared" si="7"/>
        <v>23</v>
      </c>
    </row>
    <row r="21" spans="1:19" x14ac:dyDescent="0.3">
      <c r="A21" s="63" t="s">
        <v>1128</v>
      </c>
      <c r="B21" s="64">
        <f>VLOOKUP($A21,'Return Data'!$B$7:$R$2292,3,0)</f>
        <v>44679</v>
      </c>
      <c r="C21" s="65">
        <f>VLOOKUP($A21,'Return Data'!$B$7:$R$2292,4,0)</f>
        <v>21.655000000000001</v>
      </c>
      <c r="D21" s="65">
        <f>VLOOKUP($A21,'Return Data'!$B$7:$R$2292,10,0)</f>
        <v>0.38479999999999998</v>
      </c>
      <c r="E21" s="66">
        <f t="shared" si="0"/>
        <v>15</v>
      </c>
      <c r="F21" s="65">
        <f>VLOOKUP($A21,'Return Data'!$B$7:$R$2292,11,0)</f>
        <v>0.35680000000000001</v>
      </c>
      <c r="G21" s="66">
        <f t="shared" si="1"/>
        <v>7</v>
      </c>
      <c r="H21" s="65">
        <f>VLOOKUP($A21,'Return Data'!$B$7:$R$2292,12,0)</f>
        <v>9.4736999999999991</v>
      </c>
      <c r="I21" s="66">
        <f t="shared" si="2"/>
        <v>9</v>
      </c>
      <c r="J21" s="65">
        <f>VLOOKUP($A21,'Return Data'!$B$7:$R$2292,13,0)</f>
        <v>26.911999999999999</v>
      </c>
      <c r="K21" s="66">
        <f t="shared" si="3"/>
        <v>9</v>
      </c>
      <c r="L21" s="65">
        <f>VLOOKUP($A21,'Return Data'!$B$7:$R$2292,17,0)</f>
        <v>54.389099999999999</v>
      </c>
      <c r="M21" s="66">
        <f t="shared" si="4"/>
        <v>5</v>
      </c>
      <c r="N21" s="65"/>
      <c r="O21" s="66"/>
      <c r="P21" s="65"/>
      <c r="Q21" s="66"/>
      <c r="R21" s="65">
        <f>VLOOKUP($A21,'Return Data'!$B$7:$R$2292,16,0)</f>
        <v>32.4313</v>
      </c>
      <c r="S21" s="67">
        <f t="shared" si="7"/>
        <v>2</v>
      </c>
    </row>
    <row r="22" spans="1:19" x14ac:dyDescent="0.3">
      <c r="A22" s="63" t="s">
        <v>1130</v>
      </c>
      <c r="B22" s="64">
        <f>VLOOKUP($A22,'Return Data'!$B$7:$R$2292,3,0)</f>
        <v>44679</v>
      </c>
      <c r="C22" s="65">
        <f>VLOOKUP($A22,'Return Data'!$B$7:$R$2292,4,0)</f>
        <v>51.708100000000002</v>
      </c>
      <c r="D22" s="65">
        <f>VLOOKUP($A22,'Return Data'!$B$7:$R$2292,10,0)</f>
        <v>4.3822000000000001</v>
      </c>
      <c r="E22" s="66">
        <f t="shared" si="0"/>
        <v>2</v>
      </c>
      <c r="F22" s="65">
        <f>VLOOKUP($A22,'Return Data'!$B$7:$R$2292,11,0)</f>
        <v>8.3496000000000006</v>
      </c>
      <c r="G22" s="66">
        <f t="shared" si="1"/>
        <v>2</v>
      </c>
      <c r="H22" s="65">
        <f>VLOOKUP($A22,'Return Data'!$B$7:$R$2292,12,0)</f>
        <v>27.960899999999999</v>
      </c>
      <c r="I22" s="66">
        <f t="shared" si="2"/>
        <v>1</v>
      </c>
      <c r="J22" s="65">
        <f>VLOOKUP($A22,'Return Data'!$B$7:$R$2292,13,0)</f>
        <v>43.3887</v>
      </c>
      <c r="K22" s="66">
        <f t="shared" si="3"/>
        <v>1</v>
      </c>
      <c r="L22" s="65">
        <f>VLOOKUP($A22,'Return Data'!$B$7:$R$2292,17,0)</f>
        <v>55.9863</v>
      </c>
      <c r="M22" s="66">
        <f t="shared" si="4"/>
        <v>4</v>
      </c>
      <c r="N22" s="65">
        <f>VLOOKUP($A22,'Return Data'!$B$7:$R$2292,14,0)</f>
        <v>24.396599999999999</v>
      </c>
      <c r="O22" s="66">
        <f t="shared" ref="O22:O29" si="8">RANK(N22,N$8:N$31,0)</f>
        <v>8</v>
      </c>
      <c r="P22" s="65">
        <f>VLOOKUP($A22,'Return Data'!$B$7:$R$2292,15,0)</f>
        <v>14.1835</v>
      </c>
      <c r="Q22" s="66">
        <f t="shared" ref="Q22:Q29" si="9">RANK(P22,P$8:P$31,0)</f>
        <v>10</v>
      </c>
      <c r="R22" s="65">
        <f>VLOOKUP($A22,'Return Data'!$B$7:$R$2292,16,0)</f>
        <v>22.251000000000001</v>
      </c>
      <c r="S22" s="67">
        <f t="shared" si="7"/>
        <v>3</v>
      </c>
    </row>
    <row r="23" spans="1:19" x14ac:dyDescent="0.3">
      <c r="A23" s="63" t="s">
        <v>1133</v>
      </c>
      <c r="B23" s="64">
        <f>VLOOKUP($A23,'Return Data'!$B$7:$R$2292,3,0)</f>
        <v>44679</v>
      </c>
      <c r="C23" s="65">
        <f>VLOOKUP($A23,'Return Data'!$B$7:$R$2292,4,0)</f>
        <v>2184.2845000000002</v>
      </c>
      <c r="D23" s="65">
        <f>VLOOKUP($A23,'Return Data'!$B$7:$R$2292,10,0)</f>
        <v>1.2847999999999999</v>
      </c>
      <c r="E23" s="66">
        <f t="shared" si="0"/>
        <v>11</v>
      </c>
      <c r="F23" s="65">
        <f>VLOOKUP($A23,'Return Data'!$B$7:$R$2292,11,0)</f>
        <v>-0.33650000000000002</v>
      </c>
      <c r="G23" s="66">
        <f t="shared" si="1"/>
        <v>13</v>
      </c>
      <c r="H23" s="65">
        <f>VLOOKUP($A23,'Return Data'!$B$7:$R$2292,12,0)</f>
        <v>10.201599999999999</v>
      </c>
      <c r="I23" s="66">
        <f t="shared" si="2"/>
        <v>6</v>
      </c>
      <c r="J23" s="65">
        <f>VLOOKUP($A23,'Return Data'!$B$7:$R$2292,13,0)</f>
        <v>30.270800000000001</v>
      </c>
      <c r="K23" s="66">
        <f t="shared" si="3"/>
        <v>4</v>
      </c>
      <c r="L23" s="65">
        <f>VLOOKUP($A23,'Return Data'!$B$7:$R$2292,17,0)</f>
        <v>51.151899999999998</v>
      </c>
      <c r="M23" s="66">
        <f t="shared" si="4"/>
        <v>9</v>
      </c>
      <c r="N23" s="65">
        <f>VLOOKUP($A23,'Return Data'!$B$7:$R$2292,14,0)</f>
        <v>23.227799999999998</v>
      </c>
      <c r="O23" s="66">
        <f t="shared" si="8"/>
        <v>11</v>
      </c>
      <c r="P23" s="65">
        <f>VLOOKUP($A23,'Return Data'!$B$7:$R$2292,15,0)</f>
        <v>16.118099999999998</v>
      </c>
      <c r="Q23" s="66">
        <f t="shared" si="9"/>
        <v>7</v>
      </c>
      <c r="R23" s="65">
        <f>VLOOKUP($A23,'Return Data'!$B$7:$R$2292,16,0)</f>
        <v>16.994</v>
      </c>
      <c r="S23" s="67">
        <f t="shared" si="7"/>
        <v>20</v>
      </c>
    </row>
    <row r="24" spans="1:19" x14ac:dyDescent="0.3">
      <c r="A24" s="63" t="s">
        <v>1134</v>
      </c>
      <c r="B24" s="64">
        <f>VLOOKUP($A24,'Return Data'!$B$7:$R$2292,3,0)</f>
        <v>44679</v>
      </c>
      <c r="C24" s="65">
        <f>VLOOKUP($A24,'Return Data'!$B$7:$R$2292,4,0)</f>
        <v>46.14</v>
      </c>
      <c r="D24" s="65">
        <f>VLOOKUP($A24,'Return Data'!$B$7:$R$2292,10,0)</f>
        <v>-3.3717000000000001</v>
      </c>
      <c r="E24" s="66">
        <f t="shared" si="0"/>
        <v>24</v>
      </c>
      <c r="F24" s="65">
        <f>VLOOKUP($A24,'Return Data'!$B$7:$R$2292,11,0)</f>
        <v>-1.8298000000000001</v>
      </c>
      <c r="G24" s="66">
        <f t="shared" si="1"/>
        <v>18</v>
      </c>
      <c r="H24" s="65">
        <f>VLOOKUP($A24,'Return Data'!$B$7:$R$2292,12,0)</f>
        <v>9.6483000000000008</v>
      </c>
      <c r="I24" s="66">
        <f t="shared" si="2"/>
        <v>7</v>
      </c>
      <c r="J24" s="65">
        <f>VLOOKUP($A24,'Return Data'!$B$7:$R$2292,13,0)</f>
        <v>28.954699999999999</v>
      </c>
      <c r="K24" s="66">
        <f t="shared" si="3"/>
        <v>6</v>
      </c>
      <c r="L24" s="65">
        <f>VLOOKUP($A24,'Return Data'!$B$7:$R$2292,17,0)</f>
        <v>62.981699999999996</v>
      </c>
      <c r="M24" s="66">
        <f t="shared" si="4"/>
        <v>1</v>
      </c>
      <c r="N24" s="65">
        <f>VLOOKUP($A24,'Return Data'!$B$7:$R$2292,14,0)</f>
        <v>34.328000000000003</v>
      </c>
      <c r="O24" s="66">
        <f t="shared" si="8"/>
        <v>1</v>
      </c>
      <c r="P24" s="65">
        <f>VLOOKUP($A24,'Return Data'!$B$7:$R$2292,15,0)</f>
        <v>19.130600000000001</v>
      </c>
      <c r="Q24" s="66">
        <f t="shared" si="9"/>
        <v>3</v>
      </c>
      <c r="R24" s="65">
        <f>VLOOKUP($A24,'Return Data'!$B$7:$R$2292,16,0)</f>
        <v>19.944299999999998</v>
      </c>
      <c r="S24" s="67">
        <f t="shared" si="7"/>
        <v>8</v>
      </c>
    </row>
    <row r="25" spans="1:19" x14ac:dyDescent="0.3">
      <c r="A25" s="63" t="s">
        <v>1139</v>
      </c>
      <c r="B25" s="64">
        <f>VLOOKUP($A25,'Return Data'!$B$7:$R$2292,3,0)</f>
        <v>44679</v>
      </c>
      <c r="C25" s="65">
        <f>VLOOKUP($A25,'Return Data'!$B$7:$R$2292,4,0)</f>
        <v>136.14670000000001</v>
      </c>
      <c r="D25" s="65">
        <f>VLOOKUP($A25,'Return Data'!$B$7:$R$2292,10,0)</f>
        <v>7.8708</v>
      </c>
      <c r="E25" s="66">
        <f t="shared" si="0"/>
        <v>1</v>
      </c>
      <c r="F25" s="65">
        <f>VLOOKUP($A25,'Return Data'!$B$7:$R$2292,11,0)</f>
        <v>12.9038</v>
      </c>
      <c r="G25" s="66">
        <f t="shared" si="1"/>
        <v>1</v>
      </c>
      <c r="H25" s="65">
        <f>VLOOKUP($A25,'Return Data'!$B$7:$R$2292,12,0)</f>
        <v>18.589200000000002</v>
      </c>
      <c r="I25" s="66">
        <f t="shared" si="2"/>
        <v>2</v>
      </c>
      <c r="J25" s="65">
        <f>VLOOKUP($A25,'Return Data'!$B$7:$R$2292,13,0)</f>
        <v>42.218899999999998</v>
      </c>
      <c r="K25" s="66">
        <f t="shared" si="3"/>
        <v>2</v>
      </c>
      <c r="L25" s="65">
        <f>VLOOKUP($A25,'Return Data'!$B$7:$R$2292,17,0)</f>
        <v>62.169800000000002</v>
      </c>
      <c r="M25" s="66">
        <f t="shared" si="4"/>
        <v>2</v>
      </c>
      <c r="N25" s="65">
        <f>VLOOKUP($A25,'Return Data'!$B$7:$R$2292,14,0)</f>
        <v>33.469200000000001</v>
      </c>
      <c r="O25" s="66">
        <f t="shared" si="8"/>
        <v>2</v>
      </c>
      <c r="P25" s="65">
        <f>VLOOKUP($A25,'Return Data'!$B$7:$R$2292,15,0)</f>
        <v>22.477599999999999</v>
      </c>
      <c r="Q25" s="66">
        <f t="shared" si="9"/>
        <v>1</v>
      </c>
      <c r="R25" s="65">
        <f>VLOOKUP($A25,'Return Data'!$B$7:$R$2292,16,0)</f>
        <v>17.388300000000001</v>
      </c>
      <c r="S25" s="67">
        <f t="shared" si="7"/>
        <v>18</v>
      </c>
    </row>
    <row r="26" spans="1:19" x14ac:dyDescent="0.3">
      <c r="A26" s="63" t="s">
        <v>1140</v>
      </c>
      <c r="B26" s="64">
        <f>VLOOKUP($A26,'Return Data'!$B$7:$R$2292,3,0)</f>
        <v>44679</v>
      </c>
      <c r="C26" s="65">
        <f>VLOOKUP($A26,'Return Data'!$B$7:$R$2292,4,0)</f>
        <v>153.7003</v>
      </c>
      <c r="D26" s="65">
        <f>VLOOKUP($A26,'Return Data'!$B$7:$R$2292,10,0)</f>
        <v>2.4569999999999999</v>
      </c>
      <c r="E26" s="66">
        <f t="shared" si="0"/>
        <v>6</v>
      </c>
      <c r="F26" s="65">
        <f>VLOOKUP($A26,'Return Data'!$B$7:$R$2292,11,0)</f>
        <v>4.6562000000000001</v>
      </c>
      <c r="G26" s="66">
        <f t="shared" si="1"/>
        <v>3</v>
      </c>
      <c r="H26" s="65">
        <f>VLOOKUP($A26,'Return Data'!$B$7:$R$2292,12,0)</f>
        <v>15.296099999999999</v>
      </c>
      <c r="I26" s="66">
        <f t="shared" si="2"/>
        <v>3</v>
      </c>
      <c r="J26" s="65">
        <f>VLOOKUP($A26,'Return Data'!$B$7:$R$2292,13,0)</f>
        <v>29.860299999999999</v>
      </c>
      <c r="K26" s="66">
        <f t="shared" si="3"/>
        <v>5</v>
      </c>
      <c r="L26" s="65">
        <f>VLOOKUP($A26,'Return Data'!$B$7:$R$2292,17,0)</f>
        <v>58.080599999999997</v>
      </c>
      <c r="M26" s="66">
        <f t="shared" si="4"/>
        <v>3</v>
      </c>
      <c r="N26" s="65">
        <f>VLOOKUP($A26,'Return Data'!$B$7:$R$2292,14,0)</f>
        <v>25.277799999999999</v>
      </c>
      <c r="O26" s="66">
        <f t="shared" si="8"/>
        <v>4</v>
      </c>
      <c r="P26" s="65">
        <f>VLOOKUP($A26,'Return Data'!$B$7:$R$2292,15,0)</f>
        <v>14.1121</v>
      </c>
      <c r="Q26" s="66">
        <f t="shared" si="9"/>
        <v>11</v>
      </c>
      <c r="R26" s="65">
        <f>VLOOKUP($A26,'Return Data'!$B$7:$R$2292,16,0)</f>
        <v>20.110099999999999</v>
      </c>
      <c r="S26" s="67">
        <f t="shared" si="7"/>
        <v>7</v>
      </c>
    </row>
    <row r="27" spans="1:19" x14ac:dyDescent="0.3">
      <c r="A27" s="63" t="s">
        <v>1143</v>
      </c>
      <c r="B27" s="64">
        <f>VLOOKUP($A27,'Return Data'!$B$7:$R$2292,3,0)</f>
        <v>44679</v>
      </c>
      <c r="C27" s="65">
        <f>VLOOKUP($A27,'Return Data'!$B$7:$R$2292,4,0)</f>
        <v>746.41150000000005</v>
      </c>
      <c r="D27" s="65">
        <f>VLOOKUP($A27,'Return Data'!$B$7:$R$2292,10,0)</f>
        <v>2.0005000000000002</v>
      </c>
      <c r="E27" s="66">
        <f t="shared" si="0"/>
        <v>7</v>
      </c>
      <c r="F27" s="65">
        <f>VLOOKUP($A27,'Return Data'!$B$7:$R$2292,11,0)</f>
        <v>-0.125</v>
      </c>
      <c r="G27" s="66">
        <f t="shared" si="1"/>
        <v>10</v>
      </c>
      <c r="H27" s="65">
        <f>VLOOKUP($A27,'Return Data'!$B$7:$R$2292,12,0)</f>
        <v>8.2545000000000002</v>
      </c>
      <c r="I27" s="66">
        <f t="shared" si="2"/>
        <v>12</v>
      </c>
      <c r="J27" s="65">
        <f>VLOOKUP($A27,'Return Data'!$B$7:$R$2292,13,0)</f>
        <v>22.740600000000001</v>
      </c>
      <c r="K27" s="66">
        <f t="shared" si="3"/>
        <v>17</v>
      </c>
      <c r="L27" s="65">
        <f>VLOOKUP($A27,'Return Data'!$B$7:$R$2292,17,0)</f>
        <v>42.101799999999997</v>
      </c>
      <c r="M27" s="66">
        <f t="shared" si="4"/>
        <v>17</v>
      </c>
      <c r="N27" s="65">
        <f>VLOOKUP($A27,'Return Data'!$B$7:$R$2292,14,0)</f>
        <v>15.9008</v>
      </c>
      <c r="O27" s="66">
        <f t="shared" si="8"/>
        <v>21</v>
      </c>
      <c r="P27" s="65">
        <f>VLOOKUP($A27,'Return Data'!$B$7:$R$2292,15,0)</f>
        <v>9.1123999999999992</v>
      </c>
      <c r="Q27" s="66">
        <f t="shared" si="9"/>
        <v>21</v>
      </c>
      <c r="R27" s="65">
        <f>VLOOKUP($A27,'Return Data'!$B$7:$R$2292,16,0)</f>
        <v>16.921199999999999</v>
      </c>
      <c r="S27" s="67">
        <f t="shared" si="7"/>
        <v>21</v>
      </c>
    </row>
    <row r="28" spans="1:19" x14ac:dyDescent="0.3">
      <c r="A28" s="63" t="s">
        <v>1145</v>
      </c>
      <c r="B28" s="64">
        <f>VLOOKUP($A28,'Return Data'!$B$7:$R$2292,3,0)</f>
        <v>44679</v>
      </c>
      <c r="C28" s="65">
        <f>VLOOKUP($A28,'Return Data'!$B$7:$R$2292,4,0)</f>
        <v>263.4701</v>
      </c>
      <c r="D28" s="65">
        <f>VLOOKUP($A28,'Return Data'!$B$7:$R$2292,10,0)</f>
        <v>1.2967</v>
      </c>
      <c r="E28" s="66">
        <f t="shared" si="0"/>
        <v>10</v>
      </c>
      <c r="F28" s="65">
        <f>VLOOKUP($A28,'Return Data'!$B$7:$R$2292,11,0)</f>
        <v>-0.79259999999999997</v>
      </c>
      <c r="G28" s="66">
        <f t="shared" si="1"/>
        <v>15</v>
      </c>
      <c r="H28" s="65">
        <f>VLOOKUP($A28,'Return Data'!$B$7:$R$2292,12,0)</f>
        <v>8.5454000000000008</v>
      </c>
      <c r="I28" s="66">
        <f t="shared" si="2"/>
        <v>11</v>
      </c>
      <c r="J28" s="65">
        <f>VLOOKUP($A28,'Return Data'!$B$7:$R$2292,13,0)</f>
        <v>22.6175</v>
      </c>
      <c r="K28" s="66">
        <f t="shared" si="3"/>
        <v>18</v>
      </c>
      <c r="L28" s="65">
        <f>VLOOKUP($A28,'Return Data'!$B$7:$R$2292,17,0)</f>
        <v>44.185499999999998</v>
      </c>
      <c r="M28" s="66">
        <f t="shared" si="4"/>
        <v>15</v>
      </c>
      <c r="N28" s="65">
        <f>VLOOKUP($A28,'Return Data'!$B$7:$R$2292,14,0)</f>
        <v>21.873999999999999</v>
      </c>
      <c r="O28" s="66">
        <f t="shared" si="8"/>
        <v>13</v>
      </c>
      <c r="P28" s="65">
        <f>VLOOKUP($A28,'Return Data'!$B$7:$R$2292,15,0)</f>
        <v>14.7873</v>
      </c>
      <c r="Q28" s="66">
        <f t="shared" si="9"/>
        <v>8</v>
      </c>
      <c r="R28" s="65">
        <f>VLOOKUP($A28,'Return Data'!$B$7:$R$2292,16,0)</f>
        <v>19.687899999999999</v>
      </c>
      <c r="S28" s="67">
        <f t="shared" si="7"/>
        <v>12</v>
      </c>
    </row>
    <row r="29" spans="1:19" x14ac:dyDescent="0.3">
      <c r="A29" s="63" t="s">
        <v>1146</v>
      </c>
      <c r="B29" s="64">
        <f>VLOOKUP($A29,'Return Data'!$B$7:$R$2292,3,0)</f>
        <v>44679</v>
      </c>
      <c r="C29" s="65">
        <f>VLOOKUP($A29,'Return Data'!$B$7:$R$2292,4,0)</f>
        <v>78.040000000000006</v>
      </c>
      <c r="D29" s="65">
        <f>VLOOKUP($A29,'Return Data'!$B$7:$R$2292,10,0)</f>
        <v>4.1643999999999997</v>
      </c>
      <c r="E29" s="66">
        <f t="shared" si="0"/>
        <v>3</v>
      </c>
      <c r="F29" s="65">
        <f>VLOOKUP($A29,'Return Data'!$B$7:$R$2292,11,0)</f>
        <v>2.5600000000000001E-2</v>
      </c>
      <c r="G29" s="66">
        <f t="shared" si="1"/>
        <v>9</v>
      </c>
      <c r="H29" s="65">
        <f>VLOOKUP($A29,'Return Data'!$B$7:$R$2292,12,0)</f>
        <v>7.1242000000000001</v>
      </c>
      <c r="I29" s="66">
        <f t="shared" si="2"/>
        <v>17</v>
      </c>
      <c r="J29" s="65">
        <f>VLOOKUP($A29,'Return Data'!$B$7:$R$2292,13,0)</f>
        <v>20.413499999999999</v>
      </c>
      <c r="K29" s="66">
        <f t="shared" si="3"/>
        <v>20</v>
      </c>
      <c r="L29" s="65">
        <f>VLOOKUP($A29,'Return Data'!$B$7:$R$2292,17,0)</f>
        <v>39.0366</v>
      </c>
      <c r="M29" s="66">
        <f t="shared" si="4"/>
        <v>20</v>
      </c>
      <c r="N29" s="65">
        <f>VLOOKUP($A29,'Return Data'!$B$7:$R$2292,14,0)</f>
        <v>20.8018</v>
      </c>
      <c r="O29" s="66">
        <f t="shared" si="8"/>
        <v>14</v>
      </c>
      <c r="P29" s="65">
        <f>VLOOKUP($A29,'Return Data'!$B$7:$R$2292,15,0)</f>
        <v>13.9871</v>
      </c>
      <c r="Q29" s="66">
        <f t="shared" si="9"/>
        <v>12</v>
      </c>
      <c r="R29" s="65">
        <f>VLOOKUP($A29,'Return Data'!$B$7:$R$2292,16,0)</f>
        <v>17.236999999999998</v>
      </c>
      <c r="S29" s="67">
        <f t="shared" si="7"/>
        <v>19</v>
      </c>
    </row>
    <row r="30" spans="1:19" x14ac:dyDescent="0.3">
      <c r="A30" s="63" t="s">
        <v>1148</v>
      </c>
      <c r="B30" s="64">
        <f>VLOOKUP($A30,'Return Data'!$B$7:$R$2292,3,0)</f>
        <v>44679</v>
      </c>
      <c r="C30" s="65">
        <f>VLOOKUP($A30,'Return Data'!$B$7:$R$2292,4,0)</f>
        <v>27.92</v>
      </c>
      <c r="D30" s="65">
        <f>VLOOKUP($A30,'Return Data'!$B$7:$R$2292,10,0)</f>
        <v>0.86709999999999998</v>
      </c>
      <c r="E30" s="66">
        <f t="shared" si="0"/>
        <v>13</v>
      </c>
      <c r="F30" s="65">
        <f>VLOOKUP($A30,'Return Data'!$B$7:$R$2292,11,0)</f>
        <v>-0.32129999999999997</v>
      </c>
      <c r="G30" s="66">
        <f t="shared" si="1"/>
        <v>12</v>
      </c>
      <c r="H30" s="65">
        <f>VLOOKUP($A30,'Return Data'!$B$7:$R$2292,12,0)</f>
        <v>9.2759</v>
      </c>
      <c r="I30" s="66">
        <f t="shared" si="2"/>
        <v>10</v>
      </c>
      <c r="J30" s="65">
        <f>VLOOKUP($A30,'Return Data'!$B$7:$R$2292,13,0)</f>
        <v>28.073399999999999</v>
      </c>
      <c r="K30" s="66">
        <f t="shared" si="3"/>
        <v>7</v>
      </c>
      <c r="L30" s="65"/>
      <c r="M30" s="66"/>
      <c r="N30" s="65"/>
      <c r="O30" s="66"/>
      <c r="P30" s="65"/>
      <c r="Q30" s="66"/>
      <c r="R30" s="65">
        <f>VLOOKUP($A30,'Return Data'!$B$7:$R$2292,16,0)</f>
        <v>63.109499999999997</v>
      </c>
      <c r="S30" s="67">
        <f t="shared" si="7"/>
        <v>1</v>
      </c>
    </row>
    <row r="31" spans="1:19" x14ac:dyDescent="0.3">
      <c r="A31" s="63" t="s">
        <v>1838</v>
      </c>
      <c r="B31" s="64">
        <f>VLOOKUP($A31,'Return Data'!$B$7:$R$2292,3,0)</f>
        <v>44679</v>
      </c>
      <c r="C31" s="65">
        <f>VLOOKUP($A31,'Return Data'!$B$7:$R$2292,4,0)</f>
        <v>197.8921</v>
      </c>
      <c r="D31" s="65">
        <f>VLOOKUP($A31,'Return Data'!$B$7:$R$2292,10,0)</f>
        <v>-0.53849999999999998</v>
      </c>
      <c r="E31" s="66">
        <f t="shared" si="0"/>
        <v>19</v>
      </c>
      <c r="F31" s="65">
        <f>VLOOKUP($A31,'Return Data'!$B$7:$R$2292,11,0)</f>
        <v>-1.4748000000000001</v>
      </c>
      <c r="G31" s="66">
        <f t="shared" si="1"/>
        <v>16</v>
      </c>
      <c r="H31" s="65">
        <f>VLOOKUP($A31,'Return Data'!$B$7:$R$2292,12,0)</f>
        <v>7.3322000000000003</v>
      </c>
      <c r="I31" s="66">
        <f t="shared" si="2"/>
        <v>15</v>
      </c>
      <c r="J31" s="65">
        <f>VLOOKUP($A31,'Return Data'!$B$7:$R$2292,13,0)</f>
        <v>24.3749</v>
      </c>
      <c r="K31" s="66">
        <f t="shared" si="3"/>
        <v>14</v>
      </c>
      <c r="L31" s="65">
        <f>VLOOKUP($A31,'Return Data'!$B$7:$R$2292,17,0)</f>
        <v>49.755200000000002</v>
      </c>
      <c r="M31" s="66">
        <f>RANK(L31,L$8:L$31,0)</f>
        <v>11</v>
      </c>
      <c r="N31" s="65">
        <f>VLOOKUP($A31,'Return Data'!$B$7:$R$2292,14,0)</f>
        <v>24.080300000000001</v>
      </c>
      <c r="O31" s="66">
        <f>RANK(N31,N$8:N$31,0)</f>
        <v>9</v>
      </c>
      <c r="P31" s="65">
        <f>VLOOKUP($A31,'Return Data'!$B$7:$R$2292,15,0)</f>
        <v>13.881500000000001</v>
      </c>
      <c r="Q31" s="66">
        <f>RANK(P31,P$8:P$31,0)</f>
        <v>13</v>
      </c>
      <c r="R31" s="65">
        <f>VLOOKUP($A31,'Return Data'!$B$7:$R$2292,16,0)</f>
        <v>19.928799999999999</v>
      </c>
      <c r="S31" s="67">
        <f t="shared" si="7"/>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1.0224166666666668</v>
      </c>
      <c r="E33" s="74"/>
      <c r="F33" s="75">
        <f>AVERAGE(F8:F31)</f>
        <v>-0.11604166666666638</v>
      </c>
      <c r="G33" s="74"/>
      <c r="H33" s="75">
        <f>AVERAGE(H8:H31)</f>
        <v>8.8737500000000011</v>
      </c>
      <c r="I33" s="74"/>
      <c r="J33" s="75">
        <f>AVERAGE(J8:J31)</f>
        <v>25.478829166666667</v>
      </c>
      <c r="K33" s="74"/>
      <c r="L33" s="75">
        <f>AVERAGE(L8:L31)</f>
        <v>48.015917391304356</v>
      </c>
      <c r="M33" s="74"/>
      <c r="N33" s="75">
        <f>AVERAGE(N8:N31)</f>
        <v>22.539818181818184</v>
      </c>
      <c r="O33" s="74"/>
      <c r="P33" s="75">
        <f>AVERAGE(P8:P31)</f>
        <v>14.465528571428573</v>
      </c>
      <c r="Q33" s="74"/>
      <c r="R33" s="75">
        <f>AVERAGE(R8:R31)</f>
        <v>21.097458333333336</v>
      </c>
      <c r="S33" s="76"/>
    </row>
    <row r="34" spans="1:19" x14ac:dyDescent="0.3">
      <c r="A34" s="73" t="s">
        <v>28</v>
      </c>
      <c r="B34" s="74"/>
      <c r="C34" s="74"/>
      <c r="D34" s="75">
        <f>MIN(D8:D31)</f>
        <v>-3.3717000000000001</v>
      </c>
      <c r="E34" s="74"/>
      <c r="F34" s="75">
        <f>MIN(F8:F31)</f>
        <v>-6.4657999999999998</v>
      </c>
      <c r="G34" s="74"/>
      <c r="H34" s="75">
        <f>MIN(H8:H31)</f>
        <v>0.1409</v>
      </c>
      <c r="I34" s="74"/>
      <c r="J34" s="75">
        <f>MIN(J8:J31)</f>
        <v>13.176</v>
      </c>
      <c r="K34" s="74"/>
      <c r="L34" s="75">
        <f>MIN(L8:L31)</f>
        <v>34.110599999999998</v>
      </c>
      <c r="M34" s="74"/>
      <c r="N34" s="75">
        <f>MIN(N8:N31)</f>
        <v>15.626899999999999</v>
      </c>
      <c r="O34" s="74"/>
      <c r="P34" s="75">
        <f>MIN(P8:P31)</f>
        <v>9.1123999999999992</v>
      </c>
      <c r="Q34" s="74"/>
      <c r="R34" s="75">
        <f>MIN(R8:R31)</f>
        <v>11.875999999999999</v>
      </c>
      <c r="S34" s="76"/>
    </row>
    <row r="35" spans="1:19" ht="15" thickBot="1" x14ac:dyDescent="0.35">
      <c r="A35" s="77" t="s">
        <v>29</v>
      </c>
      <c r="B35" s="78"/>
      <c r="C35" s="78"/>
      <c r="D35" s="79">
        <f>MAX(D8:D31)</f>
        <v>7.8708</v>
      </c>
      <c r="E35" s="78"/>
      <c r="F35" s="79">
        <f>MAX(F8:F31)</f>
        <v>12.9038</v>
      </c>
      <c r="G35" s="78"/>
      <c r="H35" s="79">
        <f>MAX(H8:H31)</f>
        <v>27.960899999999999</v>
      </c>
      <c r="I35" s="78"/>
      <c r="J35" s="79">
        <f>MAX(J8:J31)</f>
        <v>43.3887</v>
      </c>
      <c r="K35" s="78"/>
      <c r="L35" s="79">
        <f>MAX(L8:L31)</f>
        <v>62.981699999999996</v>
      </c>
      <c r="M35" s="78"/>
      <c r="N35" s="79">
        <f>MAX(N8:N31)</f>
        <v>34.328000000000003</v>
      </c>
      <c r="O35" s="78"/>
      <c r="P35" s="79">
        <f>MAX(P8:P31)</f>
        <v>22.477599999999999</v>
      </c>
      <c r="Q35" s="78"/>
      <c r="R35" s="79">
        <f>MAX(R8:R31)</f>
        <v>63.109499999999997</v>
      </c>
      <c r="S35" s="80"/>
    </row>
    <row r="36" spans="1:19" x14ac:dyDescent="0.3">
      <c r="A36" s="112" t="s">
        <v>430</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1102</v>
      </c>
      <c r="B8" s="64">
        <f>VLOOKUP($A8,'Return Data'!$B$7:$R$2292,3,0)</f>
        <v>44679</v>
      </c>
      <c r="C8" s="65">
        <f>VLOOKUP($A8,'Return Data'!$B$7:$R$2292,4,0)</f>
        <v>465.69</v>
      </c>
      <c r="D8" s="65">
        <f>VLOOKUP($A8,'Return Data'!$B$7:$R$2292,10,0)</f>
        <v>0.35339999999999999</v>
      </c>
      <c r="E8" s="66">
        <f t="shared" ref="E8:E31" si="0">RANK(D8,D$8:D$31,0)</f>
        <v>14</v>
      </c>
      <c r="F8" s="65">
        <f>VLOOKUP($A8,'Return Data'!$B$7:$R$2292,11,0)</f>
        <v>-0.67400000000000004</v>
      </c>
      <c r="G8" s="66">
        <f t="shared" ref="G8:G31" si="1">RANK(F8,F$8:F$31,0)</f>
        <v>11</v>
      </c>
      <c r="H8" s="65">
        <f>VLOOKUP($A8,'Return Data'!$B$7:$R$2292,12,0)</f>
        <v>10.528600000000001</v>
      </c>
      <c r="I8" s="66">
        <f t="shared" ref="I8:I31" si="2">RANK(H8,H$8:H$31,0)</f>
        <v>4</v>
      </c>
      <c r="J8" s="65">
        <f>VLOOKUP($A8,'Return Data'!$B$7:$R$2292,13,0)</f>
        <v>30.346800000000002</v>
      </c>
      <c r="K8" s="66">
        <f t="shared" ref="K8:K31" si="3">RANK(J8,J$8:J$31,0)</f>
        <v>3</v>
      </c>
      <c r="L8" s="65">
        <f>VLOOKUP($A8,'Return Data'!$B$7:$R$2292,17,0)</f>
        <v>49.267400000000002</v>
      </c>
      <c r="M8" s="66">
        <f t="shared" ref="M8:M29" si="4">RANK(L8,L$8:L$31,0)</f>
        <v>10</v>
      </c>
      <c r="N8" s="65">
        <f>VLOOKUP($A8,'Return Data'!$B$7:$R$2292,14,0)</f>
        <v>17.576000000000001</v>
      </c>
      <c r="O8" s="66">
        <f t="shared" ref="O8:O20" si="5">RANK(N8,N$8:N$31,0)</f>
        <v>17</v>
      </c>
      <c r="P8" s="65">
        <f>VLOOKUP($A8,'Return Data'!$B$7:$R$2292,15,0)</f>
        <v>9.7591000000000001</v>
      </c>
      <c r="Q8" s="66">
        <f t="shared" ref="Q8:Q19" si="6">RANK(P8,P$8:P$31,0)</f>
        <v>19</v>
      </c>
      <c r="R8" s="65">
        <f>VLOOKUP($A8,'Return Data'!$B$7:$R$2292,16,0)</f>
        <v>21.671900000000001</v>
      </c>
      <c r="S8" s="67">
        <f t="shared" ref="S8:S31" si="7">RANK(R8,R$8:R$31,0)</f>
        <v>5</v>
      </c>
    </row>
    <row r="9" spans="1:20" x14ac:dyDescent="0.3">
      <c r="A9" s="63" t="s">
        <v>1105</v>
      </c>
      <c r="B9" s="64">
        <f>VLOOKUP($A9,'Return Data'!$B$7:$R$2292,3,0)</f>
        <v>44679</v>
      </c>
      <c r="C9" s="65">
        <f>VLOOKUP($A9,'Return Data'!$B$7:$R$2292,4,0)</f>
        <v>66.260000000000005</v>
      </c>
      <c r="D9" s="65">
        <f>VLOOKUP($A9,'Return Data'!$B$7:$R$2292,10,0)</f>
        <v>-0.65969999999999995</v>
      </c>
      <c r="E9" s="66">
        <f t="shared" si="0"/>
        <v>18</v>
      </c>
      <c r="F9" s="65">
        <f>VLOOKUP($A9,'Return Data'!$B$7:$R$2292,11,0)</f>
        <v>-4.9353999999999996</v>
      </c>
      <c r="G9" s="66">
        <f t="shared" si="1"/>
        <v>21</v>
      </c>
      <c r="H9" s="65">
        <f>VLOOKUP($A9,'Return Data'!$B$7:$R$2292,12,0)</f>
        <v>5.5936000000000003</v>
      </c>
      <c r="I9" s="66">
        <f t="shared" si="2"/>
        <v>20</v>
      </c>
      <c r="J9" s="65">
        <f>VLOOKUP($A9,'Return Data'!$B$7:$R$2292,13,0)</f>
        <v>19.322900000000001</v>
      </c>
      <c r="K9" s="66">
        <f t="shared" si="3"/>
        <v>20</v>
      </c>
      <c r="L9" s="65">
        <f>VLOOKUP($A9,'Return Data'!$B$7:$R$2292,17,0)</f>
        <v>37.1417</v>
      </c>
      <c r="M9" s="66">
        <f t="shared" si="4"/>
        <v>21</v>
      </c>
      <c r="N9" s="65">
        <f>VLOOKUP($A9,'Return Data'!$B$7:$R$2292,14,0)</f>
        <v>22.3812</v>
      </c>
      <c r="O9" s="66">
        <f t="shared" si="5"/>
        <v>10</v>
      </c>
      <c r="P9" s="65">
        <f>VLOOKUP($A9,'Return Data'!$B$7:$R$2292,15,0)</f>
        <v>18.155200000000001</v>
      </c>
      <c r="Q9" s="66">
        <f t="shared" si="6"/>
        <v>2</v>
      </c>
      <c r="R9" s="65">
        <f>VLOOKUP($A9,'Return Data'!$B$7:$R$2292,16,0)</f>
        <v>18.3979</v>
      </c>
      <c r="S9" s="67">
        <f t="shared" si="7"/>
        <v>10</v>
      </c>
    </row>
    <row r="10" spans="1:20" x14ac:dyDescent="0.3">
      <c r="A10" s="63" t="s">
        <v>2045</v>
      </c>
      <c r="B10" s="64">
        <f>VLOOKUP($A10,'Return Data'!$B$7:$R$2292,3,0)</f>
        <v>44679</v>
      </c>
      <c r="C10" s="65">
        <f>VLOOKUP($A10,'Return Data'!$B$7:$R$2292,4,0)</f>
        <v>58.7209</v>
      </c>
      <c r="D10" s="65">
        <f>VLOOKUP($A10,'Return Data'!$B$7:$R$2292,10,0)</f>
        <v>2.7595000000000001</v>
      </c>
      <c r="E10" s="66">
        <f t="shared" si="0"/>
        <v>4</v>
      </c>
      <c r="F10" s="65">
        <f>VLOOKUP($A10,'Return Data'!$B$7:$R$2292,11,0)</f>
        <v>5.9499999999999997E-2</v>
      </c>
      <c r="G10" s="66">
        <f t="shared" si="1"/>
        <v>6</v>
      </c>
      <c r="H10" s="65">
        <f>VLOOKUP($A10,'Return Data'!$B$7:$R$2292,12,0)</f>
        <v>6.0134999999999996</v>
      </c>
      <c r="I10" s="66">
        <f t="shared" si="2"/>
        <v>17</v>
      </c>
      <c r="J10" s="65">
        <f>VLOOKUP($A10,'Return Data'!$B$7:$R$2292,13,0)</f>
        <v>23.685400000000001</v>
      </c>
      <c r="K10" s="66">
        <f t="shared" si="3"/>
        <v>13</v>
      </c>
      <c r="L10" s="65">
        <f>VLOOKUP($A10,'Return Data'!$B$7:$R$2292,17,0)</f>
        <v>45.761600000000001</v>
      </c>
      <c r="M10" s="66">
        <f t="shared" si="4"/>
        <v>13</v>
      </c>
      <c r="N10" s="65">
        <f>VLOOKUP($A10,'Return Data'!$B$7:$R$2292,14,0)</f>
        <v>23.418199999999999</v>
      </c>
      <c r="O10" s="66">
        <f t="shared" si="5"/>
        <v>6</v>
      </c>
      <c r="P10" s="65">
        <f>VLOOKUP($A10,'Return Data'!$B$7:$R$2292,15,0)</f>
        <v>12.8796</v>
      </c>
      <c r="Q10" s="66">
        <f t="shared" si="6"/>
        <v>11</v>
      </c>
      <c r="R10" s="65">
        <f>VLOOKUP($A10,'Return Data'!$B$7:$R$2292,16,0)</f>
        <v>11.6991</v>
      </c>
      <c r="S10" s="67">
        <f t="shared" si="7"/>
        <v>22</v>
      </c>
    </row>
    <row r="11" spans="1:20" x14ac:dyDescent="0.3">
      <c r="A11" s="63" t="s">
        <v>1109</v>
      </c>
      <c r="B11" s="64">
        <f>VLOOKUP($A11,'Return Data'!$B$7:$R$2292,3,0)</f>
        <v>44679</v>
      </c>
      <c r="C11" s="65">
        <f>VLOOKUP($A11,'Return Data'!$B$7:$R$2292,4,0)</f>
        <v>87.015000000000001</v>
      </c>
      <c r="D11" s="65">
        <f>VLOOKUP($A11,'Return Data'!$B$7:$R$2292,10,0)</f>
        <v>-3.3875000000000002</v>
      </c>
      <c r="E11" s="66">
        <f t="shared" si="0"/>
        <v>23</v>
      </c>
      <c r="F11" s="65">
        <f>VLOOKUP($A11,'Return Data'!$B$7:$R$2292,11,0)</f>
        <v>-6.0404</v>
      </c>
      <c r="G11" s="66">
        <f t="shared" si="1"/>
        <v>22</v>
      </c>
      <c r="H11" s="65">
        <f>VLOOKUP($A11,'Return Data'!$B$7:$R$2292,12,0)</f>
        <v>-0.59630000000000005</v>
      </c>
      <c r="I11" s="66">
        <f t="shared" si="2"/>
        <v>24</v>
      </c>
      <c r="J11" s="65">
        <f>VLOOKUP($A11,'Return Data'!$B$7:$R$2292,13,0)</f>
        <v>12.070600000000001</v>
      </c>
      <c r="K11" s="66">
        <f t="shared" si="3"/>
        <v>24</v>
      </c>
      <c r="L11" s="65">
        <f>VLOOKUP($A11,'Return Data'!$B$7:$R$2292,17,0)</f>
        <v>32.813299999999998</v>
      </c>
      <c r="M11" s="66">
        <f t="shared" si="4"/>
        <v>23</v>
      </c>
      <c r="N11" s="65">
        <f>VLOOKUP($A11,'Return Data'!$B$7:$R$2292,14,0)</f>
        <v>16.971</v>
      </c>
      <c r="O11" s="66">
        <f t="shared" si="5"/>
        <v>18</v>
      </c>
      <c r="P11" s="65">
        <f>VLOOKUP($A11,'Return Data'!$B$7:$R$2292,15,0)</f>
        <v>10.996700000000001</v>
      </c>
      <c r="Q11" s="66">
        <f t="shared" si="6"/>
        <v>16</v>
      </c>
      <c r="R11" s="65">
        <f>VLOOKUP($A11,'Return Data'!$B$7:$R$2292,16,0)</f>
        <v>15.0175</v>
      </c>
      <c r="S11" s="67">
        <f t="shared" si="7"/>
        <v>16</v>
      </c>
    </row>
    <row r="12" spans="1:20" x14ac:dyDescent="0.3">
      <c r="A12" s="63" t="s">
        <v>1111</v>
      </c>
      <c r="B12" s="64">
        <f>VLOOKUP($A12,'Return Data'!$B$7:$R$2292,3,0)</f>
        <v>44679</v>
      </c>
      <c r="C12" s="65">
        <f>VLOOKUP($A12,'Return Data'!$B$7:$R$2292,4,0)</f>
        <v>49.981000000000002</v>
      </c>
      <c r="D12" s="65">
        <f>VLOOKUP($A12,'Return Data'!$B$7:$R$2292,10,0)</f>
        <v>0.87190000000000001</v>
      </c>
      <c r="E12" s="66">
        <f t="shared" si="0"/>
        <v>12</v>
      </c>
      <c r="F12" s="65">
        <f>VLOOKUP($A12,'Return Data'!$B$7:$R$2292,11,0)</f>
        <v>-1.4590000000000001</v>
      </c>
      <c r="G12" s="66">
        <f t="shared" si="1"/>
        <v>15</v>
      </c>
      <c r="H12" s="65">
        <f>VLOOKUP($A12,'Return Data'!$B$7:$R$2292,12,0)</f>
        <v>6.8563999999999998</v>
      </c>
      <c r="I12" s="66">
        <f t="shared" si="2"/>
        <v>13</v>
      </c>
      <c r="J12" s="65">
        <f>VLOOKUP($A12,'Return Data'!$B$7:$R$2292,13,0)</f>
        <v>24.8339</v>
      </c>
      <c r="K12" s="66">
        <f t="shared" si="3"/>
        <v>10</v>
      </c>
      <c r="L12" s="65">
        <f>VLOOKUP($A12,'Return Data'!$B$7:$R$2292,17,0)</f>
        <v>49.291899999999998</v>
      </c>
      <c r="M12" s="66">
        <f t="shared" si="4"/>
        <v>9</v>
      </c>
      <c r="N12" s="65">
        <f>VLOOKUP($A12,'Return Data'!$B$7:$R$2292,14,0)</f>
        <v>23.9466</v>
      </c>
      <c r="O12" s="66">
        <f t="shared" si="5"/>
        <v>4</v>
      </c>
      <c r="P12" s="65">
        <f>VLOOKUP($A12,'Return Data'!$B$7:$R$2292,15,0)</f>
        <v>15.3162</v>
      </c>
      <c r="Q12" s="66">
        <f t="shared" si="6"/>
        <v>4</v>
      </c>
      <c r="R12" s="65">
        <f>VLOOKUP($A12,'Return Data'!$B$7:$R$2292,16,0)</f>
        <v>11.867599999999999</v>
      </c>
      <c r="S12" s="67">
        <f t="shared" si="7"/>
        <v>21</v>
      </c>
    </row>
    <row r="13" spans="1:20" x14ac:dyDescent="0.3">
      <c r="A13" s="63" t="s">
        <v>1112</v>
      </c>
      <c r="B13" s="64">
        <f>VLOOKUP($A13,'Return Data'!$B$7:$R$2292,3,0)</f>
        <v>44679</v>
      </c>
      <c r="C13" s="65">
        <f>VLOOKUP($A13,'Return Data'!$B$7:$R$2292,4,0)</f>
        <v>1438.6808000000001</v>
      </c>
      <c r="D13" s="65">
        <f>VLOOKUP($A13,'Return Data'!$B$7:$R$2292,10,0)</f>
        <v>-1.139</v>
      </c>
      <c r="E13" s="66">
        <f t="shared" si="0"/>
        <v>20</v>
      </c>
      <c r="F13" s="65">
        <f>VLOOKUP($A13,'Return Data'!$B$7:$R$2292,11,0)</f>
        <v>-6.8377999999999997</v>
      </c>
      <c r="G13" s="66">
        <f t="shared" si="1"/>
        <v>24</v>
      </c>
      <c r="H13" s="65">
        <f>VLOOKUP($A13,'Return Data'!$B$7:$R$2292,12,0)</f>
        <v>1.458</v>
      </c>
      <c r="I13" s="66">
        <f t="shared" si="2"/>
        <v>22</v>
      </c>
      <c r="J13" s="65">
        <f>VLOOKUP($A13,'Return Data'!$B$7:$R$2292,13,0)</f>
        <v>14.1616</v>
      </c>
      <c r="K13" s="66">
        <f t="shared" si="3"/>
        <v>22</v>
      </c>
      <c r="L13" s="65">
        <f>VLOOKUP($A13,'Return Data'!$B$7:$R$2292,17,0)</f>
        <v>38.654800000000002</v>
      </c>
      <c r="M13" s="66">
        <f t="shared" si="4"/>
        <v>19</v>
      </c>
      <c r="N13" s="65">
        <f>VLOOKUP($A13,'Return Data'!$B$7:$R$2292,14,0)</f>
        <v>14.677300000000001</v>
      </c>
      <c r="O13" s="66">
        <f t="shared" si="5"/>
        <v>22</v>
      </c>
      <c r="P13" s="65">
        <f>VLOOKUP($A13,'Return Data'!$B$7:$R$2292,15,0)</f>
        <v>9.9917999999999996</v>
      </c>
      <c r="Q13" s="66">
        <f t="shared" si="6"/>
        <v>18</v>
      </c>
      <c r="R13" s="65">
        <f>VLOOKUP($A13,'Return Data'!$B$7:$R$2292,16,0)</f>
        <v>19.101900000000001</v>
      </c>
      <c r="S13" s="67">
        <f t="shared" si="7"/>
        <v>7</v>
      </c>
    </row>
    <row r="14" spans="1:20" x14ac:dyDescent="0.3">
      <c r="A14" s="63" t="s">
        <v>1114</v>
      </c>
      <c r="B14" s="64">
        <f>VLOOKUP($A14,'Return Data'!$B$7:$R$2292,3,0)</f>
        <v>44679</v>
      </c>
      <c r="C14" s="65">
        <f>VLOOKUP($A14,'Return Data'!$B$7:$R$2292,4,0)</f>
        <v>92.296000000000006</v>
      </c>
      <c r="D14" s="65">
        <f>VLOOKUP($A14,'Return Data'!$B$7:$R$2292,10,0)</f>
        <v>1.2839</v>
      </c>
      <c r="E14" s="66">
        <f t="shared" si="0"/>
        <v>8</v>
      </c>
      <c r="F14" s="65">
        <f>VLOOKUP($A14,'Return Data'!$B$7:$R$2292,11,0)</f>
        <v>0.66969999999999996</v>
      </c>
      <c r="G14" s="66">
        <f t="shared" si="1"/>
        <v>5</v>
      </c>
      <c r="H14" s="65">
        <f>VLOOKUP($A14,'Return Data'!$B$7:$R$2292,12,0)</f>
        <v>9.0531000000000006</v>
      </c>
      <c r="I14" s="66">
        <f t="shared" si="2"/>
        <v>7</v>
      </c>
      <c r="J14" s="65">
        <f>VLOOKUP($A14,'Return Data'!$B$7:$R$2292,13,0)</f>
        <v>22.981000000000002</v>
      </c>
      <c r="K14" s="66">
        <f t="shared" si="3"/>
        <v>15</v>
      </c>
      <c r="L14" s="65">
        <f>VLOOKUP($A14,'Return Data'!$B$7:$R$2292,17,0)</f>
        <v>46.7834</v>
      </c>
      <c r="M14" s="66">
        <f t="shared" si="4"/>
        <v>12</v>
      </c>
      <c r="N14" s="65">
        <f>VLOOKUP($A14,'Return Data'!$B$7:$R$2292,14,0)</f>
        <v>18.8994</v>
      </c>
      <c r="O14" s="66">
        <f t="shared" si="5"/>
        <v>15</v>
      </c>
      <c r="P14" s="65">
        <f>VLOOKUP($A14,'Return Data'!$B$7:$R$2292,15,0)</f>
        <v>12.205500000000001</v>
      </c>
      <c r="Q14" s="66">
        <f t="shared" si="6"/>
        <v>14</v>
      </c>
      <c r="R14" s="65">
        <f>VLOOKUP($A14,'Return Data'!$B$7:$R$2292,16,0)</f>
        <v>16.141200000000001</v>
      </c>
      <c r="S14" s="67">
        <f t="shared" si="7"/>
        <v>13</v>
      </c>
    </row>
    <row r="15" spans="1:20" x14ac:dyDescent="0.3">
      <c r="A15" s="63" t="s">
        <v>1116</v>
      </c>
      <c r="B15" s="64">
        <f>VLOOKUP($A15,'Return Data'!$B$7:$R$2292,3,0)</f>
        <v>44679</v>
      </c>
      <c r="C15" s="65">
        <f>VLOOKUP($A15,'Return Data'!$B$7:$R$2292,4,0)</f>
        <v>159.30000000000001</v>
      </c>
      <c r="D15" s="65">
        <f>VLOOKUP($A15,'Return Data'!$B$7:$R$2292,10,0)</f>
        <v>-0.48099999999999998</v>
      </c>
      <c r="E15" s="66">
        <f t="shared" si="0"/>
        <v>17</v>
      </c>
      <c r="F15" s="65">
        <f>VLOOKUP($A15,'Return Data'!$B$7:$R$2292,11,0)</f>
        <v>-2.1619000000000002</v>
      </c>
      <c r="G15" s="66">
        <f t="shared" si="1"/>
        <v>17</v>
      </c>
      <c r="H15" s="65">
        <f>VLOOKUP($A15,'Return Data'!$B$7:$R$2292,12,0)</f>
        <v>5.6715999999999998</v>
      </c>
      <c r="I15" s="66">
        <f t="shared" si="2"/>
        <v>18</v>
      </c>
      <c r="J15" s="65">
        <f>VLOOKUP($A15,'Return Data'!$B$7:$R$2292,13,0)</f>
        <v>22.6706</v>
      </c>
      <c r="K15" s="66">
        <f t="shared" si="3"/>
        <v>16</v>
      </c>
      <c r="L15" s="65">
        <f>VLOOKUP($A15,'Return Data'!$B$7:$R$2292,17,0)</f>
        <v>51.1248</v>
      </c>
      <c r="M15" s="66">
        <f t="shared" si="4"/>
        <v>6</v>
      </c>
      <c r="N15" s="65">
        <f>VLOOKUP($A15,'Return Data'!$B$7:$R$2292,14,0)</f>
        <v>18.364100000000001</v>
      </c>
      <c r="O15" s="66">
        <f t="shared" si="5"/>
        <v>16</v>
      </c>
      <c r="P15" s="65">
        <f>VLOOKUP($A15,'Return Data'!$B$7:$R$2292,15,0)</f>
        <v>12.0305</v>
      </c>
      <c r="Q15" s="66">
        <f t="shared" si="6"/>
        <v>15</v>
      </c>
      <c r="R15" s="65">
        <f>VLOOKUP($A15,'Return Data'!$B$7:$R$2292,16,0)</f>
        <v>17.1279</v>
      </c>
      <c r="S15" s="67">
        <f t="shared" si="7"/>
        <v>11</v>
      </c>
    </row>
    <row r="16" spans="1:20" x14ac:dyDescent="0.3">
      <c r="A16" s="63" t="s">
        <v>1118</v>
      </c>
      <c r="B16" s="64">
        <f>VLOOKUP($A16,'Return Data'!$B$7:$R$2292,3,0)</f>
        <v>44679</v>
      </c>
      <c r="C16" s="65">
        <f>VLOOKUP($A16,'Return Data'!$B$7:$R$2292,4,0)</f>
        <v>16.64</v>
      </c>
      <c r="D16" s="65">
        <f>VLOOKUP($A16,'Return Data'!$B$7:$R$2292,10,0)</f>
        <v>-1.2463</v>
      </c>
      <c r="E16" s="66">
        <f t="shared" si="0"/>
        <v>21</v>
      </c>
      <c r="F16" s="65">
        <f>VLOOKUP($A16,'Return Data'!$B$7:$R$2292,11,0)</f>
        <v>-6.4116999999999997</v>
      </c>
      <c r="G16" s="66">
        <f t="shared" si="1"/>
        <v>23</v>
      </c>
      <c r="H16" s="65">
        <f>VLOOKUP($A16,'Return Data'!$B$7:$R$2292,12,0)</f>
        <v>1.0322</v>
      </c>
      <c r="I16" s="66">
        <f t="shared" si="2"/>
        <v>23</v>
      </c>
      <c r="J16" s="65">
        <f>VLOOKUP($A16,'Return Data'!$B$7:$R$2292,13,0)</f>
        <v>15.9582</v>
      </c>
      <c r="K16" s="66">
        <f t="shared" si="3"/>
        <v>21</v>
      </c>
      <c r="L16" s="65">
        <f>VLOOKUP($A16,'Return Data'!$B$7:$R$2292,17,0)</f>
        <v>40.495600000000003</v>
      </c>
      <c r="M16" s="66">
        <f t="shared" si="4"/>
        <v>18</v>
      </c>
      <c r="N16" s="65">
        <f>VLOOKUP($A16,'Return Data'!$B$7:$R$2292,14,0)</f>
        <v>15.6671</v>
      </c>
      <c r="O16" s="66">
        <f t="shared" si="5"/>
        <v>19</v>
      </c>
      <c r="P16" s="65">
        <f>VLOOKUP($A16,'Return Data'!$B$7:$R$2292,15,0)</f>
        <v>9.1463000000000001</v>
      </c>
      <c r="Q16" s="66">
        <f t="shared" si="6"/>
        <v>20</v>
      </c>
      <c r="R16" s="65">
        <f>VLOOKUP($A16,'Return Data'!$B$7:$R$2292,16,0)</f>
        <v>10.170199999999999</v>
      </c>
      <c r="S16" s="67">
        <f t="shared" si="7"/>
        <v>23</v>
      </c>
    </row>
    <row r="17" spans="1:19" x14ac:dyDescent="0.3">
      <c r="A17" s="63" t="s">
        <v>1120</v>
      </c>
      <c r="B17" s="64">
        <f>VLOOKUP($A17,'Return Data'!$B$7:$R$2292,3,0)</f>
        <v>44679</v>
      </c>
      <c r="C17" s="65">
        <f>VLOOKUP($A17,'Return Data'!$B$7:$R$2292,4,0)</f>
        <v>85.42</v>
      </c>
      <c r="D17" s="65">
        <f>VLOOKUP($A17,'Return Data'!$B$7:$R$2292,10,0)</f>
        <v>-1.6465000000000001</v>
      </c>
      <c r="E17" s="66">
        <f t="shared" si="0"/>
        <v>22</v>
      </c>
      <c r="F17" s="65">
        <f>VLOOKUP($A17,'Return Data'!$B$7:$R$2292,11,0)</f>
        <v>-2.8102999999999998</v>
      </c>
      <c r="G17" s="66">
        <f t="shared" si="1"/>
        <v>19</v>
      </c>
      <c r="H17" s="65">
        <f>VLOOKUP($A17,'Return Data'!$B$7:$R$2292,12,0)</f>
        <v>5.6002000000000001</v>
      </c>
      <c r="I17" s="66">
        <f t="shared" si="2"/>
        <v>19</v>
      </c>
      <c r="J17" s="65">
        <f>VLOOKUP($A17,'Return Data'!$B$7:$R$2292,13,0)</f>
        <v>24.0488</v>
      </c>
      <c r="K17" s="66">
        <f t="shared" si="3"/>
        <v>12</v>
      </c>
      <c r="L17" s="65">
        <f>VLOOKUP($A17,'Return Data'!$B$7:$R$2292,17,0)</f>
        <v>41.703699999999998</v>
      </c>
      <c r="M17" s="66">
        <f t="shared" si="4"/>
        <v>16</v>
      </c>
      <c r="N17" s="65">
        <f>VLOOKUP($A17,'Return Data'!$B$7:$R$2292,14,0)</f>
        <v>20.851500000000001</v>
      </c>
      <c r="O17" s="66">
        <f t="shared" si="5"/>
        <v>12</v>
      </c>
      <c r="P17" s="65">
        <f>VLOOKUP($A17,'Return Data'!$B$7:$R$2292,15,0)</f>
        <v>14.4779</v>
      </c>
      <c r="Q17" s="66">
        <f t="shared" si="6"/>
        <v>7</v>
      </c>
      <c r="R17" s="65">
        <f>VLOOKUP($A17,'Return Data'!$B$7:$R$2292,16,0)</f>
        <v>15.3339</v>
      </c>
      <c r="S17" s="67">
        <f t="shared" si="7"/>
        <v>15</v>
      </c>
    </row>
    <row r="18" spans="1:19" x14ac:dyDescent="0.3">
      <c r="A18" s="63" t="s">
        <v>1122</v>
      </c>
      <c r="B18" s="64">
        <f>VLOOKUP($A18,'Return Data'!$B$7:$R$2292,3,0)</f>
        <v>44679</v>
      </c>
      <c r="C18" s="65">
        <f>VLOOKUP($A18,'Return Data'!$B$7:$R$2292,4,0)</f>
        <v>72.754999999999995</v>
      </c>
      <c r="D18" s="65">
        <f>VLOOKUP($A18,'Return Data'!$B$7:$R$2292,10,0)</f>
        <v>2.3391999999999999</v>
      </c>
      <c r="E18" s="66">
        <f t="shared" si="0"/>
        <v>5</v>
      </c>
      <c r="F18" s="65">
        <f>VLOOKUP($A18,'Return Data'!$B$7:$R$2292,11,0)</f>
        <v>2.5484</v>
      </c>
      <c r="G18" s="66">
        <f t="shared" si="1"/>
        <v>4</v>
      </c>
      <c r="H18" s="65">
        <f>VLOOKUP($A18,'Return Data'!$B$7:$R$2292,12,0)</f>
        <v>9.2088999999999999</v>
      </c>
      <c r="I18" s="66">
        <f t="shared" si="2"/>
        <v>6</v>
      </c>
      <c r="J18" s="65">
        <f>VLOOKUP($A18,'Return Data'!$B$7:$R$2292,13,0)</f>
        <v>24.344100000000001</v>
      </c>
      <c r="K18" s="66">
        <f t="shared" si="3"/>
        <v>11</v>
      </c>
      <c r="L18" s="65">
        <f>VLOOKUP($A18,'Return Data'!$B$7:$R$2292,17,0)</f>
        <v>49.546399999999998</v>
      </c>
      <c r="M18" s="66">
        <f t="shared" si="4"/>
        <v>8</v>
      </c>
      <c r="N18" s="65">
        <f>VLOOKUP($A18,'Return Data'!$B$7:$R$2292,14,0)</f>
        <v>23.645700000000001</v>
      </c>
      <c r="O18" s="66">
        <f t="shared" si="5"/>
        <v>5</v>
      </c>
      <c r="P18" s="65">
        <f>VLOOKUP($A18,'Return Data'!$B$7:$R$2292,15,0)</f>
        <v>14.8621</v>
      </c>
      <c r="Q18" s="66">
        <f t="shared" si="6"/>
        <v>6</v>
      </c>
      <c r="R18" s="65">
        <f>VLOOKUP($A18,'Return Data'!$B$7:$R$2292,16,0)</f>
        <v>14.0547</v>
      </c>
      <c r="S18" s="67">
        <f t="shared" si="7"/>
        <v>17</v>
      </c>
    </row>
    <row r="19" spans="1:19" x14ac:dyDescent="0.3">
      <c r="A19" s="63" t="s">
        <v>1125</v>
      </c>
      <c r="B19" s="64">
        <f>VLOOKUP($A19,'Return Data'!$B$7:$R$2292,3,0)</f>
        <v>44679</v>
      </c>
      <c r="C19" s="65">
        <f>VLOOKUP($A19,'Return Data'!$B$7:$R$2292,4,0)</f>
        <v>202.35</v>
      </c>
      <c r="D19" s="65">
        <f>VLOOKUP($A19,'Return Data'!$B$7:$R$2292,10,0)</f>
        <v>1.1447000000000001</v>
      </c>
      <c r="E19" s="66">
        <f t="shared" si="0"/>
        <v>9</v>
      </c>
      <c r="F19" s="65">
        <f>VLOOKUP($A19,'Return Data'!$B$7:$R$2292,11,0)</f>
        <v>-2.9357000000000002</v>
      </c>
      <c r="G19" s="66">
        <f t="shared" si="1"/>
        <v>20</v>
      </c>
      <c r="H19" s="65">
        <f>VLOOKUP($A19,'Return Data'!$B$7:$R$2292,12,0)</f>
        <v>2.2021000000000002</v>
      </c>
      <c r="I19" s="66">
        <f t="shared" si="2"/>
        <v>21</v>
      </c>
      <c r="J19" s="65">
        <f>VLOOKUP($A19,'Return Data'!$B$7:$R$2292,13,0)</f>
        <v>13.6798</v>
      </c>
      <c r="K19" s="66">
        <f t="shared" si="3"/>
        <v>23</v>
      </c>
      <c r="L19" s="65">
        <f>VLOOKUP($A19,'Return Data'!$B$7:$R$2292,17,0)</f>
        <v>35.976399999999998</v>
      </c>
      <c r="M19" s="66">
        <f t="shared" si="4"/>
        <v>22</v>
      </c>
      <c r="N19" s="65">
        <f>VLOOKUP($A19,'Return Data'!$B$7:$R$2292,14,0)</f>
        <v>15.0967</v>
      </c>
      <c r="O19" s="66">
        <f t="shared" si="5"/>
        <v>20</v>
      </c>
      <c r="P19" s="65">
        <f>VLOOKUP($A19,'Return Data'!$B$7:$R$2292,15,0)</f>
        <v>10.156599999999999</v>
      </c>
      <c r="Q19" s="66">
        <f t="shared" si="6"/>
        <v>17</v>
      </c>
      <c r="R19" s="65">
        <f>VLOOKUP($A19,'Return Data'!$B$7:$R$2292,16,0)</f>
        <v>18.487200000000001</v>
      </c>
      <c r="S19" s="67">
        <f t="shared" si="7"/>
        <v>8</v>
      </c>
    </row>
    <row r="20" spans="1:19" x14ac:dyDescent="0.3">
      <c r="A20" s="63" t="s">
        <v>1127</v>
      </c>
      <c r="B20" s="64">
        <f>VLOOKUP($A20,'Return Data'!$B$7:$R$2292,3,0)</f>
        <v>44679</v>
      </c>
      <c r="C20" s="65">
        <f>VLOOKUP($A20,'Return Data'!$B$7:$R$2292,4,0)</f>
        <v>17.335799999999999</v>
      </c>
      <c r="D20" s="65">
        <f>VLOOKUP($A20,'Return Data'!$B$7:$R$2292,10,0)</f>
        <v>-9.3899999999999997E-2</v>
      </c>
      <c r="E20" s="66">
        <f t="shared" si="0"/>
        <v>16</v>
      </c>
      <c r="F20" s="65">
        <f>VLOOKUP($A20,'Return Data'!$B$7:$R$2292,11,0)</f>
        <v>-0.56100000000000005</v>
      </c>
      <c r="G20" s="66">
        <f t="shared" si="1"/>
        <v>9</v>
      </c>
      <c r="H20" s="65">
        <f>VLOOKUP($A20,'Return Data'!$B$7:$R$2292,12,0)</f>
        <v>6.7310999999999996</v>
      </c>
      <c r="I20" s="66">
        <f t="shared" si="2"/>
        <v>15</v>
      </c>
      <c r="J20" s="65">
        <f>VLOOKUP($A20,'Return Data'!$B$7:$R$2292,13,0)</f>
        <v>25.1981</v>
      </c>
      <c r="K20" s="66">
        <f t="shared" si="3"/>
        <v>9</v>
      </c>
      <c r="L20" s="65">
        <f>VLOOKUP($A20,'Return Data'!$B$7:$R$2292,17,0)</f>
        <v>44.367800000000003</v>
      </c>
      <c r="M20" s="66">
        <f t="shared" si="4"/>
        <v>14</v>
      </c>
      <c r="N20" s="65">
        <f>VLOOKUP($A20,'Return Data'!$B$7:$R$2292,14,0)</f>
        <v>22.8568</v>
      </c>
      <c r="O20" s="66">
        <f t="shared" si="5"/>
        <v>9</v>
      </c>
      <c r="P20" s="65"/>
      <c r="Q20" s="66"/>
      <c r="R20" s="65">
        <f>VLOOKUP($A20,'Return Data'!$B$7:$R$2292,16,0)</f>
        <v>13.8423</v>
      </c>
      <c r="S20" s="67">
        <f t="shared" si="7"/>
        <v>18</v>
      </c>
    </row>
    <row r="21" spans="1:19" x14ac:dyDescent="0.3">
      <c r="A21" s="63" t="s">
        <v>1129</v>
      </c>
      <c r="B21" s="64">
        <f>VLOOKUP($A21,'Return Data'!$B$7:$R$2292,3,0)</f>
        <v>44679</v>
      </c>
      <c r="C21" s="65">
        <f>VLOOKUP($A21,'Return Data'!$B$7:$R$2292,4,0)</f>
        <v>20.760999999999999</v>
      </c>
      <c r="D21" s="65">
        <f>VLOOKUP($A21,'Return Data'!$B$7:$R$2292,10,0)</f>
        <v>7.7100000000000002E-2</v>
      </c>
      <c r="E21" s="66">
        <f t="shared" si="0"/>
        <v>15</v>
      </c>
      <c r="F21" s="65">
        <f>VLOOKUP($A21,'Return Data'!$B$7:$R$2292,11,0)</f>
        <v>-0.29770000000000002</v>
      </c>
      <c r="G21" s="66">
        <f t="shared" si="1"/>
        <v>8</v>
      </c>
      <c r="H21" s="65">
        <f>VLOOKUP($A21,'Return Data'!$B$7:$R$2292,12,0)</f>
        <v>8.3841999999999999</v>
      </c>
      <c r="I21" s="66">
        <f t="shared" si="2"/>
        <v>8</v>
      </c>
      <c r="J21" s="65">
        <f>VLOOKUP($A21,'Return Data'!$B$7:$R$2292,13,0)</f>
        <v>25.209599999999998</v>
      </c>
      <c r="K21" s="66">
        <f t="shared" si="3"/>
        <v>8</v>
      </c>
      <c r="L21" s="65">
        <f>VLOOKUP($A21,'Return Data'!$B$7:$R$2292,17,0)</f>
        <v>52.143099999999997</v>
      </c>
      <c r="M21" s="66">
        <f t="shared" si="4"/>
        <v>5</v>
      </c>
      <c r="N21" s="65"/>
      <c r="O21" s="66"/>
      <c r="P21" s="65"/>
      <c r="Q21" s="66"/>
      <c r="R21" s="65">
        <f>VLOOKUP($A21,'Return Data'!$B$7:$R$2292,16,0)</f>
        <v>30.417000000000002</v>
      </c>
      <c r="S21" s="67">
        <f t="shared" si="7"/>
        <v>2</v>
      </c>
    </row>
    <row r="22" spans="1:19" x14ac:dyDescent="0.3">
      <c r="A22" s="63" t="s">
        <v>1131</v>
      </c>
      <c r="B22" s="64">
        <f>VLOOKUP($A22,'Return Data'!$B$7:$R$2292,3,0)</f>
        <v>44679</v>
      </c>
      <c r="C22" s="65">
        <f>VLOOKUP($A22,'Return Data'!$B$7:$R$2292,4,0)</f>
        <v>46.749200000000002</v>
      </c>
      <c r="D22" s="65">
        <f>VLOOKUP($A22,'Return Data'!$B$7:$R$2292,10,0)</f>
        <v>4.1002000000000001</v>
      </c>
      <c r="E22" s="66">
        <f t="shared" si="0"/>
        <v>2</v>
      </c>
      <c r="F22" s="65">
        <f>VLOOKUP($A22,'Return Data'!$B$7:$R$2292,11,0)</f>
        <v>7.7492999999999999</v>
      </c>
      <c r="G22" s="66">
        <f t="shared" si="1"/>
        <v>2</v>
      </c>
      <c r="H22" s="65">
        <f>VLOOKUP($A22,'Return Data'!$B$7:$R$2292,12,0)</f>
        <v>26.8611</v>
      </c>
      <c r="I22" s="66">
        <f t="shared" si="2"/>
        <v>1</v>
      </c>
      <c r="J22" s="65">
        <f>VLOOKUP($A22,'Return Data'!$B$7:$R$2292,13,0)</f>
        <v>41.718400000000003</v>
      </c>
      <c r="K22" s="66">
        <f t="shared" si="3"/>
        <v>1</v>
      </c>
      <c r="L22" s="65">
        <f>VLOOKUP($A22,'Return Data'!$B$7:$R$2292,17,0)</f>
        <v>54.082099999999997</v>
      </c>
      <c r="M22" s="66">
        <f t="shared" si="4"/>
        <v>4</v>
      </c>
      <c r="N22" s="65">
        <f>VLOOKUP($A22,'Return Data'!$B$7:$R$2292,14,0)</f>
        <v>22.919799999999999</v>
      </c>
      <c r="O22" s="66">
        <f t="shared" ref="O22:O29" si="8">RANK(N22,N$8:N$31,0)</f>
        <v>8</v>
      </c>
      <c r="P22" s="65">
        <f>VLOOKUP($A22,'Return Data'!$B$7:$R$2292,15,0)</f>
        <v>12.780799999999999</v>
      </c>
      <c r="Q22" s="66">
        <f t="shared" ref="Q22:Q29" si="9">RANK(P22,P$8:P$31,0)</f>
        <v>13</v>
      </c>
      <c r="R22" s="65">
        <f>VLOOKUP($A22,'Return Data'!$B$7:$R$2292,16,0)</f>
        <v>20.7532</v>
      </c>
      <c r="S22" s="67">
        <f t="shared" si="7"/>
        <v>6</v>
      </c>
    </row>
    <row r="23" spans="1:19" x14ac:dyDescent="0.3">
      <c r="A23" s="63" t="s">
        <v>1132</v>
      </c>
      <c r="B23" s="64">
        <f>VLOOKUP($A23,'Return Data'!$B$7:$R$2292,3,0)</f>
        <v>44679</v>
      </c>
      <c r="C23" s="65">
        <f>VLOOKUP($A23,'Return Data'!$B$7:$R$2292,4,0)</f>
        <v>2046.0834</v>
      </c>
      <c r="D23" s="65">
        <f>VLOOKUP($A23,'Return Data'!$B$7:$R$2292,10,0)</f>
        <v>1.0767</v>
      </c>
      <c r="E23" s="66">
        <f t="shared" si="0"/>
        <v>10</v>
      </c>
      <c r="F23" s="65">
        <f>VLOOKUP($A23,'Return Data'!$B$7:$R$2292,11,0)</f>
        <v>-0.72899999999999998</v>
      </c>
      <c r="G23" s="66">
        <f t="shared" si="1"/>
        <v>12</v>
      </c>
      <c r="H23" s="65">
        <f>VLOOKUP($A23,'Return Data'!$B$7:$R$2292,12,0)</f>
        <v>9.5561000000000007</v>
      </c>
      <c r="I23" s="66">
        <f t="shared" si="2"/>
        <v>5</v>
      </c>
      <c r="J23" s="65">
        <f>VLOOKUP($A23,'Return Data'!$B$7:$R$2292,13,0)</f>
        <v>29.274899999999999</v>
      </c>
      <c r="K23" s="66">
        <f t="shared" si="3"/>
        <v>4</v>
      </c>
      <c r="L23" s="65">
        <f>VLOOKUP($A23,'Return Data'!$B$7:$R$2292,17,0)</f>
        <v>50.046300000000002</v>
      </c>
      <c r="M23" s="66">
        <f t="shared" si="4"/>
        <v>7</v>
      </c>
      <c r="N23" s="65">
        <f>VLOOKUP($A23,'Return Data'!$B$7:$R$2292,14,0)</f>
        <v>22.369700000000002</v>
      </c>
      <c r="O23" s="66">
        <f t="shared" si="8"/>
        <v>11</v>
      </c>
      <c r="P23" s="65">
        <f>VLOOKUP($A23,'Return Data'!$B$7:$R$2292,15,0)</f>
        <v>15.2988</v>
      </c>
      <c r="Q23" s="66">
        <f t="shared" si="9"/>
        <v>5</v>
      </c>
      <c r="R23" s="65">
        <f>VLOOKUP($A23,'Return Data'!$B$7:$R$2292,16,0)</f>
        <v>22.170500000000001</v>
      </c>
      <c r="S23" s="67">
        <f t="shared" si="7"/>
        <v>4</v>
      </c>
    </row>
    <row r="24" spans="1:19" x14ac:dyDescent="0.3">
      <c r="A24" s="63" t="s">
        <v>1135</v>
      </c>
      <c r="B24" s="64">
        <f>VLOOKUP($A24,'Return Data'!$B$7:$R$2292,3,0)</f>
        <v>44679</v>
      </c>
      <c r="C24" s="65">
        <f>VLOOKUP($A24,'Return Data'!$B$7:$R$2292,4,0)</f>
        <v>41.6</v>
      </c>
      <c r="D24" s="65">
        <f>VLOOKUP($A24,'Return Data'!$B$7:$R$2292,10,0)</f>
        <v>-3.7705000000000002</v>
      </c>
      <c r="E24" s="66">
        <f t="shared" si="0"/>
        <v>24</v>
      </c>
      <c r="F24" s="65">
        <f>VLOOKUP($A24,'Return Data'!$B$7:$R$2292,11,0)</f>
        <v>-2.6673</v>
      </c>
      <c r="G24" s="66">
        <f t="shared" si="1"/>
        <v>18</v>
      </c>
      <c r="H24" s="65">
        <f>VLOOKUP($A24,'Return Data'!$B$7:$R$2292,12,0)</f>
        <v>8.1925000000000008</v>
      </c>
      <c r="I24" s="66">
        <f t="shared" si="2"/>
        <v>9</v>
      </c>
      <c r="J24" s="65">
        <f>VLOOKUP($A24,'Return Data'!$B$7:$R$2292,13,0)</f>
        <v>26.636199999999999</v>
      </c>
      <c r="K24" s="66">
        <f t="shared" si="3"/>
        <v>6</v>
      </c>
      <c r="L24" s="65">
        <f>VLOOKUP($A24,'Return Data'!$B$7:$R$2292,17,0)</f>
        <v>60.049300000000002</v>
      </c>
      <c r="M24" s="66">
        <f t="shared" si="4"/>
        <v>1</v>
      </c>
      <c r="N24" s="65">
        <f>VLOOKUP($A24,'Return Data'!$B$7:$R$2292,14,0)</f>
        <v>32.014499999999998</v>
      </c>
      <c r="O24" s="66">
        <f t="shared" si="8"/>
        <v>1</v>
      </c>
      <c r="P24" s="65">
        <f>VLOOKUP($A24,'Return Data'!$B$7:$R$2292,15,0)</f>
        <v>17.143599999999999</v>
      </c>
      <c r="Q24" s="66">
        <f t="shared" si="9"/>
        <v>3</v>
      </c>
      <c r="R24" s="65">
        <f>VLOOKUP($A24,'Return Data'!$B$7:$R$2292,16,0)</f>
        <v>18.4758</v>
      </c>
      <c r="S24" s="67">
        <f t="shared" si="7"/>
        <v>9</v>
      </c>
    </row>
    <row r="25" spans="1:19" x14ac:dyDescent="0.3">
      <c r="A25" s="63" t="s">
        <v>1138</v>
      </c>
      <c r="B25" s="64">
        <f>VLOOKUP($A25,'Return Data'!$B$7:$R$2292,3,0)</f>
        <v>44679</v>
      </c>
      <c r="C25" s="65">
        <f>VLOOKUP($A25,'Return Data'!$B$7:$R$2292,4,0)</f>
        <v>127.3468</v>
      </c>
      <c r="D25" s="65">
        <f>VLOOKUP($A25,'Return Data'!$B$7:$R$2292,10,0)</f>
        <v>7.3893000000000004</v>
      </c>
      <c r="E25" s="66">
        <f t="shared" si="0"/>
        <v>1</v>
      </c>
      <c r="F25" s="65">
        <f>VLOOKUP($A25,'Return Data'!$B$7:$R$2292,11,0)</f>
        <v>11.8247</v>
      </c>
      <c r="G25" s="66">
        <f t="shared" si="1"/>
        <v>1</v>
      </c>
      <c r="H25" s="65">
        <f>VLOOKUP($A25,'Return Data'!$B$7:$R$2292,12,0)</f>
        <v>16.797999999999998</v>
      </c>
      <c r="I25" s="66">
        <f t="shared" si="2"/>
        <v>2</v>
      </c>
      <c r="J25" s="65">
        <f>VLOOKUP($A25,'Return Data'!$B$7:$R$2292,13,0)</f>
        <v>39.0625</v>
      </c>
      <c r="K25" s="66">
        <f t="shared" si="3"/>
        <v>2</v>
      </c>
      <c r="L25" s="65">
        <f>VLOOKUP($A25,'Return Data'!$B$7:$R$2292,17,0)</f>
        <v>59.0351</v>
      </c>
      <c r="M25" s="66">
        <f t="shared" si="4"/>
        <v>2</v>
      </c>
      <c r="N25" s="65">
        <f>VLOOKUP($A25,'Return Data'!$B$7:$R$2292,14,0)</f>
        <v>31.0642</v>
      </c>
      <c r="O25" s="66">
        <f t="shared" si="8"/>
        <v>2</v>
      </c>
      <c r="P25" s="65">
        <f>VLOOKUP($A25,'Return Data'!$B$7:$R$2292,15,0)</f>
        <v>20.978000000000002</v>
      </c>
      <c r="Q25" s="66">
        <f t="shared" si="9"/>
        <v>1</v>
      </c>
      <c r="R25" s="65">
        <f>VLOOKUP($A25,'Return Data'!$B$7:$R$2292,16,0)</f>
        <v>12.7637</v>
      </c>
      <c r="S25" s="67">
        <f t="shared" si="7"/>
        <v>19</v>
      </c>
    </row>
    <row r="26" spans="1:19" x14ac:dyDescent="0.3">
      <c r="A26" s="63" t="s">
        <v>1141</v>
      </c>
      <c r="B26" s="64">
        <f>VLOOKUP($A26,'Return Data'!$B$7:$R$2292,3,0)</f>
        <v>44679</v>
      </c>
      <c r="C26" s="65">
        <f>VLOOKUP($A26,'Return Data'!$B$7:$R$2292,4,0)</f>
        <v>141.02099999999999</v>
      </c>
      <c r="D26" s="65">
        <f>VLOOKUP($A26,'Return Data'!$B$7:$R$2292,10,0)</f>
        <v>2.2101999999999999</v>
      </c>
      <c r="E26" s="66">
        <f t="shared" si="0"/>
        <v>6</v>
      </c>
      <c r="F26" s="65">
        <f>VLOOKUP($A26,'Return Data'!$B$7:$R$2292,11,0)</f>
        <v>4.1676000000000002</v>
      </c>
      <c r="G26" s="66">
        <f t="shared" si="1"/>
        <v>3</v>
      </c>
      <c r="H26" s="65">
        <f>VLOOKUP($A26,'Return Data'!$B$7:$R$2292,12,0)</f>
        <v>14.512</v>
      </c>
      <c r="I26" s="66">
        <f t="shared" si="2"/>
        <v>3</v>
      </c>
      <c r="J26" s="65">
        <f>VLOOKUP($A26,'Return Data'!$B$7:$R$2292,13,0)</f>
        <v>28.676400000000001</v>
      </c>
      <c r="K26" s="66">
        <f t="shared" si="3"/>
        <v>5</v>
      </c>
      <c r="L26" s="65">
        <f>VLOOKUP($A26,'Return Data'!$B$7:$R$2292,17,0)</f>
        <v>56.6678</v>
      </c>
      <c r="M26" s="66">
        <f t="shared" si="4"/>
        <v>3</v>
      </c>
      <c r="N26" s="65">
        <f>VLOOKUP($A26,'Return Data'!$B$7:$R$2292,14,0)</f>
        <v>24.177600000000002</v>
      </c>
      <c r="O26" s="66">
        <f t="shared" si="8"/>
        <v>3</v>
      </c>
      <c r="P26" s="65">
        <f>VLOOKUP($A26,'Return Data'!$B$7:$R$2292,15,0)</f>
        <v>13.0183</v>
      </c>
      <c r="Q26" s="66">
        <f t="shared" si="9"/>
        <v>10</v>
      </c>
      <c r="R26" s="65">
        <f>VLOOKUP($A26,'Return Data'!$B$7:$R$2292,16,0)</f>
        <v>16.744499999999999</v>
      </c>
      <c r="S26" s="67">
        <f t="shared" si="7"/>
        <v>12</v>
      </c>
    </row>
    <row r="27" spans="1:19" x14ac:dyDescent="0.3">
      <c r="A27" s="63" t="s">
        <v>1142</v>
      </c>
      <c r="B27" s="64">
        <f>VLOOKUP($A27,'Return Data'!$B$7:$R$2292,3,0)</f>
        <v>44679</v>
      </c>
      <c r="C27" s="65">
        <f>VLOOKUP($A27,'Return Data'!$B$7:$R$2292,4,0)</f>
        <v>702.69849999999997</v>
      </c>
      <c r="D27" s="65">
        <f>VLOOKUP($A27,'Return Data'!$B$7:$R$2292,10,0)</f>
        <v>1.7638</v>
      </c>
      <c r="E27" s="66">
        <f t="shared" si="0"/>
        <v>7</v>
      </c>
      <c r="F27" s="65">
        <f>VLOOKUP($A27,'Return Data'!$B$7:$R$2292,11,0)</f>
        <v>-0.56530000000000002</v>
      </c>
      <c r="G27" s="66">
        <f t="shared" si="1"/>
        <v>10</v>
      </c>
      <c r="H27" s="65">
        <f>VLOOKUP($A27,'Return Data'!$B$7:$R$2292,12,0)</f>
        <v>7.5754999999999999</v>
      </c>
      <c r="I27" s="66">
        <f t="shared" si="2"/>
        <v>11</v>
      </c>
      <c r="J27" s="65">
        <f>VLOOKUP($A27,'Return Data'!$B$7:$R$2292,13,0)</f>
        <v>21.708200000000001</v>
      </c>
      <c r="K27" s="66">
        <f t="shared" si="3"/>
        <v>17</v>
      </c>
      <c r="L27" s="65">
        <f>VLOOKUP($A27,'Return Data'!$B$7:$R$2292,17,0)</f>
        <v>40.9345</v>
      </c>
      <c r="M27" s="66">
        <f t="shared" si="4"/>
        <v>17</v>
      </c>
      <c r="N27" s="65">
        <f>VLOOKUP($A27,'Return Data'!$B$7:$R$2292,14,0)</f>
        <v>14.9648</v>
      </c>
      <c r="O27" s="66">
        <f t="shared" si="8"/>
        <v>21</v>
      </c>
      <c r="P27" s="65">
        <f>VLOOKUP($A27,'Return Data'!$B$7:$R$2292,15,0)</f>
        <v>8.2514000000000003</v>
      </c>
      <c r="Q27" s="66">
        <f t="shared" si="9"/>
        <v>21</v>
      </c>
      <c r="R27" s="65">
        <f>VLOOKUP($A27,'Return Data'!$B$7:$R$2292,16,0)</f>
        <v>23.971800000000002</v>
      </c>
      <c r="S27" s="67">
        <f t="shared" si="7"/>
        <v>3</v>
      </c>
    </row>
    <row r="28" spans="1:19" x14ac:dyDescent="0.3">
      <c r="A28" s="63" t="s">
        <v>1144</v>
      </c>
      <c r="B28" s="64">
        <f>VLOOKUP($A28,'Return Data'!$B$7:$R$2292,3,0)</f>
        <v>44679</v>
      </c>
      <c r="C28" s="65">
        <f>VLOOKUP($A28,'Return Data'!$B$7:$R$2292,4,0)</f>
        <v>240.95400000000001</v>
      </c>
      <c r="D28" s="65">
        <f>VLOOKUP($A28,'Return Data'!$B$7:$R$2292,10,0)</f>
        <v>0.98160000000000003</v>
      </c>
      <c r="E28" s="66">
        <f t="shared" si="0"/>
        <v>11</v>
      </c>
      <c r="F28" s="65">
        <f>VLOOKUP($A28,'Return Data'!$B$7:$R$2292,11,0)</f>
        <v>-1.4132</v>
      </c>
      <c r="G28" s="66">
        <f t="shared" si="1"/>
        <v>14</v>
      </c>
      <c r="H28" s="65">
        <f>VLOOKUP($A28,'Return Data'!$B$7:$R$2292,12,0)</f>
        <v>7.5311000000000003</v>
      </c>
      <c r="I28" s="66">
        <f t="shared" si="2"/>
        <v>12</v>
      </c>
      <c r="J28" s="65">
        <f>VLOOKUP($A28,'Return Data'!$B$7:$R$2292,13,0)</f>
        <v>21.106000000000002</v>
      </c>
      <c r="K28" s="66">
        <f t="shared" si="3"/>
        <v>18</v>
      </c>
      <c r="L28" s="65">
        <f>VLOOKUP($A28,'Return Data'!$B$7:$R$2292,17,0)</f>
        <v>42.411900000000003</v>
      </c>
      <c r="M28" s="66">
        <f t="shared" si="4"/>
        <v>15</v>
      </c>
      <c r="N28" s="65">
        <f>VLOOKUP($A28,'Return Data'!$B$7:$R$2292,14,0)</f>
        <v>20.271899999999999</v>
      </c>
      <c r="O28" s="66">
        <f t="shared" si="8"/>
        <v>14</v>
      </c>
      <c r="P28" s="65">
        <f>VLOOKUP($A28,'Return Data'!$B$7:$R$2292,15,0)</f>
        <v>13.475</v>
      </c>
      <c r="Q28" s="66">
        <f t="shared" si="9"/>
        <v>9</v>
      </c>
      <c r="R28" s="65">
        <f>VLOOKUP($A28,'Return Data'!$B$7:$R$2292,16,0)</f>
        <v>12.1067</v>
      </c>
      <c r="S28" s="67">
        <f t="shared" si="7"/>
        <v>20</v>
      </c>
    </row>
    <row r="29" spans="1:19" x14ac:dyDescent="0.3">
      <c r="A29" s="63" t="s">
        <v>1147</v>
      </c>
      <c r="B29" s="64">
        <f>VLOOKUP($A29,'Return Data'!$B$7:$R$2292,3,0)</f>
        <v>44679</v>
      </c>
      <c r="C29" s="65">
        <f>VLOOKUP($A29,'Return Data'!$B$7:$R$2292,4,0)</f>
        <v>74.819999999999993</v>
      </c>
      <c r="D29" s="65">
        <f>VLOOKUP($A29,'Return Data'!$B$7:$R$2292,10,0)</f>
        <v>4.0902000000000003</v>
      </c>
      <c r="E29" s="66">
        <f t="shared" si="0"/>
        <v>3</v>
      </c>
      <c r="F29" s="65">
        <f>VLOOKUP($A29,'Return Data'!$B$7:$R$2292,11,0)</f>
        <v>-0.13350000000000001</v>
      </c>
      <c r="G29" s="66">
        <f t="shared" si="1"/>
        <v>7</v>
      </c>
      <c r="H29" s="65">
        <f>VLOOKUP($A29,'Return Data'!$B$7:$R$2292,12,0)</f>
        <v>6.8399000000000001</v>
      </c>
      <c r="I29" s="66">
        <f t="shared" si="2"/>
        <v>14</v>
      </c>
      <c r="J29" s="65">
        <f>VLOOKUP($A29,'Return Data'!$B$7:$R$2292,13,0)</f>
        <v>19.980799999999999</v>
      </c>
      <c r="K29" s="66">
        <f t="shared" si="3"/>
        <v>19</v>
      </c>
      <c r="L29" s="65">
        <f>VLOOKUP($A29,'Return Data'!$B$7:$R$2292,17,0)</f>
        <v>38.526299999999999</v>
      </c>
      <c r="M29" s="66">
        <f t="shared" si="4"/>
        <v>20</v>
      </c>
      <c r="N29" s="65">
        <f>VLOOKUP($A29,'Return Data'!$B$7:$R$2292,14,0)</f>
        <v>20.328199999999999</v>
      </c>
      <c r="O29" s="66">
        <f t="shared" si="8"/>
        <v>13</v>
      </c>
      <c r="P29" s="65">
        <f>VLOOKUP($A29,'Return Data'!$B$7:$R$2292,15,0)</f>
        <v>13.516500000000001</v>
      </c>
      <c r="Q29" s="66">
        <f t="shared" si="9"/>
        <v>8</v>
      </c>
      <c r="R29" s="65">
        <f>VLOOKUP($A29,'Return Data'!$B$7:$R$2292,16,0)</f>
        <v>7.5461999999999998</v>
      </c>
      <c r="S29" s="67">
        <f t="shared" si="7"/>
        <v>24</v>
      </c>
    </row>
    <row r="30" spans="1:19" x14ac:dyDescent="0.3">
      <c r="A30" s="63" t="s">
        <v>1149</v>
      </c>
      <c r="B30" s="64">
        <f>VLOOKUP($A30,'Return Data'!$B$7:$R$2292,3,0)</f>
        <v>44679</v>
      </c>
      <c r="C30" s="65">
        <f>VLOOKUP($A30,'Return Data'!$B$7:$R$2292,4,0)</f>
        <v>27.21</v>
      </c>
      <c r="D30" s="65">
        <f>VLOOKUP($A30,'Return Data'!$B$7:$R$2292,10,0)</f>
        <v>0.48010000000000003</v>
      </c>
      <c r="E30" s="66">
        <f t="shared" si="0"/>
        <v>13</v>
      </c>
      <c r="F30" s="65">
        <f>VLOOKUP($A30,'Return Data'!$B$7:$R$2292,11,0)</f>
        <v>-0.98250000000000004</v>
      </c>
      <c r="G30" s="66">
        <f t="shared" si="1"/>
        <v>13</v>
      </c>
      <c r="H30" s="65">
        <f>VLOOKUP($A30,'Return Data'!$B$7:$R$2292,12,0)</f>
        <v>8.1478999999999999</v>
      </c>
      <c r="I30" s="66">
        <f t="shared" si="2"/>
        <v>10</v>
      </c>
      <c r="J30" s="65">
        <f>VLOOKUP($A30,'Return Data'!$B$7:$R$2292,13,0)</f>
        <v>26.381799999999998</v>
      </c>
      <c r="K30" s="66">
        <f t="shared" si="3"/>
        <v>7</v>
      </c>
      <c r="L30" s="65"/>
      <c r="M30" s="66"/>
      <c r="N30" s="65"/>
      <c r="O30" s="66"/>
      <c r="P30" s="65"/>
      <c r="Q30" s="66"/>
      <c r="R30" s="65">
        <f>VLOOKUP($A30,'Return Data'!$B$7:$R$2292,16,0)</f>
        <v>61.119700000000002</v>
      </c>
      <c r="S30" s="67">
        <f t="shared" si="7"/>
        <v>1</v>
      </c>
    </row>
    <row r="31" spans="1:19" x14ac:dyDescent="0.3">
      <c r="A31" s="63" t="s">
        <v>1839</v>
      </c>
      <c r="B31" s="64">
        <f>VLOOKUP($A31,'Return Data'!$B$7:$R$2292,3,0)</f>
        <v>44679</v>
      </c>
      <c r="C31" s="65">
        <f>VLOOKUP($A31,'Return Data'!$B$7:$R$2292,4,0)</f>
        <v>182.98910000000001</v>
      </c>
      <c r="D31" s="65">
        <f>VLOOKUP($A31,'Return Data'!$B$7:$R$2292,10,0)</f>
        <v>-0.79959999999999998</v>
      </c>
      <c r="E31" s="66">
        <f t="shared" si="0"/>
        <v>19</v>
      </c>
      <c r="F31" s="65">
        <f>VLOOKUP($A31,'Return Data'!$B$7:$R$2292,11,0)</f>
        <v>-1.9782999999999999</v>
      </c>
      <c r="G31" s="66">
        <f t="shared" si="1"/>
        <v>16</v>
      </c>
      <c r="H31" s="65">
        <f>VLOOKUP($A31,'Return Data'!$B$7:$R$2292,12,0)</f>
        <v>6.5145</v>
      </c>
      <c r="I31" s="66">
        <f t="shared" si="2"/>
        <v>16</v>
      </c>
      <c r="J31" s="65">
        <f>VLOOKUP($A31,'Return Data'!$B$7:$R$2292,13,0)</f>
        <v>23.147200000000002</v>
      </c>
      <c r="K31" s="66">
        <f t="shared" si="3"/>
        <v>14</v>
      </c>
      <c r="L31" s="65">
        <f>VLOOKUP($A31,'Return Data'!$B$7:$R$2292,17,0)</f>
        <v>48.342799999999997</v>
      </c>
      <c r="M31" s="66">
        <f>RANK(L31,L$8:L$31,0)</f>
        <v>11</v>
      </c>
      <c r="N31" s="65">
        <f>VLOOKUP($A31,'Return Data'!$B$7:$R$2292,14,0)</f>
        <v>22.9573</v>
      </c>
      <c r="O31" s="66">
        <f>RANK(N31,N$8:N$31,0)</f>
        <v>7</v>
      </c>
      <c r="P31" s="65">
        <f>VLOOKUP($A31,'Return Data'!$B$7:$R$2292,15,0)</f>
        <v>12.8492</v>
      </c>
      <c r="Q31" s="66">
        <f>RANK(P31,P$8:P$31,0)</f>
        <v>12</v>
      </c>
      <c r="R31" s="65">
        <f>VLOOKUP($A31,'Return Data'!$B$7:$R$2292,16,0)</f>
        <v>15.771100000000001</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0.73740833333333322</v>
      </c>
      <c r="E33" s="74"/>
      <c r="F33" s="75">
        <f>AVERAGE(F8:F31)</f>
        <v>-0.69061666666666632</v>
      </c>
      <c r="G33" s="74"/>
      <c r="H33" s="75">
        <f>AVERAGE(H8:H31)</f>
        <v>7.927741666666666</v>
      </c>
      <c r="I33" s="74"/>
      <c r="J33" s="75">
        <f>AVERAGE(J8:J31)</f>
        <v>24.008491666666668</v>
      </c>
      <c r="K33" s="74"/>
      <c r="L33" s="75">
        <f>AVERAGE(L8:L31)</f>
        <v>46.311652173913032</v>
      </c>
      <c r="M33" s="74"/>
      <c r="N33" s="75">
        <f>AVERAGE(N8:N31)</f>
        <v>21.155436363636365</v>
      </c>
      <c r="O33" s="74"/>
      <c r="P33" s="75">
        <f>AVERAGE(P8:P31)</f>
        <v>13.204242857142855</v>
      </c>
      <c r="Q33" s="74"/>
      <c r="R33" s="75">
        <f>AVERAGE(R8:R31)</f>
        <v>18.531395833333331</v>
      </c>
      <c r="S33" s="76"/>
    </row>
    <row r="34" spans="1:19" x14ac:dyDescent="0.3">
      <c r="A34" s="73" t="s">
        <v>28</v>
      </c>
      <c r="B34" s="74"/>
      <c r="C34" s="74"/>
      <c r="D34" s="75">
        <f>MIN(D8:D31)</f>
        <v>-3.7705000000000002</v>
      </c>
      <c r="E34" s="74"/>
      <c r="F34" s="75">
        <f>MIN(F8:F31)</f>
        <v>-6.8377999999999997</v>
      </c>
      <c r="G34" s="74"/>
      <c r="H34" s="75">
        <f>MIN(H8:H31)</f>
        <v>-0.59630000000000005</v>
      </c>
      <c r="I34" s="74"/>
      <c r="J34" s="75">
        <f>MIN(J8:J31)</f>
        <v>12.070600000000001</v>
      </c>
      <c r="K34" s="74"/>
      <c r="L34" s="75">
        <f>MIN(L8:L31)</f>
        <v>32.813299999999998</v>
      </c>
      <c r="M34" s="74"/>
      <c r="N34" s="75">
        <f>MIN(N8:N31)</f>
        <v>14.677300000000001</v>
      </c>
      <c r="O34" s="74"/>
      <c r="P34" s="75">
        <f>MIN(P8:P31)</f>
        <v>8.2514000000000003</v>
      </c>
      <c r="Q34" s="74"/>
      <c r="R34" s="75">
        <f>MIN(R8:R31)</f>
        <v>7.5461999999999998</v>
      </c>
      <c r="S34" s="76"/>
    </row>
    <row r="35" spans="1:19" ht="15" thickBot="1" x14ac:dyDescent="0.35">
      <c r="A35" s="77" t="s">
        <v>29</v>
      </c>
      <c r="B35" s="78"/>
      <c r="C35" s="78"/>
      <c r="D35" s="79">
        <f>MAX(D8:D31)</f>
        <v>7.3893000000000004</v>
      </c>
      <c r="E35" s="78"/>
      <c r="F35" s="79">
        <f>MAX(F8:F31)</f>
        <v>11.8247</v>
      </c>
      <c r="G35" s="78"/>
      <c r="H35" s="79">
        <f>MAX(H8:H31)</f>
        <v>26.8611</v>
      </c>
      <c r="I35" s="78"/>
      <c r="J35" s="79">
        <f>MAX(J8:J31)</f>
        <v>41.718400000000003</v>
      </c>
      <c r="K35" s="78"/>
      <c r="L35" s="79">
        <f>MAX(L8:L31)</f>
        <v>60.049300000000002</v>
      </c>
      <c r="M35" s="78"/>
      <c r="N35" s="79">
        <f>MAX(N8:N31)</f>
        <v>32.014499999999998</v>
      </c>
      <c r="O35" s="78"/>
      <c r="P35" s="79">
        <f>MAX(P8:P31)</f>
        <v>20.978000000000002</v>
      </c>
      <c r="Q35" s="78"/>
      <c r="R35" s="79">
        <f>MAX(R8:R31)</f>
        <v>61.119700000000002</v>
      </c>
      <c r="S35" s="80"/>
    </row>
    <row r="36" spans="1:19" x14ac:dyDescent="0.3">
      <c r="A36" s="112" t="s">
        <v>430</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44679</v>
      </c>
      <c r="C8" s="65">
        <f>VLOOKUP($A8,'Return Data'!$B$7:$R$2292,4,0)</f>
        <v>1205.48</v>
      </c>
      <c r="D8" s="65">
        <f>VLOOKUP($A8,'Return Data'!$B$7:$R$2292,10,0)</f>
        <v>-0.71160000000000001</v>
      </c>
      <c r="E8" s="66">
        <f t="shared" ref="E8:E39" si="0">RANK(D8,D$8:D$39,0)</f>
        <v>14</v>
      </c>
      <c r="F8" s="65">
        <f>VLOOKUP($A8,'Return Data'!$B$7:$R$2292,11,0)</f>
        <v>-5.3620000000000001</v>
      </c>
      <c r="G8" s="66">
        <f t="shared" ref="G8:G39" si="1">RANK(F8,F$8:F$39,0)</f>
        <v>26</v>
      </c>
      <c r="H8" s="65">
        <f>VLOOKUP($A8,'Return Data'!$B$7:$R$2292,12,0)</f>
        <v>4.4682000000000004</v>
      </c>
      <c r="I8" s="66">
        <f t="shared" ref="I8:I39" si="2">RANK(H8,H$8:H$39,0)</f>
        <v>23</v>
      </c>
      <c r="J8" s="65">
        <f>VLOOKUP($A8,'Return Data'!$B$7:$R$2292,13,0)</f>
        <v>15.7957</v>
      </c>
      <c r="K8" s="66">
        <f t="shared" ref="K8:K39" si="3">RANK(J8,J$8:J$39,0)</f>
        <v>22</v>
      </c>
      <c r="L8" s="65">
        <f>VLOOKUP($A8,'Return Data'!$B$7:$R$2292,17,0)</f>
        <v>37.923499999999997</v>
      </c>
      <c r="M8" s="66">
        <f t="shared" ref="M8:M39" si="4">RANK(L8,L$8:L$39,0)</f>
        <v>17</v>
      </c>
      <c r="N8" s="65">
        <f>VLOOKUP($A8,'Return Data'!$B$7:$R$2292,14,0)</f>
        <v>15.9016</v>
      </c>
      <c r="O8" s="66">
        <f t="shared" ref="O8:O20" si="5">RANK(N8,N$8:N$39,0)</f>
        <v>20</v>
      </c>
      <c r="P8" s="65">
        <f>VLOOKUP($A8,'Return Data'!$B$7:$R$2292,15,0)</f>
        <v>12.6394</v>
      </c>
      <c r="Q8" s="66">
        <f>RANK(P8,P$8:P$39,0)</f>
        <v>17</v>
      </c>
      <c r="R8" s="65">
        <f>VLOOKUP($A8,'Return Data'!$B$7:$R$2292,16,0)</f>
        <v>17.0093</v>
      </c>
      <c r="S8" s="67">
        <f t="shared" ref="S8:S39" si="6">RANK(R8,R$8:R$39,0)</f>
        <v>6</v>
      </c>
    </row>
    <row r="9" spans="1:20" x14ac:dyDescent="0.3">
      <c r="A9" s="63" t="s">
        <v>1712</v>
      </c>
      <c r="B9" s="64">
        <f>VLOOKUP($A9,'Return Data'!$B$7:$R$2292,3,0)</f>
        <v>44679</v>
      </c>
      <c r="C9" s="65">
        <f>VLOOKUP($A9,'Return Data'!$B$7:$R$2292,4,0)</f>
        <v>19.059999999999999</v>
      </c>
      <c r="D9" s="65">
        <f>VLOOKUP($A9,'Return Data'!$B$7:$R$2292,10,0)</f>
        <v>-2.3065000000000002</v>
      </c>
      <c r="E9" s="66">
        <f t="shared" si="0"/>
        <v>24</v>
      </c>
      <c r="F9" s="65">
        <f>VLOOKUP($A9,'Return Data'!$B$7:$R$2292,11,0)</f>
        <v>-8.6289999999999996</v>
      </c>
      <c r="G9" s="66">
        <f t="shared" si="1"/>
        <v>30</v>
      </c>
      <c r="H9" s="65">
        <f>VLOOKUP($A9,'Return Data'!$B$7:$R$2292,12,0)</f>
        <v>3.3062</v>
      </c>
      <c r="I9" s="66">
        <f t="shared" si="2"/>
        <v>26</v>
      </c>
      <c r="J9" s="65">
        <f>VLOOKUP($A9,'Return Data'!$B$7:$R$2292,13,0)</f>
        <v>14.7502</v>
      </c>
      <c r="K9" s="66">
        <f t="shared" si="3"/>
        <v>26</v>
      </c>
      <c r="L9" s="65">
        <f>VLOOKUP($A9,'Return Data'!$B$7:$R$2292,17,0)</f>
        <v>29.587599999999998</v>
      </c>
      <c r="M9" s="66">
        <f t="shared" si="4"/>
        <v>27</v>
      </c>
      <c r="N9" s="65">
        <f>VLOOKUP($A9,'Return Data'!$B$7:$R$2292,14,0)</f>
        <v>17.5122</v>
      </c>
      <c r="O9" s="66">
        <f t="shared" si="5"/>
        <v>13</v>
      </c>
      <c r="P9" s="65"/>
      <c r="Q9" s="66"/>
      <c r="R9" s="65">
        <f>VLOOKUP($A9,'Return Data'!$B$7:$R$2292,16,0)</f>
        <v>15.6105</v>
      </c>
      <c r="S9" s="67">
        <f t="shared" si="6"/>
        <v>14</v>
      </c>
    </row>
    <row r="10" spans="1:20" x14ac:dyDescent="0.3">
      <c r="A10" s="63" t="s">
        <v>2026</v>
      </c>
      <c r="B10" s="64">
        <f>VLOOKUP($A10,'Return Data'!$B$7:$R$2292,3,0)</f>
        <v>44679</v>
      </c>
      <c r="C10" s="65">
        <f>VLOOKUP($A10,'Return Data'!$B$7:$R$2292,4,0)</f>
        <v>183.2159</v>
      </c>
      <c r="D10" s="65">
        <f>VLOOKUP($A10,'Return Data'!$B$7:$R$2292,10,0)</f>
        <v>-0.99109999999999998</v>
      </c>
      <c r="E10" s="66">
        <f t="shared" si="0"/>
        <v>17</v>
      </c>
      <c r="F10" s="65">
        <f>VLOOKUP($A10,'Return Data'!$B$7:$R$2292,11,0)</f>
        <v>-3.3773</v>
      </c>
      <c r="G10" s="66">
        <f t="shared" si="1"/>
        <v>17</v>
      </c>
      <c r="H10" s="65">
        <f>VLOOKUP($A10,'Return Data'!$B$7:$R$2292,12,0)</f>
        <v>12.298999999999999</v>
      </c>
      <c r="I10" s="66">
        <f t="shared" si="2"/>
        <v>5</v>
      </c>
      <c r="J10" s="65">
        <f>VLOOKUP($A10,'Return Data'!$B$7:$R$2292,13,0)</f>
        <v>27.039200000000001</v>
      </c>
      <c r="K10" s="66">
        <f t="shared" si="3"/>
        <v>5</v>
      </c>
      <c r="L10" s="65">
        <f>VLOOKUP($A10,'Return Data'!$B$7:$R$2292,17,0)</f>
        <v>44.217599999999997</v>
      </c>
      <c r="M10" s="66">
        <f t="shared" si="4"/>
        <v>8</v>
      </c>
      <c r="N10" s="65">
        <f>VLOOKUP($A10,'Return Data'!$B$7:$R$2292,14,0)</f>
        <v>20.758900000000001</v>
      </c>
      <c r="O10" s="66">
        <f t="shared" si="5"/>
        <v>5</v>
      </c>
      <c r="P10" s="65">
        <f>VLOOKUP($A10,'Return Data'!$B$7:$R$2292,15,0)</f>
        <v>13.736499999999999</v>
      </c>
      <c r="Q10" s="66">
        <f t="shared" ref="Q10:Q20" si="7">RANK(P10,P$8:P$39,0)</f>
        <v>10</v>
      </c>
      <c r="R10" s="65">
        <f>VLOOKUP($A10,'Return Data'!$B$7:$R$2292,16,0)</f>
        <v>14.801399999999999</v>
      </c>
      <c r="S10" s="67">
        <f t="shared" si="6"/>
        <v>22</v>
      </c>
    </row>
    <row r="11" spans="1:20" x14ac:dyDescent="0.3">
      <c r="A11" s="63" t="s">
        <v>1732</v>
      </c>
      <c r="B11" s="64">
        <f>VLOOKUP($A11,'Return Data'!$B$7:$R$2292,3,0)</f>
        <v>44679</v>
      </c>
      <c r="C11" s="65">
        <f>VLOOKUP($A11,'Return Data'!$B$7:$R$2292,4,0)</f>
        <v>235.58</v>
      </c>
      <c r="D11" s="65">
        <f>VLOOKUP($A11,'Return Data'!$B$7:$R$2292,10,0)</f>
        <v>-2.1800000000000002</v>
      </c>
      <c r="E11" s="66">
        <f t="shared" si="0"/>
        <v>23</v>
      </c>
      <c r="F11" s="65">
        <f>VLOOKUP($A11,'Return Data'!$B$7:$R$2292,11,0)</f>
        <v>-4.5075000000000003</v>
      </c>
      <c r="G11" s="66">
        <f t="shared" si="1"/>
        <v>23</v>
      </c>
      <c r="H11" s="65">
        <f>VLOOKUP($A11,'Return Data'!$B$7:$R$2292,12,0)</f>
        <v>6.9846000000000004</v>
      </c>
      <c r="I11" s="66">
        <f t="shared" si="2"/>
        <v>16</v>
      </c>
      <c r="J11" s="65">
        <f>VLOOKUP($A11,'Return Data'!$B$7:$R$2292,13,0)</f>
        <v>18.596499999999999</v>
      </c>
      <c r="K11" s="66">
        <f t="shared" si="3"/>
        <v>19</v>
      </c>
      <c r="L11" s="65">
        <f>VLOOKUP($A11,'Return Data'!$B$7:$R$2292,17,0)</f>
        <v>35.648000000000003</v>
      </c>
      <c r="M11" s="66">
        <f t="shared" si="4"/>
        <v>20</v>
      </c>
      <c r="N11" s="65">
        <f>VLOOKUP($A11,'Return Data'!$B$7:$R$2292,14,0)</f>
        <v>18.982199999999999</v>
      </c>
      <c r="O11" s="66">
        <f t="shared" si="5"/>
        <v>9</v>
      </c>
      <c r="P11" s="65">
        <f>VLOOKUP($A11,'Return Data'!$B$7:$R$2292,15,0)</f>
        <v>15.9643</v>
      </c>
      <c r="Q11" s="66">
        <f t="shared" si="7"/>
        <v>5</v>
      </c>
      <c r="R11" s="65">
        <f>VLOOKUP($A11,'Return Data'!$B$7:$R$2292,16,0)</f>
        <v>15.010300000000001</v>
      </c>
      <c r="S11" s="67">
        <f t="shared" si="6"/>
        <v>18</v>
      </c>
    </row>
    <row r="12" spans="1:20" x14ac:dyDescent="0.3">
      <c r="A12" s="102" t="s">
        <v>1776</v>
      </c>
      <c r="B12" s="64">
        <f>VLOOKUP($A12,'Return Data'!$B$7:$R$2292,3,0)</f>
        <v>44679</v>
      </c>
      <c r="C12" s="65">
        <f>VLOOKUP($A12,'Return Data'!$B$7:$R$2292,4,0)</f>
        <v>66.799000000000007</v>
      </c>
      <c r="D12" s="65">
        <f>VLOOKUP($A12,'Return Data'!$B$7:$R$2292,10,0)</f>
        <v>-3.5783</v>
      </c>
      <c r="E12" s="66">
        <f t="shared" si="0"/>
        <v>32</v>
      </c>
      <c r="F12" s="65">
        <f>VLOOKUP($A12,'Return Data'!$B$7:$R$2292,11,0)</f>
        <v>-8.1409000000000002</v>
      </c>
      <c r="G12" s="66">
        <f t="shared" si="1"/>
        <v>29</v>
      </c>
      <c r="H12" s="65">
        <f>VLOOKUP($A12,'Return Data'!$B$7:$R$2292,12,0)</f>
        <v>-0.47820000000000001</v>
      </c>
      <c r="I12" s="66">
        <f t="shared" si="2"/>
        <v>30</v>
      </c>
      <c r="J12" s="65">
        <f>VLOOKUP($A12,'Return Data'!$B$7:$R$2292,13,0)</f>
        <v>12.611700000000001</v>
      </c>
      <c r="K12" s="66">
        <f t="shared" si="3"/>
        <v>28</v>
      </c>
      <c r="L12" s="65">
        <f>VLOOKUP($A12,'Return Data'!$B$7:$R$2292,17,0)</f>
        <v>34.373399999999997</v>
      </c>
      <c r="M12" s="66">
        <f t="shared" si="4"/>
        <v>21</v>
      </c>
      <c r="N12" s="65">
        <f>VLOOKUP($A12,'Return Data'!$B$7:$R$2292,14,0)</f>
        <v>17.6873</v>
      </c>
      <c r="O12" s="66">
        <f t="shared" si="5"/>
        <v>12</v>
      </c>
      <c r="P12" s="65">
        <f>VLOOKUP($A12,'Return Data'!$B$7:$R$2292,15,0)</f>
        <v>13.7369</v>
      </c>
      <c r="Q12" s="66">
        <f t="shared" si="7"/>
        <v>9</v>
      </c>
      <c r="R12" s="65">
        <f>VLOOKUP($A12,'Return Data'!$B$7:$R$2292,16,0)</f>
        <v>15.206300000000001</v>
      </c>
      <c r="S12" s="67">
        <f t="shared" si="6"/>
        <v>17</v>
      </c>
    </row>
    <row r="13" spans="1:20" x14ac:dyDescent="0.3">
      <c r="A13" s="102" t="s">
        <v>1695</v>
      </c>
      <c r="B13" s="64">
        <f>VLOOKUP($A13,'Return Data'!$B$7:$R$2292,3,0)</f>
        <v>44679</v>
      </c>
      <c r="C13" s="65">
        <f>VLOOKUP($A13,'Return Data'!$B$7:$R$2292,4,0)</f>
        <v>24.504999999999999</v>
      </c>
      <c r="D13" s="65">
        <f>VLOOKUP($A13,'Return Data'!$B$7:$R$2292,10,0)</f>
        <v>-0.89380000000000004</v>
      </c>
      <c r="E13" s="66">
        <f t="shared" si="0"/>
        <v>15</v>
      </c>
      <c r="F13" s="65">
        <f>VLOOKUP($A13,'Return Data'!$B$7:$R$2292,11,0)</f>
        <v>-2.7888000000000002</v>
      </c>
      <c r="G13" s="66">
        <f t="shared" si="1"/>
        <v>14</v>
      </c>
      <c r="H13" s="65">
        <f>VLOOKUP($A13,'Return Data'!$B$7:$R$2292,12,0)</f>
        <v>7.0041000000000002</v>
      </c>
      <c r="I13" s="66">
        <f t="shared" si="2"/>
        <v>15</v>
      </c>
      <c r="J13" s="65">
        <f>VLOOKUP($A13,'Return Data'!$B$7:$R$2292,13,0)</f>
        <v>20.293600000000001</v>
      </c>
      <c r="K13" s="66">
        <f t="shared" si="3"/>
        <v>15</v>
      </c>
      <c r="L13" s="65">
        <f>VLOOKUP($A13,'Return Data'!$B$7:$R$2292,17,0)</f>
        <v>38.618499999999997</v>
      </c>
      <c r="M13" s="66">
        <f t="shared" si="4"/>
        <v>13</v>
      </c>
      <c r="N13" s="65">
        <f>VLOOKUP($A13,'Return Data'!$B$7:$R$2292,14,0)</f>
        <v>17.274799999999999</v>
      </c>
      <c r="O13" s="66">
        <f t="shared" si="5"/>
        <v>14</v>
      </c>
      <c r="P13" s="65">
        <f>VLOOKUP($A13,'Return Data'!$B$7:$R$2292,15,0)</f>
        <v>14.5185</v>
      </c>
      <c r="Q13" s="66">
        <f t="shared" si="7"/>
        <v>6</v>
      </c>
      <c r="R13" s="65">
        <f>VLOOKUP($A13,'Return Data'!$B$7:$R$2292,16,0)</f>
        <v>13.187099999999999</v>
      </c>
      <c r="S13" s="67">
        <f t="shared" si="6"/>
        <v>27</v>
      </c>
    </row>
    <row r="14" spans="1:20" x14ac:dyDescent="0.3">
      <c r="A14" s="63" t="s">
        <v>1702</v>
      </c>
      <c r="B14" s="64">
        <f>VLOOKUP($A14,'Return Data'!$B$7:$R$2292,3,0)</f>
        <v>44679</v>
      </c>
      <c r="C14" s="65">
        <f>VLOOKUP($A14,'Return Data'!$B$7:$R$2292,4,0)</f>
        <v>1030.1159</v>
      </c>
      <c r="D14" s="65">
        <f>VLOOKUP($A14,'Return Data'!$B$7:$R$2292,10,0)</f>
        <v>-0.96409999999999996</v>
      </c>
      <c r="E14" s="66">
        <f t="shared" si="0"/>
        <v>16</v>
      </c>
      <c r="F14" s="65">
        <f>VLOOKUP($A14,'Return Data'!$B$7:$R$2292,11,0)</f>
        <v>-2.7877000000000001</v>
      </c>
      <c r="G14" s="66">
        <f t="shared" si="1"/>
        <v>13</v>
      </c>
      <c r="H14" s="65">
        <f>VLOOKUP($A14,'Return Data'!$B$7:$R$2292,12,0)</f>
        <v>11.1623</v>
      </c>
      <c r="I14" s="66">
        <f t="shared" si="2"/>
        <v>7</v>
      </c>
      <c r="J14" s="65">
        <f>VLOOKUP($A14,'Return Data'!$B$7:$R$2292,13,0)</f>
        <v>23.648800000000001</v>
      </c>
      <c r="K14" s="66">
        <f t="shared" si="3"/>
        <v>7</v>
      </c>
      <c r="L14" s="65">
        <f>VLOOKUP($A14,'Return Data'!$B$7:$R$2292,17,0)</f>
        <v>46.365200000000002</v>
      </c>
      <c r="M14" s="66">
        <f t="shared" si="4"/>
        <v>5</v>
      </c>
      <c r="N14" s="65">
        <f>VLOOKUP($A14,'Return Data'!$B$7:$R$2292,14,0)</f>
        <v>17.1021</v>
      </c>
      <c r="O14" s="66">
        <f t="shared" si="5"/>
        <v>15</v>
      </c>
      <c r="P14" s="65">
        <f>VLOOKUP($A14,'Return Data'!$B$7:$R$2292,15,0)</f>
        <v>13.3475</v>
      </c>
      <c r="Q14" s="66">
        <f t="shared" si="7"/>
        <v>14</v>
      </c>
      <c r="R14" s="65">
        <f>VLOOKUP($A14,'Return Data'!$B$7:$R$2292,16,0)</f>
        <v>16.2134</v>
      </c>
      <c r="S14" s="67">
        <f t="shared" si="6"/>
        <v>10</v>
      </c>
    </row>
    <row r="15" spans="1:20" x14ac:dyDescent="0.3">
      <c r="A15" s="63" t="s">
        <v>1704</v>
      </c>
      <c r="B15" s="64">
        <f>VLOOKUP($A15,'Return Data'!$B$7:$R$2292,3,0)</f>
        <v>44679</v>
      </c>
      <c r="C15" s="65">
        <f>VLOOKUP($A15,'Return Data'!$B$7:$R$2292,4,0)</f>
        <v>1103.895</v>
      </c>
      <c r="D15" s="65">
        <f>VLOOKUP($A15,'Return Data'!$B$7:$R$2292,10,0)</f>
        <v>2.79</v>
      </c>
      <c r="E15" s="66">
        <f t="shared" si="0"/>
        <v>4</v>
      </c>
      <c r="F15" s="65">
        <f>VLOOKUP($A15,'Return Data'!$B$7:$R$2292,11,0)</f>
        <v>3.0994000000000002</v>
      </c>
      <c r="G15" s="66">
        <f t="shared" si="1"/>
        <v>3</v>
      </c>
      <c r="H15" s="65">
        <f>VLOOKUP($A15,'Return Data'!$B$7:$R$2292,12,0)</f>
        <v>16.149999999999999</v>
      </c>
      <c r="I15" s="66">
        <f t="shared" si="2"/>
        <v>2</v>
      </c>
      <c r="J15" s="65">
        <f>VLOOKUP($A15,'Return Data'!$B$7:$R$2292,13,0)</f>
        <v>29.1738</v>
      </c>
      <c r="K15" s="66">
        <f t="shared" si="3"/>
        <v>4</v>
      </c>
      <c r="L15" s="65">
        <f>VLOOKUP($A15,'Return Data'!$B$7:$R$2292,17,0)</f>
        <v>44.899900000000002</v>
      </c>
      <c r="M15" s="66">
        <f t="shared" si="4"/>
        <v>6</v>
      </c>
      <c r="N15" s="65">
        <f>VLOOKUP($A15,'Return Data'!$B$7:$R$2292,14,0)</f>
        <v>15.775600000000001</v>
      </c>
      <c r="O15" s="66">
        <f t="shared" si="5"/>
        <v>21</v>
      </c>
      <c r="P15" s="65">
        <f>VLOOKUP($A15,'Return Data'!$B$7:$R$2292,15,0)</f>
        <v>13.6661</v>
      </c>
      <c r="Q15" s="66">
        <f t="shared" si="7"/>
        <v>11</v>
      </c>
      <c r="R15" s="65">
        <f>VLOOKUP($A15,'Return Data'!$B$7:$R$2292,16,0)</f>
        <v>15.2615</v>
      </c>
      <c r="S15" s="67">
        <f t="shared" si="6"/>
        <v>16</v>
      </c>
    </row>
    <row r="16" spans="1:20" x14ac:dyDescent="0.3">
      <c r="A16" s="119" t="s">
        <v>1698</v>
      </c>
      <c r="B16" s="64">
        <f>VLOOKUP($A16,'Return Data'!$B$7:$R$2292,3,0)</f>
        <v>44679</v>
      </c>
      <c r="C16" s="65">
        <f>VLOOKUP($A16,'Return Data'!$B$7:$R$2292,4,0)</f>
        <v>140.08349999999999</v>
      </c>
      <c r="D16" s="65">
        <f>VLOOKUP($A16,'Return Data'!$B$7:$R$2292,10,0)</f>
        <v>-1.8420000000000001</v>
      </c>
      <c r="E16" s="66">
        <f t="shared" si="0"/>
        <v>21</v>
      </c>
      <c r="F16" s="65">
        <f>VLOOKUP($A16,'Return Data'!$B$7:$R$2292,11,0)</f>
        <v>-2.2976000000000001</v>
      </c>
      <c r="G16" s="66">
        <f t="shared" si="1"/>
        <v>8</v>
      </c>
      <c r="H16" s="65">
        <f>VLOOKUP($A16,'Return Data'!$B$7:$R$2292,12,0)</f>
        <v>8.3087999999999997</v>
      </c>
      <c r="I16" s="66">
        <f t="shared" si="2"/>
        <v>11</v>
      </c>
      <c r="J16" s="65">
        <f>VLOOKUP($A16,'Return Data'!$B$7:$R$2292,13,0)</f>
        <v>20.622699999999998</v>
      </c>
      <c r="K16" s="66">
        <f t="shared" si="3"/>
        <v>13</v>
      </c>
      <c r="L16" s="65">
        <f>VLOOKUP($A16,'Return Data'!$B$7:$R$2292,17,0)</f>
        <v>38.271799999999999</v>
      </c>
      <c r="M16" s="66">
        <f t="shared" si="4"/>
        <v>15</v>
      </c>
      <c r="N16" s="65">
        <f>VLOOKUP($A16,'Return Data'!$B$7:$R$2292,14,0)</f>
        <v>15.032</v>
      </c>
      <c r="O16" s="66">
        <f t="shared" si="5"/>
        <v>23</v>
      </c>
      <c r="P16" s="65">
        <f>VLOOKUP($A16,'Return Data'!$B$7:$R$2292,15,0)</f>
        <v>11.5497</v>
      </c>
      <c r="Q16" s="66">
        <f t="shared" si="7"/>
        <v>20</v>
      </c>
      <c r="R16" s="65">
        <f>VLOOKUP($A16,'Return Data'!$B$7:$R$2292,16,0)</f>
        <v>14.9292</v>
      </c>
      <c r="S16" s="67">
        <f t="shared" si="6"/>
        <v>20</v>
      </c>
    </row>
    <row r="17" spans="1:19" x14ac:dyDescent="0.3">
      <c r="A17" s="120" t="s">
        <v>1211</v>
      </c>
      <c r="B17" s="64">
        <f>VLOOKUP($A17,'Return Data'!$B$7:$R$2292,3,0)</f>
        <v>44679</v>
      </c>
      <c r="C17" s="65">
        <f>VLOOKUP($A17,'Return Data'!$B$7:$R$2292,4,0)</f>
        <v>479.54</v>
      </c>
      <c r="D17" s="65">
        <f>VLOOKUP($A17,'Return Data'!$B$7:$R$2292,10,0)</f>
        <v>0.69289999999999996</v>
      </c>
      <c r="E17" s="66">
        <f t="shared" si="0"/>
        <v>6</v>
      </c>
      <c r="F17" s="65">
        <f>VLOOKUP($A17,'Return Data'!$B$7:$R$2292,11,0)</f>
        <v>-2.2084999999999999</v>
      </c>
      <c r="G17" s="66">
        <f t="shared" si="1"/>
        <v>7</v>
      </c>
      <c r="H17" s="65">
        <f>VLOOKUP($A17,'Return Data'!$B$7:$R$2292,12,0)</f>
        <v>6.6782000000000004</v>
      </c>
      <c r="I17" s="66">
        <f t="shared" si="2"/>
        <v>17</v>
      </c>
      <c r="J17" s="65">
        <f>VLOOKUP($A17,'Return Data'!$B$7:$R$2292,13,0)</f>
        <v>22.798400000000001</v>
      </c>
      <c r="K17" s="66">
        <f t="shared" si="3"/>
        <v>8</v>
      </c>
      <c r="L17" s="65">
        <f>VLOOKUP($A17,'Return Data'!$B$7:$R$2292,17,0)</f>
        <v>41.919400000000003</v>
      </c>
      <c r="M17" s="66">
        <f t="shared" si="4"/>
        <v>9</v>
      </c>
      <c r="N17" s="65">
        <f>VLOOKUP($A17,'Return Data'!$B$7:$R$2292,14,0)</f>
        <v>15.334899999999999</v>
      </c>
      <c r="O17" s="66">
        <f t="shared" si="5"/>
        <v>22</v>
      </c>
      <c r="P17" s="65">
        <f>VLOOKUP($A17,'Return Data'!$B$7:$R$2292,15,0)</f>
        <v>12.497</v>
      </c>
      <c r="Q17" s="66">
        <f t="shared" si="7"/>
        <v>19</v>
      </c>
      <c r="R17" s="65">
        <f>VLOOKUP($A17,'Return Data'!$B$7:$R$2292,16,0)</f>
        <v>15.7239</v>
      </c>
      <c r="S17" s="67">
        <f t="shared" si="6"/>
        <v>13</v>
      </c>
    </row>
    <row r="18" spans="1:19" x14ac:dyDescent="0.3">
      <c r="A18" s="63" t="s">
        <v>1706</v>
      </c>
      <c r="B18" s="64">
        <f>VLOOKUP($A18,'Return Data'!$B$7:$R$2292,3,0)</f>
        <v>44679</v>
      </c>
      <c r="C18" s="65">
        <f>VLOOKUP($A18,'Return Data'!$B$7:$R$2292,4,0)</f>
        <v>37.71</v>
      </c>
      <c r="D18" s="65">
        <f>VLOOKUP($A18,'Return Data'!$B$7:$R$2292,10,0)</f>
        <v>-1.3859999999999999</v>
      </c>
      <c r="E18" s="66">
        <f t="shared" si="0"/>
        <v>19</v>
      </c>
      <c r="F18" s="65">
        <f>VLOOKUP($A18,'Return Data'!$B$7:$R$2292,11,0)</f>
        <v>-2.4824999999999999</v>
      </c>
      <c r="G18" s="66">
        <f t="shared" si="1"/>
        <v>10</v>
      </c>
      <c r="H18" s="65">
        <f>VLOOKUP($A18,'Return Data'!$B$7:$R$2292,12,0)</f>
        <v>12.132</v>
      </c>
      <c r="I18" s="66">
        <f t="shared" si="2"/>
        <v>6</v>
      </c>
      <c r="J18" s="65">
        <f>VLOOKUP($A18,'Return Data'!$B$7:$R$2292,13,0)</f>
        <v>24.743600000000001</v>
      </c>
      <c r="K18" s="66">
        <f t="shared" si="3"/>
        <v>6</v>
      </c>
      <c r="L18" s="65">
        <f>VLOOKUP($A18,'Return Data'!$B$7:$R$2292,17,0)</f>
        <v>38.566299999999998</v>
      </c>
      <c r="M18" s="66">
        <f t="shared" si="4"/>
        <v>14</v>
      </c>
      <c r="N18" s="65">
        <f>VLOOKUP($A18,'Return Data'!$B$7:$R$2292,14,0)</f>
        <v>19.348500000000001</v>
      </c>
      <c r="O18" s="66">
        <f t="shared" si="5"/>
        <v>7</v>
      </c>
      <c r="P18" s="65">
        <f>VLOOKUP($A18,'Return Data'!$B$7:$R$2292,15,0)</f>
        <v>13.8474</v>
      </c>
      <c r="Q18" s="66">
        <f t="shared" si="7"/>
        <v>8</v>
      </c>
      <c r="R18" s="65">
        <f>VLOOKUP($A18,'Return Data'!$B$7:$R$2292,16,0)</f>
        <v>17.828900000000001</v>
      </c>
      <c r="S18" s="67">
        <f t="shared" si="6"/>
        <v>5</v>
      </c>
    </row>
    <row r="19" spans="1:19" x14ac:dyDescent="0.3">
      <c r="A19" s="63" t="s">
        <v>1727</v>
      </c>
      <c r="B19" s="64">
        <f>VLOOKUP($A19,'Return Data'!$B$7:$R$2292,3,0)</f>
        <v>44679</v>
      </c>
      <c r="C19" s="65">
        <f>VLOOKUP($A19,'Return Data'!$B$7:$R$2292,4,0)</f>
        <v>140.88</v>
      </c>
      <c r="D19" s="65">
        <f>VLOOKUP($A19,'Return Data'!$B$7:$R$2292,10,0)</f>
        <v>-2.8614999999999999</v>
      </c>
      <c r="E19" s="66">
        <f t="shared" si="0"/>
        <v>27</v>
      </c>
      <c r="F19" s="65">
        <f>VLOOKUP($A19,'Return Data'!$B$7:$R$2292,11,0)</f>
        <v>-3.8624000000000001</v>
      </c>
      <c r="G19" s="66">
        <f t="shared" si="1"/>
        <v>18</v>
      </c>
      <c r="H19" s="65">
        <f>VLOOKUP($A19,'Return Data'!$B$7:$R$2292,12,0)</f>
        <v>5.3230000000000004</v>
      </c>
      <c r="I19" s="66">
        <f t="shared" si="2"/>
        <v>21</v>
      </c>
      <c r="J19" s="65">
        <f>VLOOKUP($A19,'Return Data'!$B$7:$R$2292,13,0)</f>
        <v>17.155899999999999</v>
      </c>
      <c r="K19" s="66">
        <f t="shared" si="3"/>
        <v>20</v>
      </c>
      <c r="L19" s="65">
        <f>VLOOKUP($A19,'Return Data'!$B$7:$R$2292,17,0)</f>
        <v>31.824000000000002</v>
      </c>
      <c r="M19" s="66">
        <f t="shared" si="4"/>
        <v>25</v>
      </c>
      <c r="N19" s="65">
        <f>VLOOKUP($A19,'Return Data'!$B$7:$R$2292,14,0)</f>
        <v>13.0921</v>
      </c>
      <c r="O19" s="66">
        <f t="shared" si="5"/>
        <v>26</v>
      </c>
      <c r="P19" s="65">
        <f>VLOOKUP($A19,'Return Data'!$B$7:$R$2292,15,0)</f>
        <v>9.6918000000000006</v>
      </c>
      <c r="Q19" s="66">
        <f t="shared" si="7"/>
        <v>22</v>
      </c>
      <c r="R19" s="65">
        <f>VLOOKUP($A19,'Return Data'!$B$7:$R$2292,16,0)</f>
        <v>14.3195</v>
      </c>
      <c r="S19" s="67">
        <f t="shared" si="6"/>
        <v>24</v>
      </c>
    </row>
    <row r="20" spans="1:19" x14ac:dyDescent="0.3">
      <c r="A20" s="63" t="s">
        <v>1214</v>
      </c>
      <c r="B20" s="64">
        <f>VLOOKUP($A20,'Return Data'!$B$7:$R$2292,3,0)</f>
        <v>44679</v>
      </c>
      <c r="C20" s="65">
        <f>VLOOKUP($A20,'Return Data'!$B$7:$R$2292,4,0)</f>
        <v>86.27</v>
      </c>
      <c r="D20" s="65">
        <f>VLOOKUP($A20,'Return Data'!$B$7:$R$2292,10,0)</f>
        <v>-3.4903</v>
      </c>
      <c r="E20" s="66">
        <f t="shared" si="0"/>
        <v>30</v>
      </c>
      <c r="F20" s="65">
        <f>VLOOKUP($A20,'Return Data'!$B$7:$R$2292,11,0)</f>
        <v>-5.8392999999999997</v>
      </c>
      <c r="G20" s="66">
        <f t="shared" si="1"/>
        <v>27</v>
      </c>
      <c r="H20" s="65">
        <f>VLOOKUP($A20,'Return Data'!$B$7:$R$2292,12,0)</f>
        <v>0.84160000000000001</v>
      </c>
      <c r="I20" s="66">
        <f t="shared" si="2"/>
        <v>28</v>
      </c>
      <c r="J20" s="65">
        <f>VLOOKUP($A20,'Return Data'!$B$7:$R$2292,13,0)</f>
        <v>21.0977</v>
      </c>
      <c r="K20" s="66">
        <f t="shared" si="3"/>
        <v>9</v>
      </c>
      <c r="L20" s="65">
        <f>VLOOKUP($A20,'Return Data'!$B$7:$R$2292,17,0)</f>
        <v>39.3765</v>
      </c>
      <c r="M20" s="66">
        <f t="shared" si="4"/>
        <v>12</v>
      </c>
      <c r="N20" s="65">
        <f>VLOOKUP($A20,'Return Data'!$B$7:$R$2292,14,0)</f>
        <v>18.938800000000001</v>
      </c>
      <c r="O20" s="66">
        <f t="shared" si="5"/>
        <v>10</v>
      </c>
      <c r="P20" s="65">
        <f>VLOOKUP($A20,'Return Data'!$B$7:$R$2292,15,0)</f>
        <v>12.7166</v>
      </c>
      <c r="Q20" s="66">
        <f t="shared" si="7"/>
        <v>16</v>
      </c>
      <c r="R20" s="65">
        <f>VLOOKUP($A20,'Return Data'!$B$7:$R$2292,16,0)</f>
        <v>18.439800000000002</v>
      </c>
      <c r="S20" s="67">
        <f t="shared" si="6"/>
        <v>3</v>
      </c>
    </row>
    <row r="21" spans="1:19" x14ac:dyDescent="0.3">
      <c r="A21" s="63" t="s">
        <v>1215</v>
      </c>
      <c r="B21" s="64">
        <f>VLOOKUP($A21,'Return Data'!$B$7:$R$2292,3,0)</f>
        <v>44679</v>
      </c>
      <c r="C21" s="65">
        <f>VLOOKUP($A21,'Return Data'!$B$7:$R$2292,4,0)</f>
        <v>13.8903</v>
      </c>
      <c r="D21" s="65">
        <f>VLOOKUP($A21,'Return Data'!$B$7:$R$2292,10,0)</f>
        <v>-2.8744999999999998</v>
      </c>
      <c r="E21" s="66">
        <f t="shared" si="0"/>
        <v>28</v>
      </c>
      <c r="F21" s="65">
        <f>VLOOKUP($A21,'Return Data'!$B$7:$R$2292,11,0)</f>
        <v>-10.130599999999999</v>
      </c>
      <c r="G21" s="66">
        <f t="shared" si="1"/>
        <v>32</v>
      </c>
      <c r="H21" s="65">
        <f>VLOOKUP($A21,'Return Data'!$B$7:$R$2292,12,0)</f>
        <v>-5.5467000000000004</v>
      </c>
      <c r="I21" s="66">
        <f t="shared" si="2"/>
        <v>32</v>
      </c>
      <c r="J21" s="65">
        <f>VLOOKUP($A21,'Return Data'!$B$7:$R$2292,13,0)</f>
        <v>2.0190000000000001</v>
      </c>
      <c r="K21" s="66">
        <f t="shared" si="3"/>
        <v>31</v>
      </c>
      <c r="L21" s="65">
        <f>VLOOKUP($A21,'Return Data'!$B$7:$R$2292,17,0)</f>
        <v>24.823899999999998</v>
      </c>
      <c r="M21" s="66">
        <f t="shared" si="4"/>
        <v>31</v>
      </c>
      <c r="N21" s="65"/>
      <c r="O21" s="66"/>
      <c r="P21" s="65"/>
      <c r="Q21" s="66"/>
      <c r="R21" s="65">
        <f>VLOOKUP($A21,'Return Data'!$B$7:$R$2292,16,0)</f>
        <v>11.757300000000001</v>
      </c>
      <c r="S21" s="67">
        <f t="shared" si="6"/>
        <v>29</v>
      </c>
    </row>
    <row r="22" spans="1:19" x14ac:dyDescent="0.3">
      <c r="A22" s="63" t="s">
        <v>1707</v>
      </c>
      <c r="B22" s="64">
        <f>VLOOKUP($A22,'Return Data'!$B$7:$R$2292,3,0)</f>
        <v>44679</v>
      </c>
      <c r="C22" s="65">
        <f>VLOOKUP($A22,'Return Data'!$B$7:$R$2292,4,0)</f>
        <v>55.261299999999999</v>
      </c>
      <c r="D22" s="65">
        <f>VLOOKUP($A22,'Return Data'!$B$7:$R$2292,10,0)</f>
        <v>-1.1496</v>
      </c>
      <c r="E22" s="66">
        <f t="shared" si="0"/>
        <v>18</v>
      </c>
      <c r="F22" s="65">
        <f>VLOOKUP($A22,'Return Data'!$B$7:$R$2292,11,0)</f>
        <v>-2.6497999999999999</v>
      </c>
      <c r="G22" s="66">
        <f t="shared" si="1"/>
        <v>11</v>
      </c>
      <c r="H22" s="65">
        <f>VLOOKUP($A22,'Return Data'!$B$7:$R$2292,12,0)</f>
        <v>10.930400000000001</v>
      </c>
      <c r="I22" s="66">
        <f t="shared" si="2"/>
        <v>8</v>
      </c>
      <c r="J22" s="65">
        <f>VLOOKUP($A22,'Return Data'!$B$7:$R$2292,13,0)</f>
        <v>20.010100000000001</v>
      </c>
      <c r="K22" s="66">
        <f t="shared" si="3"/>
        <v>16</v>
      </c>
      <c r="L22" s="65">
        <f>VLOOKUP($A22,'Return Data'!$B$7:$R$2292,17,0)</f>
        <v>36.030799999999999</v>
      </c>
      <c r="M22" s="66">
        <f t="shared" si="4"/>
        <v>19</v>
      </c>
      <c r="N22" s="65">
        <f>VLOOKUP($A22,'Return Data'!$B$7:$R$2292,14,0)</f>
        <v>18.0715</v>
      </c>
      <c r="O22" s="66">
        <f t="shared" ref="O22:O34" si="8">RANK(N22,N$8:N$39,0)</f>
        <v>11</v>
      </c>
      <c r="P22" s="65">
        <f>VLOOKUP($A22,'Return Data'!$B$7:$R$2292,15,0)</f>
        <v>13.206799999999999</v>
      </c>
      <c r="Q22" s="66">
        <f>RANK(P22,P$8:P$39,0)</f>
        <v>15</v>
      </c>
      <c r="R22" s="65">
        <f>VLOOKUP($A22,'Return Data'!$B$7:$R$2292,16,0)</f>
        <v>16.1004</v>
      </c>
      <c r="S22" s="67">
        <f t="shared" si="6"/>
        <v>11</v>
      </c>
    </row>
    <row r="23" spans="1:19" x14ac:dyDescent="0.3">
      <c r="A23" s="63" t="s">
        <v>1715</v>
      </c>
      <c r="B23" s="64">
        <f>VLOOKUP($A23,'Return Data'!$B$7:$R$2292,3,0)</f>
        <v>44679</v>
      </c>
      <c r="C23" s="65">
        <f>VLOOKUP($A23,'Return Data'!$B$7:$R$2292,4,0)</f>
        <v>56.74</v>
      </c>
      <c r="D23" s="65">
        <f>VLOOKUP($A23,'Return Data'!$B$7:$R$2292,10,0)</f>
        <v>7.1000000000000004E-3</v>
      </c>
      <c r="E23" s="66">
        <f t="shared" si="0"/>
        <v>11</v>
      </c>
      <c r="F23" s="65">
        <f>VLOOKUP($A23,'Return Data'!$B$7:$R$2292,11,0)</f>
        <v>-2.4331999999999998</v>
      </c>
      <c r="G23" s="66">
        <f t="shared" si="1"/>
        <v>9</v>
      </c>
      <c r="H23" s="65">
        <f>VLOOKUP($A23,'Return Data'!$B$7:$R$2292,12,0)</f>
        <v>6.0125000000000002</v>
      </c>
      <c r="I23" s="66">
        <f t="shared" si="2"/>
        <v>20</v>
      </c>
      <c r="J23" s="65">
        <f>VLOOKUP($A23,'Return Data'!$B$7:$R$2292,13,0)</f>
        <v>14.8188</v>
      </c>
      <c r="K23" s="66">
        <f t="shared" si="3"/>
        <v>25</v>
      </c>
      <c r="L23" s="65">
        <f>VLOOKUP($A23,'Return Data'!$B$7:$R$2292,17,0)</f>
        <v>34.198599999999999</v>
      </c>
      <c r="M23" s="66">
        <f t="shared" si="4"/>
        <v>22</v>
      </c>
      <c r="N23" s="65">
        <f>VLOOKUP($A23,'Return Data'!$B$7:$R$2292,14,0)</f>
        <v>14.3375</v>
      </c>
      <c r="O23" s="66">
        <f t="shared" si="8"/>
        <v>24</v>
      </c>
      <c r="P23" s="65">
        <f>VLOOKUP($A23,'Return Data'!$B$7:$R$2292,15,0)</f>
        <v>12.632999999999999</v>
      </c>
      <c r="Q23" s="66">
        <f>RANK(P23,P$8:P$39,0)</f>
        <v>18</v>
      </c>
      <c r="R23" s="65">
        <f>VLOOKUP($A23,'Return Data'!$B$7:$R$2292,16,0)</f>
        <v>16.7546</v>
      </c>
      <c r="S23" s="67">
        <f t="shared" si="6"/>
        <v>9</v>
      </c>
    </row>
    <row r="24" spans="1:19" x14ac:dyDescent="0.3">
      <c r="A24" s="63" t="s">
        <v>1729</v>
      </c>
      <c r="B24" s="64">
        <f>VLOOKUP($A24,'Return Data'!$B$7:$R$2292,3,0)</f>
        <v>44679</v>
      </c>
      <c r="C24" s="65">
        <f>VLOOKUP($A24,'Return Data'!$B$7:$R$2292,4,0)</f>
        <v>125.59</v>
      </c>
      <c r="D24" s="65">
        <f>VLOOKUP($A24,'Return Data'!$B$7:$R$2292,10,0)</f>
        <v>0.52749999999999997</v>
      </c>
      <c r="E24" s="66">
        <f t="shared" si="0"/>
        <v>8</v>
      </c>
      <c r="F24" s="65">
        <f>VLOOKUP($A24,'Return Data'!$B$7:$R$2292,11,0)</f>
        <v>-3.0777000000000001</v>
      </c>
      <c r="G24" s="66">
        <f t="shared" si="1"/>
        <v>15</v>
      </c>
      <c r="H24" s="65">
        <f>VLOOKUP($A24,'Return Data'!$B$7:$R$2292,12,0)</f>
        <v>7.2557</v>
      </c>
      <c r="I24" s="66">
        <f t="shared" si="2"/>
        <v>14</v>
      </c>
      <c r="J24" s="65">
        <f>VLOOKUP($A24,'Return Data'!$B$7:$R$2292,13,0)</f>
        <v>15.749000000000001</v>
      </c>
      <c r="K24" s="66">
        <f t="shared" si="3"/>
        <v>23</v>
      </c>
      <c r="L24" s="65">
        <f>VLOOKUP($A24,'Return Data'!$B$7:$R$2292,17,0)</f>
        <v>34.084600000000002</v>
      </c>
      <c r="M24" s="66">
        <f t="shared" si="4"/>
        <v>23</v>
      </c>
      <c r="N24" s="65">
        <f>VLOOKUP($A24,'Return Data'!$B$7:$R$2292,14,0)</f>
        <v>13.4506</v>
      </c>
      <c r="O24" s="66">
        <f t="shared" si="8"/>
        <v>25</v>
      </c>
      <c r="P24" s="65">
        <f>VLOOKUP($A24,'Return Data'!$B$7:$R$2292,15,0)</f>
        <v>10.6511</v>
      </c>
      <c r="Q24" s="66">
        <f>RANK(P24,P$8:P$39,0)</f>
        <v>21</v>
      </c>
      <c r="R24" s="65">
        <f>VLOOKUP($A24,'Return Data'!$B$7:$R$2292,16,0)</f>
        <v>13.6645</v>
      </c>
      <c r="S24" s="67">
        <f t="shared" si="6"/>
        <v>25</v>
      </c>
    </row>
    <row r="25" spans="1:19" x14ac:dyDescent="0.3">
      <c r="A25" s="63" t="s">
        <v>1731</v>
      </c>
      <c r="B25" s="64">
        <f>VLOOKUP($A25,'Return Data'!$B$7:$R$2292,3,0)</f>
        <v>44679</v>
      </c>
      <c r="C25" s="65">
        <f>VLOOKUP($A25,'Return Data'!$B$7:$R$2292,4,0)</f>
        <v>68.636399999999995</v>
      </c>
      <c r="D25" s="65">
        <f>VLOOKUP($A25,'Return Data'!$B$7:$R$2292,10,0)</f>
        <v>-3.0512999999999999</v>
      </c>
      <c r="E25" s="66">
        <f t="shared" si="0"/>
        <v>29</v>
      </c>
      <c r="F25" s="65">
        <f>VLOOKUP($A25,'Return Data'!$B$7:$R$2292,11,0)</f>
        <v>-4.9839000000000002</v>
      </c>
      <c r="G25" s="66">
        <f t="shared" si="1"/>
        <v>25</v>
      </c>
      <c r="H25" s="65">
        <f>VLOOKUP($A25,'Return Data'!$B$7:$R$2292,12,0)</f>
        <v>3.6126999999999998</v>
      </c>
      <c r="I25" s="66">
        <f t="shared" si="2"/>
        <v>24</v>
      </c>
      <c r="J25" s="65">
        <f>VLOOKUP($A25,'Return Data'!$B$7:$R$2292,13,0)</f>
        <v>13.0962</v>
      </c>
      <c r="K25" s="66">
        <f t="shared" si="3"/>
        <v>27</v>
      </c>
      <c r="L25" s="65">
        <f>VLOOKUP($A25,'Return Data'!$B$7:$R$2292,17,0)</f>
        <v>25.5989</v>
      </c>
      <c r="M25" s="66">
        <f t="shared" si="4"/>
        <v>29</v>
      </c>
      <c r="N25" s="65">
        <f>VLOOKUP($A25,'Return Data'!$B$7:$R$2292,14,0)</f>
        <v>12.2494</v>
      </c>
      <c r="O25" s="66">
        <f t="shared" si="8"/>
        <v>28</v>
      </c>
      <c r="P25" s="65">
        <f>VLOOKUP($A25,'Return Data'!$B$7:$R$2292,15,0)</f>
        <v>9.0725999999999996</v>
      </c>
      <c r="Q25" s="66">
        <f>RANK(P25,P$8:P$39,0)</f>
        <v>23</v>
      </c>
      <c r="R25" s="65">
        <f>VLOOKUP($A25,'Return Data'!$B$7:$R$2292,16,0)</f>
        <v>10.3156</v>
      </c>
      <c r="S25" s="67">
        <f t="shared" si="6"/>
        <v>30</v>
      </c>
    </row>
    <row r="26" spans="1:19" x14ac:dyDescent="0.3">
      <c r="A26" s="63" t="s">
        <v>1217</v>
      </c>
      <c r="B26" s="64">
        <f>VLOOKUP($A26,'Return Data'!$B$7:$R$2292,3,0)</f>
        <v>44679</v>
      </c>
      <c r="C26" s="65">
        <f>VLOOKUP($A26,'Return Data'!$B$7:$R$2292,4,0)</f>
        <v>22.7531</v>
      </c>
      <c r="D26" s="65">
        <f>VLOOKUP($A26,'Return Data'!$B$7:$R$2292,10,0)</f>
        <v>0.61150000000000004</v>
      </c>
      <c r="E26" s="66">
        <f t="shared" si="0"/>
        <v>7</v>
      </c>
      <c r="F26" s="65">
        <f>VLOOKUP($A26,'Return Data'!$B$7:$R$2292,11,0)</f>
        <v>-0.55810000000000004</v>
      </c>
      <c r="G26" s="66">
        <f t="shared" si="1"/>
        <v>6</v>
      </c>
      <c r="H26" s="65">
        <f>VLOOKUP($A26,'Return Data'!$B$7:$R$2292,12,0)</f>
        <v>12.459300000000001</v>
      </c>
      <c r="I26" s="66">
        <f t="shared" si="2"/>
        <v>4</v>
      </c>
      <c r="J26" s="65">
        <f>VLOOKUP($A26,'Return Data'!$B$7:$R$2292,13,0)</f>
        <v>31.988499999999998</v>
      </c>
      <c r="K26" s="66">
        <f t="shared" si="3"/>
        <v>3</v>
      </c>
      <c r="L26" s="65">
        <f>VLOOKUP($A26,'Return Data'!$B$7:$R$2292,17,0)</f>
        <v>48.328400000000002</v>
      </c>
      <c r="M26" s="66">
        <f t="shared" si="4"/>
        <v>4</v>
      </c>
      <c r="N26" s="65">
        <f>VLOOKUP($A26,'Return Data'!$B$7:$R$2292,14,0)</f>
        <v>26.178799999999999</v>
      </c>
      <c r="O26" s="66">
        <f t="shared" si="8"/>
        <v>2</v>
      </c>
      <c r="P26" s="65"/>
      <c r="Q26" s="66"/>
      <c r="R26" s="65">
        <f>VLOOKUP($A26,'Return Data'!$B$7:$R$2292,16,0)</f>
        <v>17.999700000000001</v>
      </c>
      <c r="S26" s="67">
        <f t="shared" si="6"/>
        <v>4</v>
      </c>
    </row>
    <row r="27" spans="1:19" x14ac:dyDescent="0.3">
      <c r="A27" s="63" t="s">
        <v>1725</v>
      </c>
      <c r="B27" s="64">
        <f>VLOOKUP($A27,'Return Data'!$B$7:$R$2292,3,0)</f>
        <v>44679</v>
      </c>
      <c r="C27" s="65">
        <f>VLOOKUP($A27,'Return Data'!$B$7:$R$2292,4,0)</f>
        <v>34.981299999999997</v>
      </c>
      <c r="D27" s="65">
        <f>VLOOKUP($A27,'Return Data'!$B$7:$R$2292,10,0)</f>
        <v>-2.4451999999999998</v>
      </c>
      <c r="E27" s="66">
        <f t="shared" si="0"/>
        <v>25</v>
      </c>
      <c r="F27" s="65">
        <f>VLOOKUP($A27,'Return Data'!$B$7:$R$2292,11,0)</f>
        <v>-8.0213999999999999</v>
      </c>
      <c r="G27" s="66">
        <f t="shared" si="1"/>
        <v>28</v>
      </c>
      <c r="H27" s="65">
        <f>VLOOKUP($A27,'Return Data'!$B$7:$R$2292,12,0)</f>
        <v>-3.9847999999999999</v>
      </c>
      <c r="I27" s="66">
        <f t="shared" si="2"/>
        <v>31</v>
      </c>
      <c r="J27" s="65">
        <f>VLOOKUP($A27,'Return Data'!$B$7:$R$2292,13,0)</f>
        <v>3.4367999999999999</v>
      </c>
      <c r="K27" s="66">
        <f t="shared" si="3"/>
        <v>30</v>
      </c>
      <c r="L27" s="65">
        <f>VLOOKUP($A27,'Return Data'!$B$7:$R$2292,17,0)</f>
        <v>25.273499999999999</v>
      </c>
      <c r="M27" s="66">
        <f t="shared" si="4"/>
        <v>30</v>
      </c>
      <c r="N27" s="65">
        <f>VLOOKUP($A27,'Return Data'!$B$7:$R$2292,14,0)</f>
        <v>8.8000000000000007</v>
      </c>
      <c r="O27" s="66">
        <f t="shared" si="8"/>
        <v>30</v>
      </c>
      <c r="P27" s="65">
        <f>VLOOKUP($A27,'Return Data'!$B$7:$R$2292,15,0)</f>
        <v>7.5590999999999999</v>
      </c>
      <c r="Q27" s="66">
        <f>RANK(P27,P$8:P$39,0)</f>
        <v>25</v>
      </c>
      <c r="R27" s="65">
        <f>VLOOKUP($A27,'Return Data'!$B$7:$R$2292,16,0)</f>
        <v>16.931899999999999</v>
      </c>
      <c r="S27" s="67">
        <f t="shared" si="6"/>
        <v>7</v>
      </c>
    </row>
    <row r="28" spans="1:19" x14ac:dyDescent="0.3">
      <c r="A28" s="63" t="s">
        <v>1910</v>
      </c>
      <c r="B28" s="64">
        <f>VLOOKUP($A28,'Return Data'!$B$7:$R$2292,3,0)</f>
        <v>44679</v>
      </c>
      <c r="C28" s="65">
        <f>VLOOKUP($A28,'Return Data'!$B$7:$R$2292,4,0)</f>
        <v>16.9815</v>
      </c>
      <c r="D28" s="65">
        <f>VLOOKUP($A28,'Return Data'!$B$7:$R$2292,10,0)</f>
        <v>1.1623000000000001</v>
      </c>
      <c r="E28" s="66">
        <f t="shared" si="0"/>
        <v>5</v>
      </c>
      <c r="F28" s="65">
        <f>VLOOKUP($A28,'Return Data'!$B$7:$R$2292,11,0)</f>
        <v>-3.1194999999999999</v>
      </c>
      <c r="G28" s="66">
        <f t="shared" si="1"/>
        <v>16</v>
      </c>
      <c r="H28" s="65">
        <f>VLOOKUP($A28,'Return Data'!$B$7:$R$2292,12,0)</f>
        <v>10.0351</v>
      </c>
      <c r="I28" s="66">
        <f t="shared" si="2"/>
        <v>10</v>
      </c>
      <c r="J28" s="65">
        <f>VLOOKUP($A28,'Return Data'!$B$7:$R$2292,13,0)</f>
        <v>20.795999999999999</v>
      </c>
      <c r="K28" s="66">
        <f t="shared" si="3"/>
        <v>11</v>
      </c>
      <c r="L28" s="65">
        <f>VLOOKUP($A28,'Return Data'!$B$7:$R$2292,17,0)</f>
        <v>37.454500000000003</v>
      </c>
      <c r="M28" s="66">
        <f t="shared" si="4"/>
        <v>18</v>
      </c>
      <c r="N28" s="65">
        <f>VLOOKUP($A28,'Return Data'!$B$7:$R$2292,14,0)</f>
        <v>16.032900000000001</v>
      </c>
      <c r="O28" s="66">
        <f t="shared" si="8"/>
        <v>18</v>
      </c>
      <c r="P28" s="65"/>
      <c r="Q28" s="66"/>
      <c r="R28" s="65">
        <f>VLOOKUP($A28,'Return Data'!$B$7:$R$2292,16,0)</f>
        <v>14.9299</v>
      </c>
      <c r="S28" s="67">
        <f t="shared" si="6"/>
        <v>19</v>
      </c>
    </row>
    <row r="29" spans="1:19" x14ac:dyDescent="0.3">
      <c r="A29" s="63" t="s">
        <v>1220</v>
      </c>
      <c r="B29" s="64">
        <f>VLOOKUP($A29,'Return Data'!$B$7:$R$2292,3,0)</f>
        <v>44679</v>
      </c>
      <c r="C29" s="65">
        <f>VLOOKUP($A29,'Return Data'!$B$7:$R$2292,4,0)</f>
        <v>161.8817</v>
      </c>
      <c r="D29" s="65">
        <f>VLOOKUP($A29,'Return Data'!$B$7:$R$2292,10,0)</f>
        <v>3.5083000000000002</v>
      </c>
      <c r="E29" s="66">
        <f t="shared" si="0"/>
        <v>3</v>
      </c>
      <c r="F29" s="65">
        <f>VLOOKUP($A29,'Return Data'!$B$7:$R$2292,11,0)</f>
        <v>3.9821</v>
      </c>
      <c r="G29" s="66">
        <f t="shared" si="1"/>
        <v>2</v>
      </c>
      <c r="H29" s="65">
        <f>VLOOKUP($A29,'Return Data'!$B$7:$R$2292,12,0)</f>
        <v>17.972000000000001</v>
      </c>
      <c r="I29" s="66">
        <f t="shared" si="2"/>
        <v>1</v>
      </c>
      <c r="J29" s="65">
        <f>VLOOKUP($A29,'Return Data'!$B$7:$R$2292,13,0)</f>
        <v>34.426699999999997</v>
      </c>
      <c r="K29" s="66">
        <f t="shared" si="3"/>
        <v>1</v>
      </c>
      <c r="L29" s="65">
        <f>VLOOKUP($A29,'Return Data'!$B$7:$R$2292,17,0)</f>
        <v>49.709499999999998</v>
      </c>
      <c r="M29" s="66">
        <f t="shared" si="4"/>
        <v>2</v>
      </c>
      <c r="N29" s="65">
        <f>VLOOKUP($A29,'Return Data'!$B$7:$R$2292,14,0)</f>
        <v>15.972099999999999</v>
      </c>
      <c r="O29" s="66">
        <f t="shared" si="8"/>
        <v>19</v>
      </c>
      <c r="P29" s="65">
        <f>VLOOKUP($A29,'Return Data'!$B$7:$R$2292,15,0)</f>
        <v>13.6586</v>
      </c>
      <c r="Q29" s="66">
        <f>RANK(P29,P$8:P$39,0)</f>
        <v>12</v>
      </c>
      <c r="R29" s="65">
        <f>VLOOKUP($A29,'Return Data'!$B$7:$R$2292,16,0)</f>
        <v>14.8005</v>
      </c>
      <c r="S29" s="67">
        <f t="shared" si="6"/>
        <v>23</v>
      </c>
    </row>
    <row r="30" spans="1:19" x14ac:dyDescent="0.3">
      <c r="A30" s="63" t="s">
        <v>1688</v>
      </c>
      <c r="B30" s="64">
        <f>VLOOKUP($A30,'Return Data'!$B$7:$R$2292,3,0)</f>
        <v>44679</v>
      </c>
      <c r="C30" s="65">
        <f>VLOOKUP($A30,'Return Data'!$B$7:$R$2292,4,0)</f>
        <v>50.673200000000001</v>
      </c>
      <c r="D30" s="65">
        <f>VLOOKUP($A30,'Return Data'!$B$7:$R$2292,10,0)</f>
        <v>-1.8875999999999999</v>
      </c>
      <c r="E30" s="66">
        <f t="shared" si="0"/>
        <v>22</v>
      </c>
      <c r="F30" s="65">
        <f>VLOOKUP($A30,'Return Data'!$B$7:$R$2292,11,0)</f>
        <v>-4.5068000000000001</v>
      </c>
      <c r="G30" s="66">
        <f t="shared" si="1"/>
        <v>22</v>
      </c>
      <c r="H30" s="65">
        <f>VLOOKUP($A30,'Return Data'!$B$7:$R$2292,12,0)</f>
        <v>5.2196999999999996</v>
      </c>
      <c r="I30" s="66">
        <f t="shared" si="2"/>
        <v>22</v>
      </c>
      <c r="J30" s="65">
        <f>VLOOKUP($A30,'Return Data'!$B$7:$R$2292,13,0)</f>
        <v>20.993600000000001</v>
      </c>
      <c r="K30" s="66">
        <f t="shared" si="3"/>
        <v>10</v>
      </c>
      <c r="L30" s="65">
        <f>VLOOKUP($A30,'Return Data'!$B$7:$R$2292,17,0)</f>
        <v>44.225900000000003</v>
      </c>
      <c r="M30" s="66">
        <f t="shared" si="4"/>
        <v>7</v>
      </c>
      <c r="N30" s="65">
        <f>VLOOKUP($A30,'Return Data'!$B$7:$R$2292,14,0)</f>
        <v>24.5184</v>
      </c>
      <c r="O30" s="66">
        <f t="shared" si="8"/>
        <v>4</v>
      </c>
      <c r="P30" s="65">
        <f>VLOOKUP($A30,'Return Data'!$B$7:$R$2292,15,0)</f>
        <v>20.027999999999999</v>
      </c>
      <c r="Q30" s="66">
        <f>RANK(P30,P$8:P$39,0)</f>
        <v>2</v>
      </c>
      <c r="R30" s="65">
        <f>VLOOKUP($A30,'Return Data'!$B$7:$R$2292,16,0)</f>
        <v>19.946000000000002</v>
      </c>
      <c r="S30" s="67">
        <f t="shared" si="6"/>
        <v>2</v>
      </c>
    </row>
    <row r="31" spans="1:19" x14ac:dyDescent="0.3">
      <c r="A31" s="63" t="s">
        <v>1716</v>
      </c>
      <c r="B31" s="64">
        <f>VLOOKUP($A31,'Return Data'!$B$7:$R$2292,3,0)</f>
        <v>44679</v>
      </c>
      <c r="C31" s="65">
        <f>VLOOKUP($A31,'Return Data'!$B$7:$R$2292,4,0)</f>
        <v>28.07</v>
      </c>
      <c r="D31" s="65">
        <f>VLOOKUP($A31,'Return Data'!$B$7:$R$2292,10,0)</f>
        <v>-3.5394999999999999</v>
      </c>
      <c r="E31" s="66">
        <f t="shared" si="0"/>
        <v>31</v>
      </c>
      <c r="F31" s="65">
        <f>VLOOKUP($A31,'Return Data'!$B$7:$R$2292,11,0)</f>
        <v>-4.4912999999999998</v>
      </c>
      <c r="G31" s="66">
        <f t="shared" si="1"/>
        <v>21</v>
      </c>
      <c r="H31" s="65">
        <f>VLOOKUP($A31,'Return Data'!$B$7:$R$2292,12,0)</f>
        <v>3.5411000000000001</v>
      </c>
      <c r="I31" s="66">
        <f t="shared" si="2"/>
        <v>25</v>
      </c>
      <c r="J31" s="65">
        <f>VLOOKUP($A31,'Return Data'!$B$7:$R$2292,13,0)</f>
        <v>20.783100000000001</v>
      </c>
      <c r="K31" s="66">
        <f t="shared" si="3"/>
        <v>12</v>
      </c>
      <c r="L31" s="65">
        <f>VLOOKUP($A31,'Return Data'!$B$7:$R$2292,17,0)</f>
        <v>48.551699999999997</v>
      </c>
      <c r="M31" s="66">
        <f t="shared" si="4"/>
        <v>3</v>
      </c>
      <c r="N31" s="65">
        <f>VLOOKUP($A31,'Return Data'!$B$7:$R$2292,14,0)</f>
        <v>25.600999999999999</v>
      </c>
      <c r="O31" s="66">
        <f t="shared" si="8"/>
        <v>3</v>
      </c>
      <c r="P31" s="65">
        <f>VLOOKUP($A31,'Return Data'!$B$7:$R$2292,15,0)</f>
        <v>17.702400000000001</v>
      </c>
      <c r="Q31" s="66">
        <f>RANK(P31,P$8:P$39,0)</f>
        <v>3</v>
      </c>
      <c r="R31" s="65">
        <f>VLOOKUP($A31,'Return Data'!$B$7:$R$2292,16,0)</f>
        <v>15.514699999999999</v>
      </c>
      <c r="S31" s="67">
        <f t="shared" si="6"/>
        <v>15</v>
      </c>
    </row>
    <row r="32" spans="1:19" x14ac:dyDescent="0.3">
      <c r="A32" s="63" t="s">
        <v>1222</v>
      </c>
      <c r="B32" s="64">
        <f>VLOOKUP($A32,'Return Data'!$B$7:$R$2292,3,0)</f>
        <v>44679</v>
      </c>
      <c r="C32" s="65">
        <f>VLOOKUP($A32,'Return Data'!$B$7:$R$2292,4,0)</f>
        <v>451.7679</v>
      </c>
      <c r="D32" s="65">
        <f>VLOOKUP($A32,'Return Data'!$B$7:$R$2292,10,0)</f>
        <v>4.7945000000000002</v>
      </c>
      <c r="E32" s="66">
        <f t="shared" si="0"/>
        <v>1</v>
      </c>
      <c r="F32" s="65">
        <f>VLOOKUP($A32,'Return Data'!$B$7:$R$2292,11,0)</f>
        <v>6.9394</v>
      </c>
      <c r="G32" s="66">
        <f t="shared" si="1"/>
        <v>1</v>
      </c>
      <c r="H32" s="65">
        <f>VLOOKUP($A32,'Return Data'!$B$7:$R$2292,12,0)</f>
        <v>14.805899999999999</v>
      </c>
      <c r="I32" s="66">
        <f t="shared" si="2"/>
        <v>3</v>
      </c>
      <c r="J32" s="65">
        <f>VLOOKUP($A32,'Return Data'!$B$7:$R$2292,13,0)</f>
        <v>34.145600000000002</v>
      </c>
      <c r="K32" s="66">
        <f t="shared" si="3"/>
        <v>2</v>
      </c>
      <c r="L32" s="65">
        <f>VLOOKUP($A32,'Return Data'!$B$7:$R$2292,17,0)</f>
        <v>68.209000000000003</v>
      </c>
      <c r="M32" s="66">
        <f t="shared" si="4"/>
        <v>1</v>
      </c>
      <c r="N32" s="65">
        <f>VLOOKUP($A32,'Return Data'!$B$7:$R$2292,14,0)</f>
        <v>34.330100000000002</v>
      </c>
      <c r="O32" s="66">
        <f t="shared" si="8"/>
        <v>1</v>
      </c>
      <c r="P32" s="65">
        <f>VLOOKUP($A32,'Return Data'!$B$7:$R$2292,15,0)</f>
        <v>24.232600000000001</v>
      </c>
      <c r="Q32" s="66">
        <f>RANK(P32,P$8:P$39,0)</f>
        <v>1</v>
      </c>
      <c r="R32" s="65">
        <f>VLOOKUP($A32,'Return Data'!$B$7:$R$2292,16,0)</f>
        <v>21.467400000000001</v>
      </c>
      <c r="S32" s="67">
        <f t="shared" si="6"/>
        <v>1</v>
      </c>
    </row>
    <row r="33" spans="1:19" x14ac:dyDescent="0.3">
      <c r="A33" s="63" t="s">
        <v>1718</v>
      </c>
      <c r="B33" s="64">
        <f>VLOOKUP($A33,'Return Data'!$B$7:$R$2292,3,0)</f>
        <v>44679</v>
      </c>
      <c r="C33" s="65">
        <f>VLOOKUP($A33,'Return Data'!$B$7:$R$2292,4,0)</f>
        <v>81.378799999999998</v>
      </c>
      <c r="D33" s="65">
        <f>VLOOKUP($A33,'Return Data'!$B$7:$R$2292,10,0)</f>
        <v>0.46160000000000001</v>
      </c>
      <c r="E33" s="66">
        <f t="shared" si="0"/>
        <v>9</v>
      </c>
      <c r="F33" s="65">
        <f>VLOOKUP($A33,'Return Data'!$B$7:$R$2292,11,0)</f>
        <v>-2.7261000000000002</v>
      </c>
      <c r="G33" s="66">
        <f t="shared" si="1"/>
        <v>12</v>
      </c>
      <c r="H33" s="65">
        <f>VLOOKUP($A33,'Return Data'!$B$7:$R$2292,12,0)</f>
        <v>7.9618000000000002</v>
      </c>
      <c r="I33" s="66">
        <f t="shared" si="2"/>
        <v>12</v>
      </c>
      <c r="J33" s="65">
        <f>VLOOKUP($A33,'Return Data'!$B$7:$R$2292,13,0)</f>
        <v>18.753699999999998</v>
      </c>
      <c r="K33" s="66">
        <f t="shared" si="3"/>
        <v>18</v>
      </c>
      <c r="L33" s="65">
        <f>VLOOKUP($A33,'Return Data'!$B$7:$R$2292,17,0)</f>
        <v>37.9846</v>
      </c>
      <c r="M33" s="66">
        <f t="shared" si="4"/>
        <v>16</v>
      </c>
      <c r="N33" s="65">
        <f>VLOOKUP($A33,'Return Data'!$B$7:$R$2292,14,0)</f>
        <v>16.287600000000001</v>
      </c>
      <c r="O33" s="66">
        <f t="shared" si="8"/>
        <v>16</v>
      </c>
      <c r="P33" s="65">
        <f>VLOOKUP($A33,'Return Data'!$B$7:$R$2292,15,0)</f>
        <v>13.5334</v>
      </c>
      <c r="Q33" s="66">
        <f>RANK(P33,P$8:P$39,0)</f>
        <v>13</v>
      </c>
      <c r="R33" s="65">
        <f>VLOOKUP($A33,'Return Data'!$B$7:$R$2292,16,0)</f>
        <v>16.883199999999999</v>
      </c>
      <c r="S33" s="67">
        <f t="shared" si="6"/>
        <v>8</v>
      </c>
    </row>
    <row r="34" spans="1:19" x14ac:dyDescent="0.3">
      <c r="A34" s="63" t="s">
        <v>1720</v>
      </c>
      <c r="B34" s="64">
        <f>VLOOKUP($A34,'Return Data'!$B$7:$R$2292,3,0)</f>
        <v>44679</v>
      </c>
      <c r="C34" s="65">
        <f>VLOOKUP($A34,'Return Data'!$B$7:$R$2292,4,0)</f>
        <v>15.194699999999999</v>
      </c>
      <c r="D34" s="65">
        <f>VLOOKUP($A34,'Return Data'!$B$7:$R$2292,10,0)</f>
        <v>-1.6085</v>
      </c>
      <c r="E34" s="66">
        <f t="shared" si="0"/>
        <v>20</v>
      </c>
      <c r="F34" s="65">
        <f>VLOOKUP($A34,'Return Data'!$B$7:$R$2292,11,0)</f>
        <v>-4.3503999999999996</v>
      </c>
      <c r="G34" s="66">
        <f t="shared" si="1"/>
        <v>20</v>
      </c>
      <c r="H34" s="65">
        <f>VLOOKUP($A34,'Return Data'!$B$7:$R$2292,12,0)</f>
        <v>7.9421999999999997</v>
      </c>
      <c r="I34" s="66">
        <f t="shared" si="2"/>
        <v>13</v>
      </c>
      <c r="J34" s="65">
        <f>VLOOKUP($A34,'Return Data'!$B$7:$R$2292,13,0)</f>
        <v>15.0547</v>
      </c>
      <c r="K34" s="66">
        <f t="shared" si="3"/>
        <v>24</v>
      </c>
      <c r="L34" s="65">
        <f>VLOOKUP($A34,'Return Data'!$B$7:$R$2292,17,0)</f>
        <v>29.4436</v>
      </c>
      <c r="M34" s="66">
        <f t="shared" si="4"/>
        <v>28</v>
      </c>
      <c r="N34" s="65">
        <f>VLOOKUP($A34,'Return Data'!$B$7:$R$2292,14,0)</f>
        <v>12.423999999999999</v>
      </c>
      <c r="O34" s="66">
        <f t="shared" si="8"/>
        <v>27</v>
      </c>
      <c r="P34" s="65"/>
      <c r="Q34" s="66"/>
      <c r="R34" s="65">
        <f>VLOOKUP($A34,'Return Data'!$B$7:$R$2292,16,0)</f>
        <v>12.3832</v>
      </c>
      <c r="S34" s="67">
        <f t="shared" si="6"/>
        <v>28</v>
      </c>
    </row>
    <row r="35" spans="1:19" x14ac:dyDescent="0.3">
      <c r="A35" s="63" t="s">
        <v>1223</v>
      </c>
      <c r="B35" s="64">
        <f>VLOOKUP($A35,'Return Data'!$B$7:$R$2292,3,0)</f>
        <v>0</v>
      </c>
      <c r="C35" s="65">
        <f>VLOOKUP($A35,'Return Data'!$B$7:$R$2292,4,0)</f>
        <v>0</v>
      </c>
      <c r="D35" s="65">
        <f>VLOOKUP($A35,'Return Data'!$B$7:$R$2292,10,0)</f>
        <v>0</v>
      </c>
      <c r="E35" s="66">
        <f t="shared" si="0"/>
        <v>12</v>
      </c>
      <c r="F35" s="65">
        <f>VLOOKUP($A35,'Return Data'!$B$7:$R$2292,11,0)</f>
        <v>0</v>
      </c>
      <c r="G35" s="66">
        <f t="shared" si="1"/>
        <v>5</v>
      </c>
      <c r="H35" s="65">
        <f>VLOOKUP($A35,'Return Data'!$B$7:$R$2292,12,0)</f>
        <v>0</v>
      </c>
      <c r="I35" s="66">
        <f t="shared" si="2"/>
        <v>29</v>
      </c>
      <c r="J35" s="65">
        <f>VLOOKUP($A35,'Return Data'!$B$7:$R$2292,13,0)</f>
        <v>0</v>
      </c>
      <c r="K35" s="66">
        <f t="shared" si="3"/>
        <v>32</v>
      </c>
      <c r="L35" s="65">
        <f>VLOOKUP($A35,'Return Data'!$B$7:$R$2292,17,0)</f>
        <v>0</v>
      </c>
      <c r="M35" s="66">
        <f t="shared" si="4"/>
        <v>32</v>
      </c>
      <c r="N35" s="65"/>
      <c r="O35" s="66"/>
      <c r="P35" s="65"/>
      <c r="Q35" s="66"/>
      <c r="R35" s="65">
        <f>VLOOKUP($A35,'Return Data'!$B$7:$R$2292,16,0)</f>
        <v>0</v>
      </c>
      <c r="S35" s="67">
        <f t="shared" si="6"/>
        <v>32</v>
      </c>
    </row>
    <row r="36" spans="1:19" x14ac:dyDescent="0.3">
      <c r="A36" s="102" t="s">
        <v>1699</v>
      </c>
      <c r="B36" s="64">
        <f>VLOOKUP($A36,'Return Data'!$B$7:$R$2292,3,0)</f>
        <v>44679</v>
      </c>
      <c r="C36" s="65">
        <f>VLOOKUP($A36,'Return Data'!$B$7:$R$2292,4,0)</f>
        <v>16.558700000000002</v>
      </c>
      <c r="D36" s="65">
        <f>VLOOKUP($A36,'Return Data'!$B$7:$R$2292,10,0)</f>
        <v>5.0799999999999998E-2</v>
      </c>
      <c r="E36" s="66">
        <f t="shared" si="0"/>
        <v>10</v>
      </c>
      <c r="F36" s="65">
        <f>VLOOKUP($A36,'Return Data'!$B$7:$R$2292,11,0)</f>
        <v>-3.9769000000000001</v>
      </c>
      <c r="G36" s="66">
        <f t="shared" si="1"/>
        <v>19</v>
      </c>
      <c r="H36" s="65">
        <f>VLOOKUP($A36,'Return Data'!$B$7:$R$2292,12,0)</f>
        <v>6.6136999999999997</v>
      </c>
      <c r="I36" s="66">
        <f t="shared" si="2"/>
        <v>18</v>
      </c>
      <c r="J36" s="65">
        <f>VLOOKUP($A36,'Return Data'!$B$7:$R$2292,13,0)</f>
        <v>16.247900000000001</v>
      </c>
      <c r="K36" s="66">
        <f t="shared" si="3"/>
        <v>21</v>
      </c>
      <c r="L36" s="65">
        <f>VLOOKUP($A36,'Return Data'!$B$7:$R$2292,17,0)</f>
        <v>30.925599999999999</v>
      </c>
      <c r="M36" s="66">
        <f t="shared" si="4"/>
        <v>26</v>
      </c>
      <c r="N36" s="65">
        <f>VLOOKUP($A36,'Return Data'!$B$7:$R$2292,14,0)</f>
        <v>16.055099999999999</v>
      </c>
      <c r="O36" s="66">
        <f>RANK(N36,N$8:N$39,0)</f>
        <v>17</v>
      </c>
      <c r="P36" s="65"/>
      <c r="Q36" s="66"/>
      <c r="R36" s="65">
        <f>VLOOKUP($A36,'Return Data'!$B$7:$R$2292,16,0)</f>
        <v>14.844099999999999</v>
      </c>
      <c r="S36" s="67">
        <f t="shared" si="6"/>
        <v>21</v>
      </c>
    </row>
    <row r="37" spans="1:19" x14ac:dyDescent="0.3">
      <c r="A37" s="63" t="s">
        <v>1722</v>
      </c>
      <c r="B37" s="64">
        <f>VLOOKUP($A37,'Return Data'!$B$7:$R$2292,3,0)</f>
        <v>44679</v>
      </c>
      <c r="C37" s="65">
        <f>VLOOKUP($A37,'Return Data'!$B$7:$R$2292,4,0)</f>
        <v>158.24</v>
      </c>
      <c r="D37" s="65">
        <f>VLOOKUP($A37,'Return Data'!$B$7:$R$2292,10,0)</f>
        <v>3.8660999999999999</v>
      </c>
      <c r="E37" s="66">
        <f t="shared" si="0"/>
        <v>2</v>
      </c>
      <c r="F37" s="65">
        <f>VLOOKUP($A37,'Return Data'!$B$7:$R$2292,11,0)</f>
        <v>0.7641</v>
      </c>
      <c r="G37" s="66">
        <f t="shared" si="1"/>
        <v>4</v>
      </c>
      <c r="H37" s="65">
        <f>VLOOKUP($A37,'Return Data'!$B$7:$R$2292,12,0)</f>
        <v>10.3102</v>
      </c>
      <c r="I37" s="66">
        <f t="shared" si="2"/>
        <v>9</v>
      </c>
      <c r="J37" s="65">
        <f>VLOOKUP($A37,'Return Data'!$B$7:$R$2292,13,0)</f>
        <v>19.093900000000001</v>
      </c>
      <c r="K37" s="66">
        <f t="shared" si="3"/>
        <v>17</v>
      </c>
      <c r="L37" s="65">
        <f>VLOOKUP($A37,'Return Data'!$B$7:$R$2292,17,0)</f>
        <v>32.187399999999997</v>
      </c>
      <c r="M37" s="66">
        <f t="shared" si="4"/>
        <v>24</v>
      </c>
      <c r="N37" s="65">
        <f>VLOOKUP($A37,'Return Data'!$B$7:$R$2292,14,0)</f>
        <v>10.429600000000001</v>
      </c>
      <c r="O37" s="66">
        <f>RANK(N37,N$8:N$39,0)</f>
        <v>29</v>
      </c>
      <c r="P37" s="65">
        <f>VLOOKUP($A37,'Return Data'!$B$7:$R$2292,15,0)</f>
        <v>7.8507999999999996</v>
      </c>
      <c r="Q37" s="66">
        <f>RANK(P37,P$8:P$39,0)</f>
        <v>24</v>
      </c>
      <c r="R37" s="65">
        <f>VLOOKUP($A37,'Return Data'!$B$7:$R$2292,16,0)</f>
        <v>10.189500000000001</v>
      </c>
      <c r="S37" s="67">
        <f t="shared" si="6"/>
        <v>31</v>
      </c>
    </row>
    <row r="38" spans="1:19" x14ac:dyDescent="0.3">
      <c r="A38" s="63" t="s">
        <v>1708</v>
      </c>
      <c r="B38" s="64">
        <f>VLOOKUP($A38,'Return Data'!$B$7:$R$2292,3,0)</f>
        <v>44679</v>
      </c>
      <c r="C38" s="65">
        <f>VLOOKUP($A38,'Return Data'!$B$7:$R$2292,4,0)</f>
        <v>34.9</v>
      </c>
      <c r="D38" s="65">
        <f>VLOOKUP($A38,'Return Data'!$B$7:$R$2292,10,0)</f>
        <v>-0.48470000000000002</v>
      </c>
      <c r="E38" s="66">
        <f t="shared" si="0"/>
        <v>13</v>
      </c>
      <c r="F38" s="65">
        <f>VLOOKUP($A38,'Return Data'!$B$7:$R$2292,11,0)</f>
        <v>-4.7748999999999997</v>
      </c>
      <c r="G38" s="66">
        <f t="shared" si="1"/>
        <v>24</v>
      </c>
      <c r="H38" s="65">
        <f>VLOOKUP($A38,'Return Data'!$B$7:$R$2292,12,0)</f>
        <v>6.5648999999999997</v>
      </c>
      <c r="I38" s="66">
        <f t="shared" si="2"/>
        <v>19</v>
      </c>
      <c r="J38" s="65">
        <f>VLOOKUP($A38,'Return Data'!$B$7:$R$2292,13,0)</f>
        <v>20.510999999999999</v>
      </c>
      <c r="K38" s="66">
        <f t="shared" si="3"/>
        <v>14</v>
      </c>
      <c r="L38" s="65">
        <f>VLOOKUP($A38,'Return Data'!$B$7:$R$2292,17,0)</f>
        <v>39.399000000000001</v>
      </c>
      <c r="M38" s="66">
        <f t="shared" si="4"/>
        <v>11</v>
      </c>
      <c r="N38" s="65">
        <f>VLOOKUP($A38,'Return Data'!$B$7:$R$2292,14,0)</f>
        <v>19.212399999999999</v>
      </c>
      <c r="O38" s="66">
        <f>RANK(N38,N$8:N$39,0)</f>
        <v>8</v>
      </c>
      <c r="P38" s="65">
        <f>VLOOKUP($A38,'Return Data'!$B$7:$R$2292,15,0)</f>
        <v>14.418900000000001</v>
      </c>
      <c r="Q38" s="66">
        <f>RANK(P38,P$8:P$39,0)</f>
        <v>7</v>
      </c>
      <c r="R38" s="65">
        <f>VLOOKUP($A38,'Return Data'!$B$7:$R$2292,16,0)</f>
        <v>13.301299999999999</v>
      </c>
      <c r="S38" s="67">
        <f t="shared" si="6"/>
        <v>26</v>
      </c>
    </row>
    <row r="39" spans="1:19" x14ac:dyDescent="0.3">
      <c r="A39" s="63" t="s">
        <v>1778</v>
      </c>
      <c r="B39" s="64">
        <f>VLOOKUP($A39,'Return Data'!$B$7:$R$2292,3,0)</f>
        <v>44679</v>
      </c>
      <c r="C39" s="65">
        <f>VLOOKUP($A39,'Return Data'!$B$7:$R$2292,4,0)</f>
        <v>252.3492</v>
      </c>
      <c r="D39" s="65">
        <f>VLOOKUP($A39,'Return Data'!$B$7:$R$2292,10,0)</f>
        <v>-2.673</v>
      </c>
      <c r="E39" s="66">
        <f t="shared" si="0"/>
        <v>26</v>
      </c>
      <c r="F39" s="65">
        <f>VLOOKUP($A39,'Return Data'!$B$7:$R$2292,11,0)</f>
        <v>-9.4207000000000001</v>
      </c>
      <c r="G39" s="66">
        <f t="shared" si="1"/>
        <v>31</v>
      </c>
      <c r="H39" s="65">
        <f>VLOOKUP($A39,'Return Data'!$B$7:$R$2292,12,0)</f>
        <v>1.7507999999999999</v>
      </c>
      <c r="I39" s="66">
        <f t="shared" si="2"/>
        <v>27</v>
      </c>
      <c r="J39" s="65">
        <f>VLOOKUP($A39,'Return Data'!$B$7:$R$2292,13,0)</f>
        <v>12.540699999999999</v>
      </c>
      <c r="K39" s="66">
        <f t="shared" si="3"/>
        <v>29</v>
      </c>
      <c r="L39" s="65">
        <f>VLOOKUP($A39,'Return Data'!$B$7:$R$2292,17,0)</f>
        <v>39.595100000000002</v>
      </c>
      <c r="M39" s="66">
        <f t="shared" si="4"/>
        <v>10</v>
      </c>
      <c r="N39" s="65">
        <f>VLOOKUP($A39,'Return Data'!$B$7:$R$2292,14,0)</f>
        <v>19.592099999999999</v>
      </c>
      <c r="O39" s="66">
        <f>RANK(N39,N$8:N$39,0)</f>
        <v>6</v>
      </c>
      <c r="P39" s="65">
        <f>VLOOKUP($A39,'Return Data'!$B$7:$R$2292,15,0)</f>
        <v>16.541799999999999</v>
      </c>
      <c r="Q39" s="66">
        <f>RANK(P39,P$8:P$39,0)</f>
        <v>4</v>
      </c>
      <c r="R39" s="65">
        <f>VLOOKUP($A39,'Return Data'!$B$7:$R$2292,16,0)</f>
        <v>15.975899999999999</v>
      </c>
      <c r="S39" s="67">
        <f t="shared" si="6"/>
        <v>12</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-0.70145312500000023</v>
      </c>
      <c r="E41" s="74"/>
      <c r="F41" s="75">
        <f>AVERAGE(F8:F39)</f>
        <v>-3.3349937499999998</v>
      </c>
      <c r="G41" s="74"/>
      <c r="H41" s="75">
        <f>AVERAGE(H8:H39)</f>
        <v>6.8011343750000002</v>
      </c>
      <c r="I41" s="74"/>
      <c r="J41" s="75">
        <f>AVERAGE(J8:J39)</f>
        <v>18.837284374999999</v>
      </c>
      <c r="K41" s="74"/>
      <c r="L41" s="75">
        <f>AVERAGE(L8:L39)</f>
        <v>37.113009375000004</v>
      </c>
      <c r="M41" s="74"/>
      <c r="N41" s="75">
        <f>AVERAGE(N8:N39)</f>
        <v>17.542803333333332</v>
      </c>
      <c r="O41" s="74"/>
      <c r="P41" s="75">
        <f>AVERAGE(P8:P39)</f>
        <v>13.560032000000001</v>
      </c>
      <c r="Q41" s="74"/>
      <c r="R41" s="75">
        <f>AVERAGE(R8:R39)</f>
        <v>14.915650000000003</v>
      </c>
      <c r="S41" s="76"/>
    </row>
    <row r="42" spans="1:19" x14ac:dyDescent="0.3">
      <c r="A42" s="73" t="s">
        <v>28</v>
      </c>
      <c r="B42" s="74"/>
      <c r="C42" s="74"/>
      <c r="D42" s="75">
        <f>MIN(D8:D39)</f>
        <v>-3.5783</v>
      </c>
      <c r="E42" s="74"/>
      <c r="F42" s="75">
        <f>MIN(F8:F39)</f>
        <v>-10.130599999999999</v>
      </c>
      <c r="G42" s="74"/>
      <c r="H42" s="75">
        <f>MIN(H8:H39)</f>
        <v>-5.5467000000000004</v>
      </c>
      <c r="I42" s="74"/>
      <c r="J42" s="75">
        <f>MIN(J8:J39)</f>
        <v>0</v>
      </c>
      <c r="K42" s="74"/>
      <c r="L42" s="75">
        <f>MIN(L8:L39)</f>
        <v>0</v>
      </c>
      <c r="M42" s="74"/>
      <c r="N42" s="75">
        <f>MIN(N8:N39)</f>
        <v>8.8000000000000007</v>
      </c>
      <c r="O42" s="74"/>
      <c r="P42" s="75">
        <f>MIN(P8:P39)</f>
        <v>7.5590999999999999</v>
      </c>
      <c r="Q42" s="74"/>
      <c r="R42" s="75">
        <f>MIN(R8:R39)</f>
        <v>0</v>
      </c>
      <c r="S42" s="76"/>
    </row>
    <row r="43" spans="1:19" ht="15" thickBot="1" x14ac:dyDescent="0.35">
      <c r="A43" s="77" t="s">
        <v>29</v>
      </c>
      <c r="B43" s="78"/>
      <c r="C43" s="78"/>
      <c r="D43" s="79">
        <f>MAX(D8:D39)</f>
        <v>4.7945000000000002</v>
      </c>
      <c r="E43" s="78"/>
      <c r="F43" s="79">
        <f>MAX(F8:F39)</f>
        <v>6.9394</v>
      </c>
      <c r="G43" s="78"/>
      <c r="H43" s="79">
        <f>MAX(H8:H39)</f>
        <v>17.972000000000001</v>
      </c>
      <c r="I43" s="78"/>
      <c r="J43" s="79">
        <f>MAX(J8:J39)</f>
        <v>34.426699999999997</v>
      </c>
      <c r="K43" s="78"/>
      <c r="L43" s="79">
        <f>MAX(L8:L39)</f>
        <v>68.209000000000003</v>
      </c>
      <c r="M43" s="78"/>
      <c r="N43" s="79">
        <f>MAX(N8:N39)</f>
        <v>34.330100000000002</v>
      </c>
      <c r="O43" s="78"/>
      <c r="P43" s="79">
        <f>MAX(P8:P39)</f>
        <v>24.232600000000001</v>
      </c>
      <c r="Q43" s="78"/>
      <c r="R43" s="79">
        <f>MAX(R8:R39)</f>
        <v>21.467400000000001</v>
      </c>
      <c r="S43" s="80"/>
    </row>
    <row r="44" spans="1:19" x14ac:dyDescent="0.3">
      <c r="A44" s="112" t="s">
        <v>430</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1692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1710</v>
      </c>
      <c r="B8" s="64">
        <f>VLOOKUP($A8,'Return Data'!$B$7:$R$2292,3,0)</f>
        <v>44679</v>
      </c>
      <c r="C8" s="65">
        <f>VLOOKUP($A8,'Return Data'!$B$7:$R$2292,4,0)</f>
        <v>1107.46</v>
      </c>
      <c r="D8" s="65">
        <f>VLOOKUP($A8,'Return Data'!$B$7:$R$2292,10,0)</f>
        <v>-0.9153</v>
      </c>
      <c r="E8" s="66">
        <f t="shared" ref="E8:E39" si="0">RANK(D8,D$8:D$39,0)</f>
        <v>14</v>
      </c>
      <c r="F8" s="65">
        <f>VLOOKUP($A8,'Return Data'!$B$7:$R$2292,11,0)</f>
        <v>-5.7617000000000003</v>
      </c>
      <c r="G8" s="66">
        <f t="shared" ref="G8:G39" si="1">RANK(F8,F$8:F$39,0)</f>
        <v>26</v>
      </c>
      <c r="H8" s="65">
        <f>VLOOKUP($A8,'Return Data'!$B$7:$R$2292,12,0)</f>
        <v>3.7812000000000001</v>
      </c>
      <c r="I8" s="66">
        <f t="shared" ref="I8:I39" si="2">RANK(H8,H$8:H$39,0)</f>
        <v>23</v>
      </c>
      <c r="J8" s="65">
        <f>VLOOKUP($A8,'Return Data'!$B$7:$R$2292,13,0)</f>
        <v>14.7829</v>
      </c>
      <c r="K8" s="66">
        <f t="shared" ref="K8:K39" si="3">RANK(J8,J$8:J$39,0)</f>
        <v>22</v>
      </c>
      <c r="L8" s="65">
        <f>VLOOKUP($A8,'Return Data'!$B$7:$R$2292,17,0)</f>
        <v>36.721899999999998</v>
      </c>
      <c r="M8" s="66">
        <f t="shared" ref="M8:M39" si="4">RANK(L8,L$8:L$39,0)</f>
        <v>14</v>
      </c>
      <c r="N8" s="65">
        <f>VLOOKUP($A8,'Return Data'!$B$7:$R$2292,14,0)</f>
        <v>14.901199999999999</v>
      </c>
      <c r="O8" s="66">
        <f t="shared" ref="O8:O20" si="5">RANK(N8,N$8:N$39,0)</f>
        <v>19</v>
      </c>
      <c r="P8" s="65">
        <f>VLOOKUP($A8,'Return Data'!$B$7:$R$2292,15,0)</f>
        <v>11.5517</v>
      </c>
      <c r="Q8" s="66">
        <f>RANK(P8,P$8:P$39,0)</f>
        <v>16</v>
      </c>
      <c r="R8" s="65">
        <f>VLOOKUP($A8,'Return Data'!$B$7:$R$2292,16,0)</f>
        <v>21.986999999999998</v>
      </c>
      <c r="S8" s="67">
        <f t="shared" ref="S8:S39" si="6">RANK(R8,R$8:R$39,0)</f>
        <v>1</v>
      </c>
    </row>
    <row r="9" spans="1:20" x14ac:dyDescent="0.3">
      <c r="A9" s="63" t="s">
        <v>1713</v>
      </c>
      <c r="B9" s="64">
        <f>VLOOKUP($A9,'Return Data'!$B$7:$R$2292,3,0)</f>
        <v>44679</v>
      </c>
      <c r="C9" s="65">
        <f>VLOOKUP($A9,'Return Data'!$B$7:$R$2292,4,0)</f>
        <v>17.86</v>
      </c>
      <c r="D9" s="65">
        <f>VLOOKUP($A9,'Return Data'!$B$7:$R$2292,10,0)</f>
        <v>-2.6172</v>
      </c>
      <c r="E9" s="66">
        <f t="shared" si="0"/>
        <v>24</v>
      </c>
      <c r="F9" s="65">
        <f>VLOOKUP($A9,'Return Data'!$B$7:$R$2292,11,0)</f>
        <v>-9.1555999999999997</v>
      </c>
      <c r="G9" s="66">
        <f t="shared" si="1"/>
        <v>30</v>
      </c>
      <c r="H9" s="65">
        <f>VLOOKUP($A9,'Return Data'!$B$7:$R$2292,12,0)</f>
        <v>2.3496000000000001</v>
      </c>
      <c r="I9" s="66">
        <f t="shared" si="2"/>
        <v>25</v>
      </c>
      <c r="J9" s="65">
        <f>VLOOKUP($A9,'Return Data'!$B$7:$R$2292,13,0)</f>
        <v>13.3249</v>
      </c>
      <c r="K9" s="66">
        <f t="shared" si="3"/>
        <v>25</v>
      </c>
      <c r="L9" s="65">
        <f>VLOOKUP($A9,'Return Data'!$B$7:$R$2292,17,0)</f>
        <v>27.887899999999998</v>
      </c>
      <c r="M9" s="66">
        <f t="shared" si="4"/>
        <v>27</v>
      </c>
      <c r="N9" s="65">
        <f>VLOOKUP($A9,'Return Data'!$B$7:$R$2292,14,0)</f>
        <v>15.926500000000001</v>
      </c>
      <c r="O9" s="66">
        <f t="shared" si="5"/>
        <v>14</v>
      </c>
      <c r="P9" s="65"/>
      <c r="Q9" s="66"/>
      <c r="R9" s="65">
        <f>VLOOKUP($A9,'Return Data'!$B$7:$R$2292,16,0)</f>
        <v>13.9321</v>
      </c>
      <c r="S9" s="67">
        <f t="shared" si="6"/>
        <v>18</v>
      </c>
    </row>
    <row r="10" spans="1:20" x14ac:dyDescent="0.3">
      <c r="A10" s="63" t="s">
        <v>2046</v>
      </c>
      <c r="B10" s="64">
        <f>VLOOKUP($A10,'Return Data'!$B$7:$R$2292,3,0)</f>
        <v>44679</v>
      </c>
      <c r="C10" s="65">
        <f>VLOOKUP($A10,'Return Data'!$B$7:$R$2292,4,0)</f>
        <v>168.83179999999999</v>
      </c>
      <c r="D10" s="65">
        <f>VLOOKUP($A10,'Return Data'!$B$7:$R$2292,10,0)</f>
        <v>-1.2101999999999999</v>
      </c>
      <c r="E10" s="66">
        <f t="shared" si="0"/>
        <v>16</v>
      </c>
      <c r="F10" s="65">
        <f>VLOOKUP($A10,'Return Data'!$B$7:$R$2292,11,0)</f>
        <v>-3.8105000000000002</v>
      </c>
      <c r="G10" s="66">
        <f t="shared" si="1"/>
        <v>16</v>
      </c>
      <c r="H10" s="65">
        <f>VLOOKUP($A10,'Return Data'!$B$7:$R$2292,12,0)</f>
        <v>11.5358</v>
      </c>
      <c r="I10" s="66">
        <f t="shared" si="2"/>
        <v>4</v>
      </c>
      <c r="J10" s="65">
        <f>VLOOKUP($A10,'Return Data'!$B$7:$R$2292,13,0)</f>
        <v>25.928100000000001</v>
      </c>
      <c r="K10" s="66">
        <f t="shared" si="3"/>
        <v>5</v>
      </c>
      <c r="L10" s="65">
        <f>VLOOKUP($A10,'Return Data'!$B$7:$R$2292,17,0)</f>
        <v>43.027999999999999</v>
      </c>
      <c r="M10" s="66">
        <f t="shared" si="4"/>
        <v>7</v>
      </c>
      <c r="N10" s="65">
        <f>VLOOKUP($A10,'Return Data'!$B$7:$R$2292,14,0)</f>
        <v>19.7789</v>
      </c>
      <c r="O10" s="66">
        <f t="shared" si="5"/>
        <v>5</v>
      </c>
      <c r="P10" s="65">
        <f>VLOOKUP($A10,'Return Data'!$B$7:$R$2292,15,0)</f>
        <v>12.7294</v>
      </c>
      <c r="Q10" s="66">
        <f t="shared" ref="Q10:Q20" si="7">RANK(P10,P$8:P$39,0)</f>
        <v>10</v>
      </c>
      <c r="R10" s="65">
        <f>VLOOKUP($A10,'Return Data'!$B$7:$R$2292,16,0)</f>
        <v>16.374099999999999</v>
      </c>
      <c r="S10" s="67">
        <f t="shared" si="6"/>
        <v>9</v>
      </c>
    </row>
    <row r="11" spans="1:20" x14ac:dyDescent="0.3">
      <c r="A11" s="63" t="s">
        <v>1733</v>
      </c>
      <c r="B11" s="64">
        <f>VLOOKUP($A11,'Return Data'!$B$7:$R$2292,3,0)</f>
        <v>44679</v>
      </c>
      <c r="C11" s="65">
        <f>VLOOKUP($A11,'Return Data'!$B$7:$R$2292,4,0)</f>
        <v>218.35</v>
      </c>
      <c r="D11" s="65">
        <f>VLOOKUP($A11,'Return Data'!$B$7:$R$2292,10,0)</f>
        <v>-2.5005999999999999</v>
      </c>
      <c r="E11" s="66">
        <f t="shared" si="0"/>
        <v>23</v>
      </c>
      <c r="F11" s="65">
        <f>VLOOKUP($A11,'Return Data'!$B$7:$R$2292,11,0)</f>
        <v>-5.1517999999999997</v>
      </c>
      <c r="G11" s="66">
        <f t="shared" si="1"/>
        <v>21</v>
      </c>
      <c r="H11" s="65">
        <f>VLOOKUP($A11,'Return Data'!$B$7:$R$2292,12,0)</f>
        <v>5.8922999999999996</v>
      </c>
      <c r="I11" s="66">
        <f t="shared" si="2"/>
        <v>16</v>
      </c>
      <c r="J11" s="65">
        <f>VLOOKUP($A11,'Return Data'!$B$7:$R$2292,13,0)</f>
        <v>16.996200000000002</v>
      </c>
      <c r="K11" s="66">
        <f t="shared" si="3"/>
        <v>19</v>
      </c>
      <c r="L11" s="65">
        <f>VLOOKUP($A11,'Return Data'!$B$7:$R$2292,17,0)</f>
        <v>33.836599999999997</v>
      </c>
      <c r="M11" s="66">
        <f t="shared" si="4"/>
        <v>20</v>
      </c>
      <c r="N11" s="65">
        <f>VLOOKUP($A11,'Return Data'!$B$7:$R$2292,14,0)</f>
        <v>17.456499999999998</v>
      </c>
      <c r="O11" s="66">
        <f t="shared" si="5"/>
        <v>9</v>
      </c>
      <c r="P11" s="65">
        <f>VLOOKUP($A11,'Return Data'!$B$7:$R$2292,15,0)</f>
        <v>14.759399999999999</v>
      </c>
      <c r="Q11" s="66">
        <f t="shared" si="7"/>
        <v>5</v>
      </c>
      <c r="R11" s="65">
        <f>VLOOKUP($A11,'Return Data'!$B$7:$R$2292,16,0)</f>
        <v>18.002600000000001</v>
      </c>
      <c r="S11" s="67">
        <f t="shared" si="6"/>
        <v>5</v>
      </c>
    </row>
    <row r="12" spans="1:20" x14ac:dyDescent="0.3">
      <c r="A12" s="102" t="s">
        <v>1777</v>
      </c>
      <c r="B12" s="64">
        <f>VLOOKUP($A12,'Return Data'!$B$7:$R$2292,3,0)</f>
        <v>44679</v>
      </c>
      <c r="C12" s="65">
        <f>VLOOKUP($A12,'Return Data'!$B$7:$R$2292,4,0)</f>
        <v>62.154000000000003</v>
      </c>
      <c r="D12" s="65">
        <f>VLOOKUP($A12,'Return Data'!$B$7:$R$2292,10,0)</f>
        <v>-3.8443999999999998</v>
      </c>
      <c r="E12" s="66">
        <f t="shared" si="0"/>
        <v>31</v>
      </c>
      <c r="F12" s="65">
        <f>VLOOKUP($A12,'Return Data'!$B$7:$R$2292,11,0)</f>
        <v>-8.6655999999999995</v>
      </c>
      <c r="G12" s="66">
        <f t="shared" si="1"/>
        <v>29</v>
      </c>
      <c r="H12" s="65">
        <f>VLOOKUP($A12,'Return Data'!$B$7:$R$2292,12,0)</f>
        <v>-1.3366</v>
      </c>
      <c r="I12" s="66">
        <f t="shared" si="2"/>
        <v>30</v>
      </c>
      <c r="J12" s="65">
        <f>VLOOKUP($A12,'Return Data'!$B$7:$R$2292,13,0)</f>
        <v>11.357200000000001</v>
      </c>
      <c r="K12" s="66">
        <f t="shared" si="3"/>
        <v>29</v>
      </c>
      <c r="L12" s="65">
        <f>VLOOKUP($A12,'Return Data'!$B$7:$R$2292,17,0)</f>
        <v>32.9604</v>
      </c>
      <c r="M12" s="66">
        <f t="shared" si="4"/>
        <v>22</v>
      </c>
      <c r="N12" s="65">
        <f>VLOOKUP($A12,'Return Data'!$B$7:$R$2292,14,0)</f>
        <v>16.500599999999999</v>
      </c>
      <c r="O12" s="66">
        <f t="shared" si="5"/>
        <v>12</v>
      </c>
      <c r="P12" s="65">
        <f>VLOOKUP($A12,'Return Data'!$B$7:$R$2292,15,0)</f>
        <v>12.703200000000001</v>
      </c>
      <c r="Q12" s="66">
        <f t="shared" si="7"/>
        <v>11</v>
      </c>
      <c r="R12" s="65">
        <f>VLOOKUP($A12,'Return Data'!$B$7:$R$2292,16,0)</f>
        <v>13.0441</v>
      </c>
      <c r="S12" s="67">
        <f t="shared" si="6"/>
        <v>21</v>
      </c>
    </row>
    <row r="13" spans="1:20" x14ac:dyDescent="0.3">
      <c r="A13" s="102" t="s">
        <v>1696</v>
      </c>
      <c r="B13" s="64">
        <f>VLOOKUP($A13,'Return Data'!$B$7:$R$2292,3,0)</f>
        <v>44679</v>
      </c>
      <c r="C13" s="65">
        <f>VLOOKUP($A13,'Return Data'!$B$7:$R$2292,4,0)</f>
        <v>22.306000000000001</v>
      </c>
      <c r="D13" s="65">
        <f>VLOOKUP($A13,'Return Data'!$B$7:$R$2292,10,0)</f>
        <v>-1.3184</v>
      </c>
      <c r="E13" s="66">
        <f t="shared" si="0"/>
        <v>18</v>
      </c>
      <c r="F13" s="65">
        <f>VLOOKUP($A13,'Return Data'!$B$7:$R$2292,11,0)</f>
        <v>-3.6291000000000002</v>
      </c>
      <c r="G13" s="66">
        <f t="shared" si="1"/>
        <v>15</v>
      </c>
      <c r="H13" s="65">
        <f>VLOOKUP($A13,'Return Data'!$B$7:$R$2292,12,0)</f>
        <v>5.6154999999999999</v>
      </c>
      <c r="I13" s="66">
        <f t="shared" si="2"/>
        <v>18</v>
      </c>
      <c r="J13" s="65">
        <f>VLOOKUP($A13,'Return Data'!$B$7:$R$2292,13,0)</f>
        <v>18.2151</v>
      </c>
      <c r="K13" s="66">
        <f t="shared" si="3"/>
        <v>17</v>
      </c>
      <c r="L13" s="65">
        <f>VLOOKUP($A13,'Return Data'!$B$7:$R$2292,17,0)</f>
        <v>36.208599999999997</v>
      </c>
      <c r="M13" s="66">
        <f t="shared" si="4"/>
        <v>17</v>
      </c>
      <c r="N13" s="65">
        <f>VLOOKUP($A13,'Return Data'!$B$7:$R$2292,14,0)</f>
        <v>15.224600000000001</v>
      </c>
      <c r="O13" s="66">
        <f t="shared" si="5"/>
        <v>15</v>
      </c>
      <c r="P13" s="65">
        <f>VLOOKUP($A13,'Return Data'!$B$7:$R$2292,15,0)</f>
        <v>12.8157</v>
      </c>
      <c r="Q13" s="66">
        <f t="shared" si="7"/>
        <v>9</v>
      </c>
      <c r="R13" s="65">
        <f>VLOOKUP($A13,'Return Data'!$B$7:$R$2292,16,0)</f>
        <v>11.725899999999999</v>
      </c>
      <c r="S13" s="67">
        <f t="shared" si="6"/>
        <v>26</v>
      </c>
    </row>
    <row r="14" spans="1:20" x14ac:dyDescent="0.3">
      <c r="A14" s="63" t="s">
        <v>1701</v>
      </c>
      <c r="B14" s="64">
        <f>VLOOKUP($A14,'Return Data'!$B$7:$R$2292,3,0)</f>
        <v>44679</v>
      </c>
      <c r="C14" s="65">
        <f>VLOOKUP($A14,'Return Data'!$B$7:$R$2292,4,0)</f>
        <v>948.57230000000004</v>
      </c>
      <c r="D14" s="65">
        <f>VLOOKUP($A14,'Return Data'!$B$7:$R$2292,10,0)</f>
        <v>-1.141</v>
      </c>
      <c r="E14" s="66">
        <f t="shared" si="0"/>
        <v>15</v>
      </c>
      <c r="F14" s="65">
        <f>VLOOKUP($A14,'Return Data'!$B$7:$R$2292,11,0)</f>
        <v>-3.1331000000000002</v>
      </c>
      <c r="G14" s="66">
        <f t="shared" si="1"/>
        <v>12</v>
      </c>
      <c r="H14" s="65">
        <f>VLOOKUP($A14,'Return Data'!$B$7:$R$2292,12,0)</f>
        <v>10.572100000000001</v>
      </c>
      <c r="I14" s="66">
        <f t="shared" si="2"/>
        <v>7</v>
      </c>
      <c r="J14" s="65">
        <f>VLOOKUP($A14,'Return Data'!$B$7:$R$2292,13,0)</f>
        <v>22.774899999999999</v>
      </c>
      <c r="K14" s="66">
        <f t="shared" si="3"/>
        <v>7</v>
      </c>
      <c r="L14" s="65">
        <f>VLOOKUP($A14,'Return Data'!$B$7:$R$2292,17,0)</f>
        <v>45.302799999999998</v>
      </c>
      <c r="M14" s="66">
        <f t="shared" si="4"/>
        <v>5</v>
      </c>
      <c r="N14" s="65">
        <f>VLOOKUP($A14,'Return Data'!$B$7:$R$2292,14,0)</f>
        <v>16.229099999999999</v>
      </c>
      <c r="O14" s="66">
        <f t="shared" si="5"/>
        <v>13</v>
      </c>
      <c r="P14" s="65">
        <f>VLOOKUP($A14,'Return Data'!$B$7:$R$2292,15,0)</f>
        <v>12.383100000000001</v>
      </c>
      <c r="Q14" s="66">
        <f t="shared" si="7"/>
        <v>13</v>
      </c>
      <c r="R14" s="65">
        <f>VLOOKUP($A14,'Return Data'!$B$7:$R$2292,16,0)</f>
        <v>17.9343</v>
      </c>
      <c r="S14" s="67">
        <f t="shared" si="6"/>
        <v>6</v>
      </c>
    </row>
    <row r="15" spans="1:20" x14ac:dyDescent="0.3">
      <c r="A15" s="63" t="s">
        <v>1703</v>
      </c>
      <c r="B15" s="64">
        <f>VLOOKUP($A15,'Return Data'!$B$7:$R$2292,3,0)</f>
        <v>44679</v>
      </c>
      <c r="C15" s="65">
        <f>VLOOKUP($A15,'Return Data'!$B$7:$R$2292,4,0)</f>
        <v>1031.402</v>
      </c>
      <c r="D15" s="65">
        <f>VLOOKUP($A15,'Return Data'!$B$7:$R$2292,10,0)</f>
        <v>2.6173999999999999</v>
      </c>
      <c r="E15" s="66">
        <f t="shared" si="0"/>
        <v>4</v>
      </c>
      <c r="F15" s="65">
        <f>VLOOKUP($A15,'Return Data'!$B$7:$R$2292,11,0)</f>
        <v>2.7551999999999999</v>
      </c>
      <c r="G15" s="66">
        <f t="shared" si="1"/>
        <v>3</v>
      </c>
      <c r="H15" s="65">
        <f>VLOOKUP($A15,'Return Data'!$B$7:$R$2292,12,0)</f>
        <v>15.5893</v>
      </c>
      <c r="I15" s="66">
        <f t="shared" si="2"/>
        <v>2</v>
      </c>
      <c r="J15" s="65">
        <f>VLOOKUP($A15,'Return Data'!$B$7:$R$2292,13,0)</f>
        <v>28.357600000000001</v>
      </c>
      <c r="K15" s="66">
        <f t="shared" si="3"/>
        <v>4</v>
      </c>
      <c r="L15" s="65">
        <f>VLOOKUP($A15,'Return Data'!$B$7:$R$2292,17,0)</f>
        <v>44.020699999999998</v>
      </c>
      <c r="M15" s="66">
        <f t="shared" si="4"/>
        <v>6</v>
      </c>
      <c r="N15" s="65">
        <f>VLOOKUP($A15,'Return Data'!$B$7:$R$2292,14,0)</f>
        <v>15.0991</v>
      </c>
      <c r="O15" s="66">
        <f t="shared" si="5"/>
        <v>18</v>
      </c>
      <c r="P15" s="65">
        <f>VLOOKUP($A15,'Return Data'!$B$7:$R$2292,15,0)</f>
        <v>12.8741</v>
      </c>
      <c r="Q15" s="66">
        <f t="shared" si="7"/>
        <v>7</v>
      </c>
      <c r="R15" s="65">
        <f>VLOOKUP($A15,'Return Data'!$B$7:$R$2292,16,0)</f>
        <v>18.479900000000001</v>
      </c>
      <c r="S15" s="67">
        <f t="shared" si="6"/>
        <v>4</v>
      </c>
    </row>
    <row r="16" spans="1:20" x14ac:dyDescent="0.3">
      <c r="A16" s="119" t="s">
        <v>1697</v>
      </c>
      <c r="B16" s="64">
        <f>VLOOKUP($A16,'Return Data'!$B$7:$R$2292,3,0)</f>
        <v>44679</v>
      </c>
      <c r="C16" s="65">
        <f>VLOOKUP($A16,'Return Data'!$B$7:$R$2292,4,0)</f>
        <v>129.10319999999999</v>
      </c>
      <c r="D16" s="65">
        <f>VLOOKUP($A16,'Return Data'!$B$7:$R$2292,10,0)</f>
        <v>-2.1322999999999999</v>
      </c>
      <c r="E16" s="66">
        <f t="shared" si="0"/>
        <v>22</v>
      </c>
      <c r="F16" s="65">
        <f>VLOOKUP($A16,'Return Data'!$B$7:$R$2292,11,0)</f>
        <v>-2.8742000000000001</v>
      </c>
      <c r="G16" s="66">
        <f t="shared" si="1"/>
        <v>8</v>
      </c>
      <c r="H16" s="65">
        <f>VLOOKUP($A16,'Return Data'!$B$7:$R$2292,12,0)</f>
        <v>7.3540999999999999</v>
      </c>
      <c r="I16" s="66">
        <f t="shared" si="2"/>
        <v>11</v>
      </c>
      <c r="J16" s="65">
        <f>VLOOKUP($A16,'Return Data'!$B$7:$R$2292,13,0)</f>
        <v>19.214099999999998</v>
      </c>
      <c r="K16" s="66">
        <f t="shared" si="3"/>
        <v>12</v>
      </c>
      <c r="L16" s="65">
        <f>VLOOKUP($A16,'Return Data'!$B$7:$R$2292,17,0)</f>
        <v>36.669199999999996</v>
      </c>
      <c r="M16" s="66">
        <f t="shared" si="4"/>
        <v>15</v>
      </c>
      <c r="N16" s="65">
        <f>VLOOKUP($A16,'Return Data'!$B$7:$R$2292,14,0)</f>
        <v>13.7087</v>
      </c>
      <c r="O16" s="66">
        <f t="shared" si="5"/>
        <v>23</v>
      </c>
      <c r="P16" s="65">
        <f>VLOOKUP($A16,'Return Data'!$B$7:$R$2292,15,0)</f>
        <v>10.4474</v>
      </c>
      <c r="Q16" s="66">
        <f t="shared" si="7"/>
        <v>20</v>
      </c>
      <c r="R16" s="65">
        <f>VLOOKUP($A16,'Return Data'!$B$7:$R$2292,16,0)</f>
        <v>15.103</v>
      </c>
      <c r="S16" s="67">
        <f t="shared" si="6"/>
        <v>16</v>
      </c>
    </row>
    <row r="17" spans="1:19" x14ac:dyDescent="0.3">
      <c r="A17" s="120" t="s">
        <v>1210</v>
      </c>
      <c r="B17" s="64">
        <f>VLOOKUP($A17,'Return Data'!$B$7:$R$2292,3,0)</f>
        <v>44679</v>
      </c>
      <c r="C17" s="65">
        <f>VLOOKUP($A17,'Return Data'!$B$7:$R$2292,4,0)</f>
        <v>441.44</v>
      </c>
      <c r="D17" s="65">
        <f>VLOOKUP($A17,'Return Data'!$B$7:$R$2292,10,0)</f>
        <v>0.46429999999999999</v>
      </c>
      <c r="E17" s="66">
        <f t="shared" si="0"/>
        <v>6</v>
      </c>
      <c r="F17" s="65">
        <f>VLOOKUP($A17,'Return Data'!$B$7:$R$2292,11,0)</f>
        <v>-2.6549999999999998</v>
      </c>
      <c r="G17" s="66">
        <f t="shared" si="1"/>
        <v>7</v>
      </c>
      <c r="H17" s="65">
        <f>VLOOKUP($A17,'Return Data'!$B$7:$R$2292,12,0)</f>
        <v>5.9473000000000003</v>
      </c>
      <c r="I17" s="66">
        <f t="shared" si="2"/>
        <v>15</v>
      </c>
      <c r="J17" s="65">
        <f>VLOOKUP($A17,'Return Data'!$B$7:$R$2292,13,0)</f>
        <v>21.6859</v>
      </c>
      <c r="K17" s="66">
        <f t="shared" si="3"/>
        <v>8</v>
      </c>
      <c r="L17" s="65">
        <f>VLOOKUP($A17,'Return Data'!$B$7:$R$2292,17,0)</f>
        <v>40.592599999999997</v>
      </c>
      <c r="M17" s="66">
        <f t="shared" si="4"/>
        <v>9</v>
      </c>
      <c r="N17" s="65">
        <f>VLOOKUP($A17,'Return Data'!$B$7:$R$2292,14,0)</f>
        <v>14.255599999999999</v>
      </c>
      <c r="O17" s="66">
        <f t="shared" si="5"/>
        <v>20</v>
      </c>
      <c r="P17" s="65">
        <f>VLOOKUP($A17,'Return Data'!$B$7:$R$2292,15,0)</f>
        <v>11.388500000000001</v>
      </c>
      <c r="Q17" s="66">
        <f t="shared" si="7"/>
        <v>18</v>
      </c>
      <c r="R17" s="65">
        <f>VLOOKUP($A17,'Return Data'!$B$7:$R$2292,16,0)</f>
        <v>14.7135</v>
      </c>
      <c r="S17" s="67">
        <f t="shared" si="6"/>
        <v>17</v>
      </c>
    </row>
    <row r="18" spans="1:19" x14ac:dyDescent="0.3">
      <c r="A18" s="63" t="s">
        <v>1705</v>
      </c>
      <c r="B18" s="64">
        <f>VLOOKUP($A18,'Return Data'!$B$7:$R$2292,3,0)</f>
        <v>44679</v>
      </c>
      <c r="C18" s="65">
        <f>VLOOKUP($A18,'Return Data'!$B$7:$R$2292,4,0)</f>
        <v>33.96</v>
      </c>
      <c r="D18" s="65">
        <f>VLOOKUP($A18,'Return Data'!$B$7:$R$2292,10,0)</f>
        <v>-1.6507000000000001</v>
      </c>
      <c r="E18" s="66">
        <f t="shared" si="0"/>
        <v>19</v>
      </c>
      <c r="F18" s="65">
        <f>VLOOKUP($A18,'Return Data'!$B$7:$R$2292,11,0)</f>
        <v>-3.0545</v>
      </c>
      <c r="G18" s="66">
        <f t="shared" si="1"/>
        <v>11</v>
      </c>
      <c r="H18" s="65">
        <f>VLOOKUP($A18,'Return Data'!$B$7:$R$2292,12,0)</f>
        <v>11.0893</v>
      </c>
      <c r="I18" s="66">
        <f t="shared" si="2"/>
        <v>5</v>
      </c>
      <c r="J18" s="65">
        <f>VLOOKUP($A18,'Return Data'!$B$7:$R$2292,13,0)</f>
        <v>23.1327</v>
      </c>
      <c r="K18" s="66">
        <f t="shared" si="3"/>
        <v>6</v>
      </c>
      <c r="L18" s="65">
        <f>VLOOKUP($A18,'Return Data'!$B$7:$R$2292,17,0)</f>
        <v>36.8249</v>
      </c>
      <c r="M18" s="66">
        <f t="shared" si="4"/>
        <v>13</v>
      </c>
      <c r="N18" s="65">
        <f>VLOOKUP($A18,'Return Data'!$B$7:$R$2292,14,0)</f>
        <v>17.774699999999999</v>
      </c>
      <c r="O18" s="66">
        <f t="shared" si="5"/>
        <v>8</v>
      </c>
      <c r="P18" s="65">
        <f>VLOOKUP($A18,'Return Data'!$B$7:$R$2292,15,0)</f>
        <v>12.051</v>
      </c>
      <c r="Q18" s="66">
        <f t="shared" si="7"/>
        <v>15</v>
      </c>
      <c r="R18" s="65">
        <f>VLOOKUP($A18,'Return Data'!$B$7:$R$2292,16,0)</f>
        <v>16.313300000000002</v>
      </c>
      <c r="S18" s="67">
        <f t="shared" si="6"/>
        <v>10</v>
      </c>
    </row>
    <row r="19" spans="1:19" x14ac:dyDescent="0.3">
      <c r="A19" s="63" t="s">
        <v>1728</v>
      </c>
      <c r="B19" s="64">
        <f>VLOOKUP($A19,'Return Data'!$B$7:$R$2292,3,0)</f>
        <v>44679</v>
      </c>
      <c r="C19" s="65">
        <f>VLOOKUP($A19,'Return Data'!$B$7:$R$2292,4,0)</f>
        <v>131.87</v>
      </c>
      <c r="D19" s="65">
        <f>VLOOKUP($A19,'Return Data'!$B$7:$R$2292,10,0)</f>
        <v>-3.0225</v>
      </c>
      <c r="E19" s="66">
        <f t="shared" si="0"/>
        <v>27</v>
      </c>
      <c r="F19" s="65">
        <f>VLOOKUP($A19,'Return Data'!$B$7:$R$2292,11,0)</f>
        <v>-4.1920999999999999</v>
      </c>
      <c r="G19" s="66">
        <f t="shared" si="1"/>
        <v>18</v>
      </c>
      <c r="H19" s="65">
        <f>VLOOKUP($A19,'Return Data'!$B$7:$R$2292,12,0)</f>
        <v>4.7751000000000001</v>
      </c>
      <c r="I19" s="66">
        <f t="shared" si="2"/>
        <v>21</v>
      </c>
      <c r="J19" s="65">
        <f>VLOOKUP($A19,'Return Data'!$B$7:$R$2292,13,0)</f>
        <v>16.349</v>
      </c>
      <c r="K19" s="66">
        <f t="shared" si="3"/>
        <v>20</v>
      </c>
      <c r="L19" s="65">
        <f>VLOOKUP($A19,'Return Data'!$B$7:$R$2292,17,0)</f>
        <v>30.908799999999999</v>
      </c>
      <c r="M19" s="66">
        <f t="shared" si="4"/>
        <v>25</v>
      </c>
      <c r="N19" s="65">
        <f>VLOOKUP($A19,'Return Data'!$B$7:$R$2292,14,0)</f>
        <v>12.317500000000001</v>
      </c>
      <c r="O19" s="66">
        <f t="shared" si="5"/>
        <v>26</v>
      </c>
      <c r="P19" s="65">
        <f>VLOOKUP($A19,'Return Data'!$B$7:$R$2292,15,0)</f>
        <v>8.9179999999999993</v>
      </c>
      <c r="Q19" s="66">
        <f t="shared" si="7"/>
        <v>22</v>
      </c>
      <c r="R19" s="65">
        <f>VLOOKUP($A19,'Return Data'!$B$7:$R$2292,16,0)</f>
        <v>16.8186</v>
      </c>
      <c r="S19" s="67">
        <f t="shared" si="6"/>
        <v>8</v>
      </c>
    </row>
    <row r="20" spans="1:19" x14ac:dyDescent="0.3">
      <c r="A20" s="63" t="s">
        <v>1213</v>
      </c>
      <c r="B20" s="64">
        <f>VLOOKUP($A20,'Return Data'!$B$7:$R$2292,3,0)</f>
        <v>44679</v>
      </c>
      <c r="C20" s="65">
        <f>VLOOKUP($A20,'Return Data'!$B$7:$R$2292,4,0)</f>
        <v>75.569999999999993</v>
      </c>
      <c r="D20" s="65">
        <f>VLOOKUP($A20,'Return Data'!$B$7:$R$2292,10,0)</f>
        <v>-3.8426999999999998</v>
      </c>
      <c r="E20" s="66">
        <f t="shared" si="0"/>
        <v>30</v>
      </c>
      <c r="F20" s="65">
        <f>VLOOKUP($A20,'Return Data'!$B$7:$R$2292,11,0)</f>
        <v>-6.4958999999999998</v>
      </c>
      <c r="G20" s="66">
        <f t="shared" si="1"/>
        <v>27</v>
      </c>
      <c r="H20" s="65">
        <f>VLOOKUP($A20,'Return Data'!$B$7:$R$2292,12,0)</f>
        <v>-0.1981</v>
      </c>
      <c r="I20" s="66">
        <f t="shared" si="2"/>
        <v>29</v>
      </c>
      <c r="J20" s="65">
        <f>VLOOKUP($A20,'Return Data'!$B$7:$R$2292,13,0)</f>
        <v>19.459399999999999</v>
      </c>
      <c r="K20" s="66">
        <f t="shared" si="3"/>
        <v>10</v>
      </c>
      <c r="L20" s="65">
        <f>VLOOKUP($A20,'Return Data'!$B$7:$R$2292,17,0)</f>
        <v>37.518799999999999</v>
      </c>
      <c r="M20" s="66">
        <f t="shared" si="4"/>
        <v>12</v>
      </c>
      <c r="N20" s="65">
        <f>VLOOKUP($A20,'Return Data'!$B$7:$R$2292,14,0)</f>
        <v>17.351099999999999</v>
      </c>
      <c r="O20" s="66">
        <f t="shared" si="5"/>
        <v>10</v>
      </c>
      <c r="P20" s="65">
        <f>VLOOKUP($A20,'Return Data'!$B$7:$R$2292,15,0)</f>
        <v>11.086499999999999</v>
      </c>
      <c r="Q20" s="66">
        <f t="shared" si="7"/>
        <v>19</v>
      </c>
      <c r="R20" s="65">
        <f>VLOOKUP($A20,'Return Data'!$B$7:$R$2292,16,0)</f>
        <v>15.3962</v>
      </c>
      <c r="S20" s="67">
        <f t="shared" si="6"/>
        <v>15</v>
      </c>
    </row>
    <row r="21" spans="1:19" x14ac:dyDescent="0.3">
      <c r="A21" s="63" t="s">
        <v>1216</v>
      </c>
      <c r="B21" s="64">
        <f>VLOOKUP($A21,'Return Data'!$B$7:$R$2292,3,0)</f>
        <v>44679</v>
      </c>
      <c r="C21" s="65">
        <f>VLOOKUP($A21,'Return Data'!$B$7:$R$2292,4,0)</f>
        <v>13.037800000000001</v>
      </c>
      <c r="D21" s="65">
        <f>VLOOKUP($A21,'Return Data'!$B$7:$R$2292,10,0)</f>
        <v>-3.3885999999999998</v>
      </c>
      <c r="E21" s="66">
        <f t="shared" si="0"/>
        <v>29</v>
      </c>
      <c r="F21" s="65">
        <f>VLOOKUP($A21,'Return Data'!$B$7:$R$2292,11,0)</f>
        <v>-11.0891</v>
      </c>
      <c r="G21" s="66">
        <f t="shared" si="1"/>
        <v>32</v>
      </c>
      <c r="H21" s="65">
        <f>VLOOKUP($A21,'Return Data'!$B$7:$R$2292,12,0)</f>
        <v>-7.0594000000000001</v>
      </c>
      <c r="I21" s="66">
        <f t="shared" si="2"/>
        <v>32</v>
      </c>
      <c r="J21" s="65">
        <f>VLOOKUP($A21,'Return Data'!$B$7:$R$2292,13,0)</f>
        <v>-0.15160000000000001</v>
      </c>
      <c r="K21" s="66">
        <f t="shared" si="3"/>
        <v>32</v>
      </c>
      <c r="L21" s="65">
        <f>VLOOKUP($A21,'Return Data'!$B$7:$R$2292,17,0)</f>
        <v>22.154199999999999</v>
      </c>
      <c r="M21" s="66">
        <f t="shared" si="4"/>
        <v>31</v>
      </c>
      <c r="N21" s="65"/>
      <c r="O21" s="66"/>
      <c r="P21" s="65"/>
      <c r="Q21" s="66"/>
      <c r="R21" s="65">
        <f>VLOOKUP($A21,'Return Data'!$B$7:$R$2292,16,0)</f>
        <v>9.3882999999999992</v>
      </c>
      <c r="S21" s="67">
        <f t="shared" si="6"/>
        <v>30</v>
      </c>
    </row>
    <row r="22" spans="1:19" x14ac:dyDescent="0.3">
      <c r="A22" s="63" t="s">
        <v>2050</v>
      </c>
      <c r="B22" s="64">
        <f>VLOOKUP($A22,'Return Data'!$B$7:$R$2292,3,0)</f>
        <v>44679</v>
      </c>
      <c r="C22" s="65">
        <f>VLOOKUP($A22,'Return Data'!$B$7:$R$2292,4,0)</f>
        <v>50.468800000000002</v>
      </c>
      <c r="D22" s="65">
        <f>VLOOKUP($A22,'Return Data'!$B$7:$R$2292,10,0)</f>
        <v>-1.3146</v>
      </c>
      <c r="E22" s="66">
        <f t="shared" si="0"/>
        <v>17</v>
      </c>
      <c r="F22" s="65">
        <f>VLOOKUP($A22,'Return Data'!$B$7:$R$2292,11,0)</f>
        <v>-3.0167999999999999</v>
      </c>
      <c r="G22" s="66">
        <f t="shared" si="1"/>
        <v>10</v>
      </c>
      <c r="H22" s="65">
        <f>VLOOKUP($A22,'Return Data'!$B$7:$R$2292,12,0)</f>
        <v>10.295</v>
      </c>
      <c r="I22" s="66">
        <f t="shared" si="2"/>
        <v>8</v>
      </c>
      <c r="J22" s="65">
        <f>VLOOKUP($A22,'Return Data'!$B$7:$R$2292,13,0)</f>
        <v>19.091100000000001</v>
      </c>
      <c r="K22" s="66">
        <f t="shared" si="3"/>
        <v>13</v>
      </c>
      <c r="L22" s="65">
        <f>VLOOKUP($A22,'Return Data'!$B$7:$R$2292,17,0)</f>
        <v>34.981400000000001</v>
      </c>
      <c r="M22" s="66">
        <f t="shared" si="4"/>
        <v>18</v>
      </c>
      <c r="N22" s="65">
        <f>VLOOKUP($A22,'Return Data'!$B$7:$R$2292,14,0)</f>
        <v>17.159400000000002</v>
      </c>
      <c r="O22" s="66">
        <f t="shared" ref="O22:O34" si="8">RANK(N22,N$8:N$39,0)</f>
        <v>11</v>
      </c>
      <c r="P22" s="65">
        <f>VLOOKUP($A22,'Return Data'!$B$7:$R$2292,15,0)</f>
        <v>12.330299999999999</v>
      </c>
      <c r="Q22" s="66">
        <f>RANK(P22,P$8:P$39,0)</f>
        <v>14</v>
      </c>
      <c r="R22" s="65">
        <f>VLOOKUP($A22,'Return Data'!$B$7:$R$2292,16,0)</f>
        <v>12.6374</v>
      </c>
      <c r="S22" s="67">
        <f t="shared" si="6"/>
        <v>24</v>
      </c>
    </row>
    <row r="23" spans="1:19" x14ac:dyDescent="0.3">
      <c r="A23" s="63" t="s">
        <v>1714</v>
      </c>
      <c r="B23" s="64">
        <f>VLOOKUP($A23,'Return Data'!$B$7:$R$2292,3,0)</f>
        <v>44679</v>
      </c>
      <c r="C23" s="65">
        <f>VLOOKUP($A23,'Return Data'!$B$7:$R$2292,4,0)</f>
        <v>51.819000000000003</v>
      </c>
      <c r="D23" s="65">
        <f>VLOOKUP($A23,'Return Data'!$B$7:$R$2292,10,0)</f>
        <v>-0.2291</v>
      </c>
      <c r="E23" s="66">
        <f t="shared" si="0"/>
        <v>11</v>
      </c>
      <c r="F23" s="65">
        <f>VLOOKUP($A23,'Return Data'!$B$7:$R$2292,11,0)</f>
        <v>-2.8969999999999998</v>
      </c>
      <c r="G23" s="66">
        <f t="shared" si="1"/>
        <v>9</v>
      </c>
      <c r="H23" s="65">
        <f>VLOOKUP($A23,'Return Data'!$B$7:$R$2292,12,0)</f>
        <v>5.2633000000000001</v>
      </c>
      <c r="I23" s="66">
        <f t="shared" si="2"/>
        <v>20</v>
      </c>
      <c r="J23" s="65">
        <f>VLOOKUP($A23,'Return Data'!$B$7:$R$2292,13,0)</f>
        <v>13.740399999999999</v>
      </c>
      <c r="K23" s="66">
        <f t="shared" si="3"/>
        <v>24</v>
      </c>
      <c r="L23" s="65">
        <f>VLOOKUP($A23,'Return Data'!$B$7:$R$2292,17,0)</f>
        <v>32.926200000000001</v>
      </c>
      <c r="M23" s="66">
        <f t="shared" si="4"/>
        <v>23</v>
      </c>
      <c r="N23" s="65">
        <f>VLOOKUP($A23,'Return Data'!$B$7:$R$2292,14,0)</f>
        <v>13.2536</v>
      </c>
      <c r="O23" s="66">
        <f t="shared" si="8"/>
        <v>24</v>
      </c>
      <c r="P23" s="65">
        <f>VLOOKUP($A23,'Return Data'!$B$7:$R$2292,15,0)</f>
        <v>11.504300000000001</v>
      </c>
      <c r="Q23" s="66">
        <f>RANK(P23,P$8:P$39,0)</f>
        <v>17</v>
      </c>
      <c r="R23" s="65">
        <f>VLOOKUP($A23,'Return Data'!$B$7:$R$2292,16,0)</f>
        <v>13.9057</v>
      </c>
      <c r="S23" s="67">
        <f t="shared" si="6"/>
        <v>19</v>
      </c>
    </row>
    <row r="24" spans="1:19" x14ac:dyDescent="0.3">
      <c r="A24" s="63" t="s">
        <v>1730</v>
      </c>
      <c r="B24" s="64">
        <f>VLOOKUP($A24,'Return Data'!$B$7:$R$2292,3,0)</f>
        <v>44679</v>
      </c>
      <c r="C24" s="65">
        <f>VLOOKUP($A24,'Return Data'!$B$7:$R$2292,4,0)</f>
        <v>117.732</v>
      </c>
      <c r="D24" s="65">
        <f>VLOOKUP($A24,'Return Data'!$B$7:$R$2292,10,0)</f>
        <v>0.35120000000000001</v>
      </c>
      <c r="E24" s="66">
        <f t="shared" si="0"/>
        <v>7</v>
      </c>
      <c r="F24" s="65">
        <f>VLOOKUP($A24,'Return Data'!$B$7:$R$2292,11,0)</f>
        <v>-3.4207999999999998</v>
      </c>
      <c r="G24" s="66">
        <f t="shared" si="1"/>
        <v>14</v>
      </c>
      <c r="H24" s="65">
        <f>VLOOKUP($A24,'Return Data'!$B$7:$R$2292,12,0)</f>
        <v>6.6741999999999999</v>
      </c>
      <c r="I24" s="66">
        <f t="shared" si="2"/>
        <v>13</v>
      </c>
      <c r="J24" s="65">
        <f>VLOOKUP($A24,'Return Data'!$B$7:$R$2292,13,0)</f>
        <v>14.9053</v>
      </c>
      <c r="K24" s="66">
        <f t="shared" si="3"/>
        <v>21</v>
      </c>
      <c r="L24" s="65">
        <f>VLOOKUP($A24,'Return Data'!$B$7:$R$2292,17,0)</f>
        <v>33.121699999999997</v>
      </c>
      <c r="M24" s="66">
        <f t="shared" si="4"/>
        <v>21</v>
      </c>
      <c r="N24" s="65">
        <f>VLOOKUP($A24,'Return Data'!$B$7:$R$2292,14,0)</f>
        <v>12.661099999999999</v>
      </c>
      <c r="O24" s="66">
        <f t="shared" si="8"/>
        <v>25</v>
      </c>
      <c r="P24" s="65">
        <f>VLOOKUP($A24,'Return Data'!$B$7:$R$2292,15,0)</f>
        <v>9.8604000000000003</v>
      </c>
      <c r="Q24" s="66">
        <f>RANK(P24,P$8:P$39,0)</f>
        <v>21</v>
      </c>
      <c r="R24" s="65">
        <f>VLOOKUP($A24,'Return Data'!$B$7:$R$2292,16,0)</f>
        <v>15.647500000000001</v>
      </c>
      <c r="S24" s="67">
        <f t="shared" si="6"/>
        <v>13</v>
      </c>
    </row>
    <row r="25" spans="1:19" x14ac:dyDescent="0.3">
      <c r="A25" s="63" t="s">
        <v>1925</v>
      </c>
      <c r="B25" s="64">
        <f>VLOOKUP($A25,'Return Data'!$B$7:$R$2292,3,0)</f>
        <v>44679</v>
      </c>
      <c r="C25" s="65">
        <f>VLOOKUP($A25,'Return Data'!$B$7:$R$2292,4,0)</f>
        <v>64.070899999999995</v>
      </c>
      <c r="D25" s="65">
        <f>VLOOKUP($A25,'Return Data'!$B$7:$R$2292,10,0)</f>
        <v>-3.2806999999999999</v>
      </c>
      <c r="E25" s="66">
        <f t="shared" si="0"/>
        <v>28</v>
      </c>
      <c r="F25" s="65">
        <f>VLOOKUP($A25,'Return Data'!$B$7:$R$2292,11,0)</f>
        <v>-5.4363000000000001</v>
      </c>
      <c r="G25" s="66">
        <f t="shared" si="1"/>
        <v>25</v>
      </c>
      <c r="H25" s="65">
        <f>VLOOKUP($A25,'Return Data'!$B$7:$R$2292,12,0)</f>
        <v>2.8641999999999999</v>
      </c>
      <c r="I25" s="66">
        <f t="shared" si="2"/>
        <v>24</v>
      </c>
      <c r="J25" s="65">
        <f>VLOOKUP($A25,'Return Data'!$B$7:$R$2292,13,0)</f>
        <v>12.004200000000001</v>
      </c>
      <c r="K25" s="66">
        <f t="shared" si="3"/>
        <v>27</v>
      </c>
      <c r="L25" s="65">
        <f>VLOOKUP($A25,'Return Data'!$B$7:$R$2292,17,0)</f>
        <v>24.4254</v>
      </c>
      <c r="M25" s="66">
        <f t="shared" si="4"/>
        <v>29</v>
      </c>
      <c r="N25" s="65">
        <f>VLOOKUP($A25,'Return Data'!$B$7:$R$2292,14,0)</f>
        <v>11.303599999999999</v>
      </c>
      <c r="O25" s="66">
        <f t="shared" si="8"/>
        <v>27</v>
      </c>
      <c r="P25" s="65">
        <f>VLOOKUP($A25,'Return Data'!$B$7:$R$2292,15,0)</f>
        <v>8.1187000000000005</v>
      </c>
      <c r="Q25" s="66">
        <f>RANK(P25,P$8:P$39,0)</f>
        <v>23</v>
      </c>
      <c r="R25" s="65">
        <f>VLOOKUP($A25,'Return Data'!$B$7:$R$2292,16,0)</f>
        <v>8.9519000000000002</v>
      </c>
      <c r="S25" s="67">
        <f t="shared" si="6"/>
        <v>31</v>
      </c>
    </row>
    <row r="26" spans="1:19" x14ac:dyDescent="0.3">
      <c r="A26" s="63" t="s">
        <v>1218</v>
      </c>
      <c r="B26" s="64">
        <f>VLOOKUP($A26,'Return Data'!$B$7:$R$2292,3,0)</f>
        <v>44679</v>
      </c>
      <c r="C26" s="65">
        <f>VLOOKUP($A26,'Return Data'!$B$7:$R$2292,4,0)</f>
        <v>20.630299999999998</v>
      </c>
      <c r="D26" s="65">
        <f>VLOOKUP($A26,'Return Data'!$B$7:$R$2292,10,0)</f>
        <v>0.16800000000000001</v>
      </c>
      <c r="E26" s="66">
        <f t="shared" si="0"/>
        <v>9</v>
      </c>
      <c r="F26" s="65">
        <f>VLOOKUP($A26,'Return Data'!$B$7:$R$2292,11,0)</f>
        <v>-1.4422999999999999</v>
      </c>
      <c r="G26" s="66">
        <f t="shared" si="1"/>
        <v>6</v>
      </c>
      <c r="H26" s="65">
        <f>VLOOKUP($A26,'Return Data'!$B$7:$R$2292,12,0)</f>
        <v>10.9544</v>
      </c>
      <c r="I26" s="66">
        <f t="shared" si="2"/>
        <v>6</v>
      </c>
      <c r="J26" s="65">
        <f>VLOOKUP($A26,'Return Data'!$B$7:$R$2292,13,0)</f>
        <v>29.632899999999999</v>
      </c>
      <c r="K26" s="66">
        <f t="shared" si="3"/>
        <v>3</v>
      </c>
      <c r="L26" s="65">
        <f>VLOOKUP($A26,'Return Data'!$B$7:$R$2292,17,0)</f>
        <v>45.7286</v>
      </c>
      <c r="M26" s="66">
        <f t="shared" si="4"/>
        <v>3</v>
      </c>
      <c r="N26" s="65">
        <f>VLOOKUP($A26,'Return Data'!$B$7:$R$2292,14,0)</f>
        <v>24.011500000000002</v>
      </c>
      <c r="O26" s="66">
        <f t="shared" si="8"/>
        <v>2</v>
      </c>
      <c r="P26" s="65"/>
      <c r="Q26" s="66"/>
      <c r="R26" s="65">
        <f>VLOOKUP($A26,'Return Data'!$B$7:$R$2292,16,0)</f>
        <v>15.6958</v>
      </c>
      <c r="S26" s="67">
        <f t="shared" si="6"/>
        <v>12</v>
      </c>
    </row>
    <row r="27" spans="1:19" x14ac:dyDescent="0.3">
      <c r="A27" s="63" t="s">
        <v>1726</v>
      </c>
      <c r="B27" s="64">
        <f>VLOOKUP($A27,'Return Data'!$B$7:$R$2292,3,0)</f>
        <v>44679</v>
      </c>
      <c r="C27" s="65">
        <f>VLOOKUP($A27,'Return Data'!$B$7:$R$2292,4,0)</f>
        <v>32.443300000000001</v>
      </c>
      <c r="D27" s="65">
        <f>VLOOKUP($A27,'Return Data'!$B$7:$R$2292,10,0)</f>
        <v>-2.6598000000000002</v>
      </c>
      <c r="E27" s="66">
        <f t="shared" si="0"/>
        <v>25</v>
      </c>
      <c r="F27" s="65">
        <f>VLOOKUP($A27,'Return Data'!$B$7:$R$2292,11,0)</f>
        <v>-8.4268000000000001</v>
      </c>
      <c r="G27" s="66">
        <f t="shared" si="1"/>
        <v>28</v>
      </c>
      <c r="H27" s="65">
        <f>VLOOKUP($A27,'Return Data'!$B$7:$R$2292,12,0)</f>
        <v>-4.6234000000000002</v>
      </c>
      <c r="I27" s="66">
        <f t="shared" si="2"/>
        <v>31</v>
      </c>
      <c r="J27" s="65">
        <f>VLOOKUP($A27,'Return Data'!$B$7:$R$2292,13,0)</f>
        <v>2.5190999999999999</v>
      </c>
      <c r="K27" s="66">
        <f t="shared" si="3"/>
        <v>30</v>
      </c>
      <c r="L27" s="65">
        <f>VLOOKUP($A27,'Return Data'!$B$7:$R$2292,17,0)</f>
        <v>24.134399999999999</v>
      </c>
      <c r="M27" s="66">
        <f t="shared" si="4"/>
        <v>30</v>
      </c>
      <c r="N27" s="65">
        <f>VLOOKUP($A27,'Return Data'!$B$7:$R$2292,14,0)</f>
        <v>7.8246000000000002</v>
      </c>
      <c r="O27" s="66">
        <f t="shared" si="8"/>
        <v>30</v>
      </c>
      <c r="P27" s="65">
        <f>VLOOKUP($A27,'Return Data'!$B$7:$R$2292,15,0)</f>
        <v>6.5801999999999996</v>
      </c>
      <c r="Q27" s="66">
        <f>RANK(P27,P$8:P$39,0)</f>
        <v>25</v>
      </c>
      <c r="R27" s="65">
        <f>VLOOKUP($A27,'Return Data'!$B$7:$R$2292,16,0)</f>
        <v>15.8369</v>
      </c>
      <c r="S27" s="67">
        <f t="shared" si="6"/>
        <v>11</v>
      </c>
    </row>
    <row r="28" spans="1:19" x14ac:dyDescent="0.3">
      <c r="A28" s="63" t="s">
        <v>1911</v>
      </c>
      <c r="B28" s="64">
        <f>VLOOKUP($A28,'Return Data'!$B$7:$R$2292,3,0)</f>
        <v>44679</v>
      </c>
      <c r="C28" s="65">
        <f>VLOOKUP($A28,'Return Data'!$B$7:$R$2292,4,0)</f>
        <v>15.7006</v>
      </c>
      <c r="D28" s="65">
        <f>VLOOKUP($A28,'Return Data'!$B$7:$R$2292,10,0)</f>
        <v>0.62680000000000002</v>
      </c>
      <c r="E28" s="66">
        <f t="shared" si="0"/>
        <v>5</v>
      </c>
      <c r="F28" s="65">
        <f>VLOOKUP($A28,'Return Data'!$B$7:$R$2292,11,0)</f>
        <v>-4.0827</v>
      </c>
      <c r="G28" s="66">
        <f t="shared" si="1"/>
        <v>17</v>
      </c>
      <c r="H28" s="65">
        <f>VLOOKUP($A28,'Return Data'!$B$7:$R$2292,12,0)</f>
        <v>8.4573</v>
      </c>
      <c r="I28" s="66">
        <f t="shared" si="2"/>
        <v>10</v>
      </c>
      <c r="J28" s="65">
        <f>VLOOKUP($A28,'Return Data'!$B$7:$R$2292,13,0)</f>
        <v>18.502199999999998</v>
      </c>
      <c r="K28" s="66">
        <f t="shared" si="3"/>
        <v>15</v>
      </c>
      <c r="L28" s="65">
        <f>VLOOKUP($A28,'Return Data'!$B$7:$R$2292,17,0)</f>
        <v>34.713099999999997</v>
      </c>
      <c r="M28" s="66">
        <f t="shared" si="4"/>
        <v>19</v>
      </c>
      <c r="N28" s="65">
        <f>VLOOKUP($A28,'Return Data'!$B$7:$R$2292,14,0)</f>
        <v>13.7585</v>
      </c>
      <c r="O28" s="66">
        <f t="shared" si="8"/>
        <v>22</v>
      </c>
      <c r="P28" s="65"/>
      <c r="Q28" s="66"/>
      <c r="R28" s="65">
        <f>VLOOKUP($A28,'Return Data'!$B$7:$R$2292,16,0)</f>
        <v>12.585599999999999</v>
      </c>
      <c r="S28" s="67">
        <f t="shared" si="6"/>
        <v>25</v>
      </c>
    </row>
    <row r="29" spans="1:19" x14ac:dyDescent="0.3">
      <c r="A29" s="63" t="s">
        <v>1219</v>
      </c>
      <c r="B29" s="64">
        <f>VLOOKUP($A29,'Return Data'!$B$7:$R$2292,3,0)</f>
        <v>44679</v>
      </c>
      <c r="C29" s="65">
        <f>VLOOKUP($A29,'Return Data'!$B$7:$R$2292,4,0)</f>
        <v>151.2286</v>
      </c>
      <c r="D29" s="65">
        <f>VLOOKUP($A29,'Return Data'!$B$7:$R$2292,10,0)</f>
        <v>3.3022</v>
      </c>
      <c r="E29" s="66">
        <f t="shared" si="0"/>
        <v>3</v>
      </c>
      <c r="F29" s="65">
        <f>VLOOKUP($A29,'Return Data'!$B$7:$R$2292,11,0)</f>
        <v>3.5968</v>
      </c>
      <c r="G29" s="66">
        <f t="shared" si="1"/>
        <v>2</v>
      </c>
      <c r="H29" s="65">
        <f>VLOOKUP($A29,'Return Data'!$B$7:$R$2292,12,0)</f>
        <v>17.3445</v>
      </c>
      <c r="I29" s="66">
        <f t="shared" si="2"/>
        <v>1</v>
      </c>
      <c r="J29" s="65">
        <f>VLOOKUP($A29,'Return Data'!$B$7:$R$2292,13,0)</f>
        <v>33.504100000000001</v>
      </c>
      <c r="K29" s="66">
        <f t="shared" si="3"/>
        <v>1</v>
      </c>
      <c r="L29" s="65">
        <f>VLOOKUP($A29,'Return Data'!$B$7:$R$2292,17,0)</f>
        <v>48.702300000000001</v>
      </c>
      <c r="M29" s="66">
        <f t="shared" si="4"/>
        <v>2</v>
      </c>
      <c r="N29" s="65">
        <f>VLOOKUP($A29,'Return Data'!$B$7:$R$2292,14,0)</f>
        <v>15.1928</v>
      </c>
      <c r="O29" s="66">
        <f t="shared" si="8"/>
        <v>17</v>
      </c>
      <c r="P29" s="65">
        <f>VLOOKUP($A29,'Return Data'!$B$7:$R$2292,15,0)</f>
        <v>12.861700000000001</v>
      </c>
      <c r="Q29" s="66">
        <f>RANK(P29,P$8:P$39,0)</f>
        <v>8</v>
      </c>
      <c r="R29" s="65">
        <f>VLOOKUP($A29,'Return Data'!$B$7:$R$2292,16,0)</f>
        <v>17.219799999999999</v>
      </c>
      <c r="S29" s="67">
        <f t="shared" si="6"/>
        <v>7</v>
      </c>
    </row>
    <row r="30" spans="1:19" x14ac:dyDescent="0.3">
      <c r="A30" s="63" t="s">
        <v>1687</v>
      </c>
      <c r="B30" s="64">
        <f>VLOOKUP($A30,'Return Data'!$B$7:$R$2292,3,0)</f>
        <v>44679</v>
      </c>
      <c r="C30" s="65">
        <f>VLOOKUP($A30,'Return Data'!$B$7:$R$2292,4,0)</f>
        <v>47.700099999999999</v>
      </c>
      <c r="D30" s="65">
        <f>VLOOKUP($A30,'Return Data'!$B$7:$R$2292,10,0)</f>
        <v>-2.1318000000000001</v>
      </c>
      <c r="E30" s="66">
        <f t="shared" si="0"/>
        <v>21</v>
      </c>
      <c r="F30" s="65">
        <f>VLOOKUP($A30,'Return Data'!$B$7:$R$2292,11,0)</f>
        <v>-4.9756999999999998</v>
      </c>
      <c r="G30" s="66">
        <f t="shared" si="1"/>
        <v>20</v>
      </c>
      <c r="H30" s="65">
        <f>VLOOKUP($A30,'Return Data'!$B$7:$R$2292,12,0)</f>
        <v>4.45</v>
      </c>
      <c r="I30" s="66">
        <f t="shared" si="2"/>
        <v>22</v>
      </c>
      <c r="J30" s="65">
        <f>VLOOKUP($A30,'Return Data'!$B$7:$R$2292,13,0)</f>
        <v>19.773099999999999</v>
      </c>
      <c r="K30" s="66">
        <f t="shared" si="3"/>
        <v>9</v>
      </c>
      <c r="L30" s="65">
        <f>VLOOKUP($A30,'Return Data'!$B$7:$R$2292,17,0)</f>
        <v>42.797699999999999</v>
      </c>
      <c r="M30" s="66">
        <f t="shared" si="4"/>
        <v>8</v>
      </c>
      <c r="N30" s="65">
        <f>VLOOKUP($A30,'Return Data'!$B$7:$R$2292,14,0)</f>
        <v>23.362400000000001</v>
      </c>
      <c r="O30" s="66">
        <f t="shared" si="8"/>
        <v>3</v>
      </c>
      <c r="P30" s="65">
        <f>VLOOKUP($A30,'Return Data'!$B$7:$R$2292,15,0)</f>
        <v>19.064699999999998</v>
      </c>
      <c r="Q30" s="66">
        <f>RANK(P30,P$8:P$39,0)</f>
        <v>2</v>
      </c>
      <c r="R30" s="65">
        <f>VLOOKUP($A30,'Return Data'!$B$7:$R$2292,16,0)</f>
        <v>19.136099999999999</v>
      </c>
      <c r="S30" s="67">
        <f t="shared" si="6"/>
        <v>3</v>
      </c>
    </row>
    <row r="31" spans="1:19" x14ac:dyDescent="0.3">
      <c r="A31" s="63" t="s">
        <v>1717</v>
      </c>
      <c r="B31" s="64">
        <f>VLOOKUP($A31,'Return Data'!$B$7:$R$2292,3,0)</f>
        <v>44679</v>
      </c>
      <c r="C31" s="65">
        <f>VLOOKUP($A31,'Return Data'!$B$7:$R$2292,4,0)</f>
        <v>25.14</v>
      </c>
      <c r="D31" s="65">
        <f>VLOOKUP($A31,'Return Data'!$B$7:$R$2292,10,0)</f>
        <v>-3.9358</v>
      </c>
      <c r="E31" s="66">
        <f t="shared" si="0"/>
        <v>32</v>
      </c>
      <c r="F31" s="65">
        <f>VLOOKUP($A31,'Return Data'!$B$7:$R$2292,11,0)</f>
        <v>-5.3464</v>
      </c>
      <c r="G31" s="66">
        <f t="shared" si="1"/>
        <v>24</v>
      </c>
      <c r="H31" s="65">
        <f>VLOOKUP($A31,'Return Data'!$B$7:$R$2292,12,0)</f>
        <v>2.0706000000000002</v>
      </c>
      <c r="I31" s="66">
        <f t="shared" si="2"/>
        <v>26</v>
      </c>
      <c r="J31" s="65">
        <f>VLOOKUP($A31,'Return Data'!$B$7:$R$2292,13,0)</f>
        <v>18.473099999999999</v>
      </c>
      <c r="K31" s="66">
        <f t="shared" si="3"/>
        <v>16</v>
      </c>
      <c r="L31" s="65">
        <f>VLOOKUP($A31,'Return Data'!$B$7:$R$2292,17,0)</f>
        <v>45.654400000000003</v>
      </c>
      <c r="M31" s="66">
        <f t="shared" si="4"/>
        <v>4</v>
      </c>
      <c r="N31" s="65">
        <f>VLOOKUP($A31,'Return Data'!$B$7:$R$2292,14,0)</f>
        <v>23.233899999999998</v>
      </c>
      <c r="O31" s="66">
        <f t="shared" si="8"/>
        <v>4</v>
      </c>
      <c r="P31" s="65">
        <f>VLOOKUP($A31,'Return Data'!$B$7:$R$2292,15,0)</f>
        <v>15.473599999999999</v>
      </c>
      <c r="Q31" s="66">
        <f>RANK(P31,P$8:P$39,0)</f>
        <v>4</v>
      </c>
      <c r="R31" s="65">
        <f>VLOOKUP($A31,'Return Data'!$B$7:$R$2292,16,0)</f>
        <v>13.748799999999999</v>
      </c>
      <c r="S31" s="67">
        <f t="shared" si="6"/>
        <v>20</v>
      </c>
    </row>
    <row r="32" spans="1:19" x14ac:dyDescent="0.3">
      <c r="A32" s="63" t="s">
        <v>1221</v>
      </c>
      <c r="B32" s="64">
        <f>VLOOKUP($A32,'Return Data'!$B$7:$R$2292,3,0)</f>
        <v>44679</v>
      </c>
      <c r="C32" s="65">
        <f>VLOOKUP($A32,'Return Data'!$B$7:$R$2292,4,0)</f>
        <v>430.74380000000002</v>
      </c>
      <c r="D32" s="65">
        <f>VLOOKUP($A32,'Return Data'!$B$7:$R$2292,10,0)</f>
        <v>4.4359999999999999</v>
      </c>
      <c r="E32" s="66">
        <f t="shared" si="0"/>
        <v>1</v>
      </c>
      <c r="F32" s="65">
        <f>VLOOKUP($A32,'Return Data'!$B$7:$R$2292,11,0)</f>
        <v>6.1070000000000002</v>
      </c>
      <c r="G32" s="66">
        <f t="shared" si="1"/>
        <v>1</v>
      </c>
      <c r="H32" s="65">
        <f>VLOOKUP($A32,'Return Data'!$B$7:$R$2292,12,0)</f>
        <v>13.3781</v>
      </c>
      <c r="I32" s="66">
        <f t="shared" si="2"/>
        <v>3</v>
      </c>
      <c r="J32" s="65">
        <f>VLOOKUP($A32,'Return Data'!$B$7:$R$2292,13,0)</f>
        <v>31.8292</v>
      </c>
      <c r="K32" s="66">
        <f t="shared" si="3"/>
        <v>2</v>
      </c>
      <c r="L32" s="65">
        <f>VLOOKUP($A32,'Return Data'!$B$7:$R$2292,17,0)</f>
        <v>65.387699999999995</v>
      </c>
      <c r="M32" s="66">
        <f t="shared" si="4"/>
        <v>1</v>
      </c>
      <c r="N32" s="65">
        <f>VLOOKUP($A32,'Return Data'!$B$7:$R$2292,14,0)</f>
        <v>32.765599999999999</v>
      </c>
      <c r="O32" s="66">
        <f t="shared" si="8"/>
        <v>1</v>
      </c>
      <c r="P32" s="65">
        <f>VLOOKUP($A32,'Return Data'!$B$7:$R$2292,15,0)</f>
        <v>23.162299999999998</v>
      </c>
      <c r="Q32" s="66">
        <f>RANK(P32,P$8:P$39,0)</f>
        <v>1</v>
      </c>
      <c r="R32" s="65">
        <f>VLOOKUP($A32,'Return Data'!$B$7:$R$2292,16,0)</f>
        <v>19.502199999999998</v>
      </c>
      <c r="S32" s="67">
        <f t="shared" si="6"/>
        <v>2</v>
      </c>
    </row>
    <row r="33" spans="1:19" x14ac:dyDescent="0.3">
      <c r="A33" s="63" t="s">
        <v>1719</v>
      </c>
      <c r="B33" s="64">
        <f>VLOOKUP($A33,'Return Data'!$B$7:$R$2292,3,0)</f>
        <v>44679</v>
      </c>
      <c r="C33" s="65">
        <f>VLOOKUP($A33,'Return Data'!$B$7:$R$2292,4,0)</f>
        <v>74.887</v>
      </c>
      <c r="D33" s="65">
        <f>VLOOKUP($A33,'Return Data'!$B$7:$R$2292,10,0)</f>
        <v>0.2122</v>
      </c>
      <c r="E33" s="66">
        <f t="shared" si="0"/>
        <v>8</v>
      </c>
      <c r="F33" s="65">
        <f>VLOOKUP($A33,'Return Data'!$B$7:$R$2292,11,0)</f>
        <v>-3.1941999999999999</v>
      </c>
      <c r="G33" s="66">
        <f t="shared" si="1"/>
        <v>13</v>
      </c>
      <c r="H33" s="65">
        <f>VLOOKUP($A33,'Return Data'!$B$7:$R$2292,12,0)</f>
        <v>7.1908000000000003</v>
      </c>
      <c r="I33" s="66">
        <f t="shared" si="2"/>
        <v>12</v>
      </c>
      <c r="J33" s="65">
        <f>VLOOKUP($A33,'Return Data'!$B$7:$R$2292,13,0)</f>
        <v>17.611499999999999</v>
      </c>
      <c r="K33" s="66">
        <f t="shared" si="3"/>
        <v>18</v>
      </c>
      <c r="L33" s="65">
        <f>VLOOKUP($A33,'Return Data'!$B$7:$R$2292,17,0)</f>
        <v>36.662399999999998</v>
      </c>
      <c r="M33" s="66">
        <f t="shared" si="4"/>
        <v>16</v>
      </c>
      <c r="N33" s="65">
        <f>VLOOKUP($A33,'Return Data'!$B$7:$R$2292,14,0)</f>
        <v>15.194000000000001</v>
      </c>
      <c r="O33" s="66">
        <f t="shared" si="8"/>
        <v>16</v>
      </c>
      <c r="P33" s="65">
        <f>VLOOKUP($A33,'Return Data'!$B$7:$R$2292,15,0)</f>
        <v>12.392799999999999</v>
      </c>
      <c r="Q33" s="66">
        <f>RANK(P33,P$8:P$39,0)</f>
        <v>12</v>
      </c>
      <c r="R33" s="65">
        <f>VLOOKUP($A33,'Return Data'!$B$7:$R$2292,16,0)</f>
        <v>12.8748</v>
      </c>
      <c r="S33" s="67">
        <f t="shared" si="6"/>
        <v>23</v>
      </c>
    </row>
    <row r="34" spans="1:19" x14ac:dyDescent="0.3">
      <c r="A34" s="63" t="s">
        <v>1721</v>
      </c>
      <c r="B34" s="64">
        <f>VLOOKUP($A34,'Return Data'!$B$7:$R$2292,3,0)</f>
        <v>44679</v>
      </c>
      <c r="C34" s="65">
        <f>VLOOKUP($A34,'Return Data'!$B$7:$R$2292,4,0)</f>
        <v>14.2379</v>
      </c>
      <c r="D34" s="65">
        <f>VLOOKUP($A34,'Return Data'!$B$7:$R$2292,10,0)</f>
        <v>-2.0480999999999998</v>
      </c>
      <c r="E34" s="66">
        <f t="shared" si="0"/>
        <v>20</v>
      </c>
      <c r="F34" s="65">
        <f>VLOOKUP($A34,'Return Data'!$B$7:$R$2292,11,0)</f>
        <v>-5.2164999999999999</v>
      </c>
      <c r="G34" s="66">
        <f t="shared" si="1"/>
        <v>22</v>
      </c>
      <c r="H34" s="65">
        <f>VLOOKUP($A34,'Return Data'!$B$7:$R$2292,12,0)</f>
        <v>6.4739000000000004</v>
      </c>
      <c r="I34" s="66">
        <f t="shared" si="2"/>
        <v>14</v>
      </c>
      <c r="J34" s="65">
        <f>VLOOKUP($A34,'Return Data'!$B$7:$R$2292,13,0)</f>
        <v>12.9741</v>
      </c>
      <c r="K34" s="66">
        <f t="shared" si="3"/>
        <v>26</v>
      </c>
      <c r="L34" s="65">
        <f>VLOOKUP($A34,'Return Data'!$B$7:$R$2292,17,0)</f>
        <v>27.122599999999998</v>
      </c>
      <c r="M34" s="66">
        <f t="shared" si="4"/>
        <v>28</v>
      </c>
      <c r="N34" s="65">
        <f>VLOOKUP($A34,'Return Data'!$B$7:$R$2292,14,0)</f>
        <v>10.391999999999999</v>
      </c>
      <c r="O34" s="66">
        <f t="shared" si="8"/>
        <v>28</v>
      </c>
      <c r="P34" s="65"/>
      <c r="Q34" s="66"/>
      <c r="R34" s="65">
        <f>VLOOKUP($A34,'Return Data'!$B$7:$R$2292,16,0)</f>
        <v>10.362</v>
      </c>
      <c r="S34" s="67">
        <f t="shared" si="6"/>
        <v>28</v>
      </c>
    </row>
    <row r="35" spans="1:19" x14ac:dyDescent="0.3">
      <c r="A35" s="63" t="s">
        <v>1224</v>
      </c>
      <c r="B35" s="64">
        <f>VLOOKUP($A35,'Return Data'!$B$7:$R$2292,3,0)</f>
        <v>0</v>
      </c>
      <c r="C35" s="65">
        <f>VLOOKUP($A35,'Return Data'!$B$7:$R$2292,4,0)</f>
        <v>0</v>
      </c>
      <c r="D35" s="65">
        <f>VLOOKUP($A35,'Return Data'!$B$7:$R$2292,10,0)</f>
        <v>0</v>
      </c>
      <c r="E35" s="66">
        <f t="shared" si="0"/>
        <v>10</v>
      </c>
      <c r="F35" s="65">
        <f>VLOOKUP($A35,'Return Data'!$B$7:$R$2292,11,0)</f>
        <v>0</v>
      </c>
      <c r="G35" s="66">
        <f t="shared" si="1"/>
        <v>5</v>
      </c>
      <c r="H35" s="65">
        <f>VLOOKUP($A35,'Return Data'!$B$7:$R$2292,12,0)</f>
        <v>0</v>
      </c>
      <c r="I35" s="66">
        <f t="shared" si="2"/>
        <v>28</v>
      </c>
      <c r="J35" s="65">
        <f>VLOOKUP($A35,'Return Data'!$B$7:$R$2292,13,0)</f>
        <v>0</v>
      </c>
      <c r="K35" s="66">
        <f t="shared" si="3"/>
        <v>31</v>
      </c>
      <c r="L35" s="65">
        <f>VLOOKUP($A35,'Return Data'!$B$7:$R$2292,17,0)</f>
        <v>0</v>
      </c>
      <c r="M35" s="66">
        <f t="shared" si="4"/>
        <v>32</v>
      </c>
      <c r="N35" s="65"/>
      <c r="O35" s="66"/>
      <c r="P35" s="65"/>
      <c r="Q35" s="66"/>
      <c r="R35" s="65">
        <f>VLOOKUP($A35,'Return Data'!$B$7:$R$2292,16,0)</f>
        <v>0</v>
      </c>
      <c r="S35" s="67">
        <f t="shared" si="6"/>
        <v>32</v>
      </c>
    </row>
    <row r="36" spans="1:19" x14ac:dyDescent="0.3">
      <c r="A36" s="102" t="s">
        <v>1700</v>
      </c>
      <c r="B36" s="64">
        <f>VLOOKUP($A36,'Return Data'!$B$7:$R$2292,3,0)</f>
        <v>44679</v>
      </c>
      <c r="C36" s="65">
        <f>VLOOKUP($A36,'Return Data'!$B$7:$R$2292,4,0)</f>
        <v>15.5533</v>
      </c>
      <c r="D36" s="65">
        <f>VLOOKUP($A36,'Return Data'!$B$7:$R$2292,10,0)</f>
        <v>-0.28660000000000002</v>
      </c>
      <c r="E36" s="66">
        <f t="shared" si="0"/>
        <v>12</v>
      </c>
      <c r="F36" s="65">
        <f>VLOOKUP($A36,'Return Data'!$B$7:$R$2292,11,0)</f>
        <v>-4.6388999999999996</v>
      </c>
      <c r="G36" s="66">
        <f t="shared" si="1"/>
        <v>19</v>
      </c>
      <c r="H36" s="65">
        <f>VLOOKUP($A36,'Return Data'!$B$7:$R$2292,12,0)</f>
        <v>5.5048000000000004</v>
      </c>
      <c r="I36" s="66">
        <f t="shared" si="2"/>
        <v>19</v>
      </c>
      <c r="J36" s="65">
        <f>VLOOKUP($A36,'Return Data'!$B$7:$R$2292,13,0)</f>
        <v>14.6441</v>
      </c>
      <c r="K36" s="66">
        <f t="shared" si="3"/>
        <v>23</v>
      </c>
      <c r="L36" s="65">
        <f>VLOOKUP($A36,'Return Data'!$B$7:$R$2292,17,0)</f>
        <v>28.927399999999999</v>
      </c>
      <c r="M36" s="66">
        <f t="shared" si="4"/>
        <v>26</v>
      </c>
      <c r="N36" s="65">
        <f>VLOOKUP($A36,'Return Data'!$B$7:$R$2292,14,0)</f>
        <v>14.1821</v>
      </c>
      <c r="O36" s="66">
        <f>RANK(N36,N$8:N$39,0)</f>
        <v>21</v>
      </c>
      <c r="P36" s="65"/>
      <c r="Q36" s="66"/>
      <c r="R36" s="65">
        <f>VLOOKUP($A36,'Return Data'!$B$7:$R$2292,16,0)</f>
        <v>12.886799999999999</v>
      </c>
      <c r="S36" s="67">
        <f t="shared" si="6"/>
        <v>22</v>
      </c>
    </row>
    <row r="37" spans="1:19" x14ac:dyDescent="0.3">
      <c r="A37" s="63" t="s">
        <v>1723</v>
      </c>
      <c r="B37" s="64">
        <f>VLOOKUP($A37,'Return Data'!$B$7:$R$2292,3,0)</f>
        <v>44679</v>
      </c>
      <c r="C37" s="65">
        <f>VLOOKUP($A37,'Return Data'!$B$7:$R$2292,4,0)</f>
        <v>152.36000000000001</v>
      </c>
      <c r="D37" s="65">
        <f>VLOOKUP($A37,'Return Data'!$B$7:$R$2292,10,0)</f>
        <v>3.8511000000000002</v>
      </c>
      <c r="E37" s="66">
        <f t="shared" si="0"/>
        <v>2</v>
      </c>
      <c r="F37" s="65">
        <f>VLOOKUP($A37,'Return Data'!$B$7:$R$2292,11,0)</f>
        <v>0.74719999999999998</v>
      </c>
      <c r="G37" s="66">
        <f t="shared" si="1"/>
        <v>4</v>
      </c>
      <c r="H37" s="65">
        <f>VLOOKUP($A37,'Return Data'!$B$7:$R$2292,12,0)</f>
        <v>10.277900000000001</v>
      </c>
      <c r="I37" s="66">
        <f t="shared" si="2"/>
        <v>9</v>
      </c>
      <c r="J37" s="65">
        <f>VLOOKUP($A37,'Return Data'!$B$7:$R$2292,13,0)</f>
        <v>19.040600000000001</v>
      </c>
      <c r="K37" s="66">
        <f t="shared" si="3"/>
        <v>14</v>
      </c>
      <c r="L37" s="65">
        <f>VLOOKUP($A37,'Return Data'!$B$7:$R$2292,17,0)</f>
        <v>32.085099999999997</v>
      </c>
      <c r="M37" s="66">
        <f t="shared" si="4"/>
        <v>24</v>
      </c>
      <c r="N37" s="65">
        <f>VLOOKUP($A37,'Return Data'!$B$7:$R$2292,14,0)</f>
        <v>10.3347</v>
      </c>
      <c r="O37" s="66">
        <f>RANK(N37,N$8:N$39,0)</f>
        <v>29</v>
      </c>
      <c r="P37" s="65">
        <f>VLOOKUP($A37,'Return Data'!$B$7:$R$2292,15,0)</f>
        <v>7.7336999999999998</v>
      </c>
      <c r="Q37" s="66">
        <f>RANK(P37,P$8:P$39,0)</f>
        <v>24</v>
      </c>
      <c r="R37" s="65">
        <f>VLOOKUP($A37,'Return Data'!$B$7:$R$2292,16,0)</f>
        <v>10.1165</v>
      </c>
      <c r="S37" s="67">
        <f t="shared" si="6"/>
        <v>29</v>
      </c>
    </row>
    <row r="38" spans="1:19" x14ac:dyDescent="0.3">
      <c r="A38" s="63" t="s">
        <v>1709</v>
      </c>
      <c r="B38" s="64">
        <f>VLOOKUP($A38,'Return Data'!$B$7:$R$2292,3,0)</f>
        <v>44679</v>
      </c>
      <c r="C38" s="65">
        <f>VLOOKUP($A38,'Return Data'!$B$7:$R$2292,4,0)</f>
        <v>32.54</v>
      </c>
      <c r="D38" s="65">
        <f>VLOOKUP($A38,'Return Data'!$B$7:$R$2292,10,0)</f>
        <v>-0.76239999999999997</v>
      </c>
      <c r="E38" s="66">
        <f t="shared" si="0"/>
        <v>13</v>
      </c>
      <c r="F38" s="65">
        <f>VLOOKUP($A38,'Return Data'!$B$7:$R$2292,11,0)</f>
        <v>-5.2968999999999999</v>
      </c>
      <c r="G38" s="66">
        <f t="shared" si="1"/>
        <v>23</v>
      </c>
      <c r="H38" s="65">
        <f>VLOOKUP($A38,'Return Data'!$B$7:$R$2292,12,0)</f>
        <v>5.7523999999999997</v>
      </c>
      <c r="I38" s="66">
        <f t="shared" si="2"/>
        <v>17</v>
      </c>
      <c r="J38" s="65">
        <f>VLOOKUP($A38,'Return Data'!$B$7:$R$2292,13,0)</f>
        <v>19.369</v>
      </c>
      <c r="K38" s="66">
        <f t="shared" si="3"/>
        <v>11</v>
      </c>
      <c r="L38" s="65">
        <f>VLOOKUP($A38,'Return Data'!$B$7:$R$2292,17,0)</f>
        <v>38.1892</v>
      </c>
      <c r="M38" s="66">
        <f t="shared" si="4"/>
        <v>11</v>
      </c>
      <c r="N38" s="65">
        <f>VLOOKUP($A38,'Return Data'!$B$7:$R$2292,14,0)</f>
        <v>18.254799999999999</v>
      </c>
      <c r="O38" s="66">
        <f>RANK(N38,N$8:N$39,0)</f>
        <v>7</v>
      </c>
      <c r="P38" s="65">
        <f>VLOOKUP($A38,'Return Data'!$B$7:$R$2292,15,0)</f>
        <v>13.6051</v>
      </c>
      <c r="Q38" s="66">
        <f>RANK(P38,P$8:P$39,0)</f>
        <v>6</v>
      </c>
      <c r="R38" s="65">
        <f>VLOOKUP($A38,'Return Data'!$B$7:$R$2292,16,0)</f>
        <v>11.4428</v>
      </c>
      <c r="S38" s="67">
        <f t="shared" si="6"/>
        <v>27</v>
      </c>
    </row>
    <row r="39" spans="1:19" x14ac:dyDescent="0.3">
      <c r="A39" s="63" t="s">
        <v>1779</v>
      </c>
      <c r="B39" s="64">
        <f>VLOOKUP($A39,'Return Data'!$B$7:$R$2292,3,0)</f>
        <v>44679</v>
      </c>
      <c r="C39" s="65">
        <f>VLOOKUP($A39,'Return Data'!$B$7:$R$2292,4,0)</f>
        <v>240.9299</v>
      </c>
      <c r="D39" s="65">
        <f>VLOOKUP($A39,'Return Data'!$B$7:$R$2292,10,0)</f>
        <v>-2.8877000000000002</v>
      </c>
      <c r="E39" s="66">
        <f t="shared" si="0"/>
        <v>26</v>
      </c>
      <c r="F39" s="65">
        <f>VLOOKUP($A39,'Return Data'!$B$7:$R$2292,11,0)</f>
        <v>-9.8133999999999997</v>
      </c>
      <c r="G39" s="66">
        <f t="shared" si="1"/>
        <v>31</v>
      </c>
      <c r="H39" s="65">
        <f>VLOOKUP($A39,'Return Data'!$B$7:$R$2292,12,0)</f>
        <v>1.1003000000000001</v>
      </c>
      <c r="I39" s="66">
        <f t="shared" si="2"/>
        <v>27</v>
      </c>
      <c r="J39" s="65">
        <f>VLOOKUP($A39,'Return Data'!$B$7:$R$2292,13,0)</f>
        <v>11.623900000000001</v>
      </c>
      <c r="K39" s="66">
        <f t="shared" si="3"/>
        <v>28</v>
      </c>
      <c r="L39" s="65">
        <f>VLOOKUP($A39,'Return Data'!$B$7:$R$2292,17,0)</f>
        <v>38.535200000000003</v>
      </c>
      <c r="M39" s="66">
        <f t="shared" si="4"/>
        <v>10</v>
      </c>
      <c r="N39" s="65">
        <f>VLOOKUP($A39,'Return Data'!$B$7:$R$2292,14,0)</f>
        <v>18.7669</v>
      </c>
      <c r="O39" s="66">
        <f>RANK(N39,N$8:N$39,0)</f>
        <v>6</v>
      </c>
      <c r="P39" s="65">
        <f>VLOOKUP($A39,'Return Data'!$B$7:$R$2292,15,0)</f>
        <v>15.8299</v>
      </c>
      <c r="Q39" s="66">
        <f>RANK(P39,P$8:P$39,0)</f>
        <v>3</v>
      </c>
      <c r="R39" s="65">
        <f>VLOOKUP($A39,'Return Data'!$B$7:$R$2292,16,0)</f>
        <v>15.4864</v>
      </c>
      <c r="S39" s="67">
        <f t="shared" si="6"/>
        <v>14</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-0.97160312500000012</v>
      </c>
      <c r="E41" s="74"/>
      <c r="F41" s="75">
        <f>AVERAGE(F8:F39)</f>
        <v>-3.8645843750000002</v>
      </c>
      <c r="G41" s="74"/>
      <c r="H41" s="75">
        <f>AVERAGE(H8:H39)</f>
        <v>5.9167437499999993</v>
      </c>
      <c r="I41" s="74"/>
      <c r="J41" s="75">
        <f>AVERAGE(J8:J39)</f>
        <v>17.520759375000004</v>
      </c>
      <c r="K41" s="74"/>
      <c r="L41" s="75">
        <f>AVERAGE(L8:L39)</f>
        <v>35.585318749999999</v>
      </c>
      <c r="M41" s="74"/>
      <c r="N41" s="75">
        <f>AVERAGE(N8:N39)</f>
        <v>16.27252</v>
      </c>
      <c r="O41" s="74"/>
      <c r="P41" s="75">
        <f>AVERAGE(P8:P39)</f>
        <v>12.489028000000001</v>
      </c>
      <c r="Q41" s="74"/>
      <c r="R41" s="75">
        <f>AVERAGE(R8:R39)</f>
        <v>14.289059375000003</v>
      </c>
      <c r="S41" s="76"/>
    </row>
    <row r="42" spans="1:19" x14ac:dyDescent="0.3">
      <c r="A42" s="73" t="s">
        <v>28</v>
      </c>
      <c r="B42" s="74"/>
      <c r="C42" s="74"/>
      <c r="D42" s="75">
        <f>MIN(D8:D39)</f>
        <v>-3.9358</v>
      </c>
      <c r="E42" s="74"/>
      <c r="F42" s="75">
        <f>MIN(F8:F39)</f>
        <v>-11.0891</v>
      </c>
      <c r="G42" s="74"/>
      <c r="H42" s="75">
        <f>MIN(H8:H39)</f>
        <v>-7.0594000000000001</v>
      </c>
      <c r="I42" s="74"/>
      <c r="J42" s="75">
        <f>MIN(J8:J39)</f>
        <v>-0.15160000000000001</v>
      </c>
      <c r="K42" s="74"/>
      <c r="L42" s="75">
        <f>MIN(L8:L39)</f>
        <v>0</v>
      </c>
      <c r="M42" s="74"/>
      <c r="N42" s="75">
        <f>MIN(N8:N39)</f>
        <v>7.8246000000000002</v>
      </c>
      <c r="O42" s="74"/>
      <c r="P42" s="75">
        <f>MIN(P8:P39)</f>
        <v>6.5801999999999996</v>
      </c>
      <c r="Q42" s="74"/>
      <c r="R42" s="75">
        <f>MIN(R8:R39)</f>
        <v>0</v>
      </c>
      <c r="S42" s="76"/>
    </row>
    <row r="43" spans="1:19" ht="15" thickBot="1" x14ac:dyDescent="0.35">
      <c r="A43" s="77" t="s">
        <v>29</v>
      </c>
      <c r="B43" s="78"/>
      <c r="C43" s="78"/>
      <c r="D43" s="79">
        <f>MAX(D8:D39)</f>
        <v>4.4359999999999999</v>
      </c>
      <c r="E43" s="78"/>
      <c r="F43" s="79">
        <f>MAX(F8:F39)</f>
        <v>6.1070000000000002</v>
      </c>
      <c r="G43" s="78"/>
      <c r="H43" s="79">
        <f>MAX(H8:H39)</f>
        <v>17.3445</v>
      </c>
      <c r="I43" s="78"/>
      <c r="J43" s="79">
        <f>MAX(J8:J39)</f>
        <v>33.504100000000001</v>
      </c>
      <c r="K43" s="78"/>
      <c r="L43" s="79">
        <f>MAX(L8:L39)</f>
        <v>65.387699999999995</v>
      </c>
      <c r="M43" s="78"/>
      <c r="N43" s="79">
        <f>MAX(N8:N39)</f>
        <v>32.765599999999999</v>
      </c>
      <c r="O43" s="78"/>
      <c r="P43" s="79">
        <f>MAX(P8:P39)</f>
        <v>23.162299999999998</v>
      </c>
      <c r="Q43" s="78"/>
      <c r="R43" s="79">
        <f>MAX(R8:R39)</f>
        <v>21.986999999999998</v>
      </c>
      <c r="S43" s="80"/>
    </row>
    <row r="44" spans="1:19" x14ac:dyDescent="0.3">
      <c r="A44" s="112" t="s">
        <v>430</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44679</v>
      </c>
      <c r="C8" s="65">
        <f>VLOOKUP($A8,'Return Data'!$B$7:$R$2292,4,0)</f>
        <v>73.081400000000002</v>
      </c>
      <c r="D8" s="65">
        <f>VLOOKUP($A8,'Return Data'!$B$7:$R$2292,10,0)</f>
        <v>1.0724</v>
      </c>
      <c r="E8" s="66">
        <f t="shared" ref="E8:E21" si="0">RANK(D8,D$8:D$21,0)</f>
        <v>4</v>
      </c>
      <c r="F8" s="65">
        <f>VLOOKUP($A8,'Return Data'!$B$7:$R$2292,11,0)</f>
        <v>-1.2654000000000001</v>
      </c>
      <c r="G8" s="66">
        <f t="shared" ref="G8:G21" si="1">RANK(F8,F$8:F$21,0)</f>
        <v>4</v>
      </c>
      <c r="H8" s="65">
        <f>VLOOKUP($A8,'Return Data'!$B$7:$R$2292,12,0)</f>
        <v>6.1003999999999996</v>
      </c>
      <c r="I8" s="66">
        <f t="shared" ref="I8:I21" si="2">RANK(H8,H$8:H$21,0)</f>
        <v>10</v>
      </c>
      <c r="J8" s="65">
        <f>VLOOKUP($A8,'Return Data'!$B$7:$R$2292,13,0)</f>
        <v>18.771100000000001</v>
      </c>
      <c r="K8" s="66">
        <f t="shared" ref="K8:K21" si="3">RANK(J8,J$8:J$21,0)</f>
        <v>9</v>
      </c>
      <c r="L8" s="65">
        <f>VLOOKUP($A8,'Return Data'!$B$7:$R$2292,17,0)</f>
        <v>42.335999999999999</v>
      </c>
      <c r="M8" s="66">
        <f t="shared" ref="M8:M21" si="4">RANK(L8,L$8:L$21,0)</f>
        <v>6</v>
      </c>
      <c r="N8" s="65">
        <f>VLOOKUP($A8,'Return Data'!$B$7:$R$2292,14,0)</f>
        <v>12.624599999999999</v>
      </c>
      <c r="O8" s="66">
        <f t="shared" ref="O8:O19" si="5">RANK(N8,N$8:N$21,0)</f>
        <v>10</v>
      </c>
      <c r="P8" s="65">
        <f>VLOOKUP($A8,'Return Data'!$B$7:$R$2292,15,0)</f>
        <v>6.0942999999999996</v>
      </c>
      <c r="Q8" s="66">
        <f>RANK(P8,P$8:P$21,0)</f>
        <v>11</v>
      </c>
      <c r="R8" s="65">
        <f>VLOOKUP($A8,'Return Data'!$B$7:$R$2292,16,0)</f>
        <v>15.154500000000001</v>
      </c>
      <c r="S8" s="67">
        <f t="shared" ref="S8:S21" si="6">RANK(R8,R$8:R$21,0)</f>
        <v>9</v>
      </c>
    </row>
    <row r="9" spans="1:20" x14ac:dyDescent="0.3">
      <c r="A9" s="63" t="s">
        <v>31</v>
      </c>
      <c r="B9" s="64">
        <f>VLOOKUP($A9,'Return Data'!$B$7:$R$2292,3,0)</f>
        <v>44679</v>
      </c>
      <c r="C9" s="65">
        <f>VLOOKUP($A9,'Return Data'!$B$7:$R$2292,4,0)</f>
        <v>426.20400000000001</v>
      </c>
      <c r="D9" s="65">
        <f>VLOOKUP($A9,'Return Data'!$B$7:$R$2292,10,0)</f>
        <v>-1.5659000000000001</v>
      </c>
      <c r="E9" s="66">
        <f t="shared" si="0"/>
        <v>11</v>
      </c>
      <c r="F9" s="65">
        <f>VLOOKUP($A9,'Return Data'!$B$7:$R$2292,11,0)</f>
        <v>-3.1396000000000002</v>
      </c>
      <c r="G9" s="66">
        <f t="shared" si="1"/>
        <v>10</v>
      </c>
      <c r="H9" s="65">
        <f>VLOOKUP($A9,'Return Data'!$B$7:$R$2292,12,0)</f>
        <v>8.2126000000000001</v>
      </c>
      <c r="I9" s="66">
        <f t="shared" si="2"/>
        <v>8</v>
      </c>
      <c r="J9" s="65">
        <f>VLOOKUP($A9,'Return Data'!$B$7:$R$2292,13,0)</f>
        <v>21.372699999999998</v>
      </c>
      <c r="K9" s="66">
        <f t="shared" si="3"/>
        <v>7</v>
      </c>
      <c r="L9" s="65">
        <f>VLOOKUP($A9,'Return Data'!$B$7:$R$2292,17,0)</f>
        <v>40.259500000000003</v>
      </c>
      <c r="M9" s="66">
        <f t="shared" si="4"/>
        <v>7</v>
      </c>
      <c r="N9" s="65">
        <f>VLOOKUP($A9,'Return Data'!$B$7:$R$2292,14,0)</f>
        <v>12.456300000000001</v>
      </c>
      <c r="O9" s="66">
        <f t="shared" si="5"/>
        <v>11</v>
      </c>
      <c r="P9" s="65">
        <f>VLOOKUP($A9,'Return Data'!$B$7:$R$2292,15,0)</f>
        <v>10.9351</v>
      </c>
      <c r="Q9" s="66">
        <f>RANK(P9,P$8:P$21,0)</f>
        <v>8</v>
      </c>
      <c r="R9" s="65">
        <f>VLOOKUP($A9,'Return Data'!$B$7:$R$2292,16,0)</f>
        <v>14.202500000000001</v>
      </c>
      <c r="S9" s="67">
        <f t="shared" si="6"/>
        <v>11</v>
      </c>
    </row>
    <row r="10" spans="1:20" x14ac:dyDescent="0.3">
      <c r="A10" s="63" t="s">
        <v>32</v>
      </c>
      <c r="B10" s="64">
        <f>VLOOKUP($A10,'Return Data'!$B$7:$R$2292,3,0)</f>
        <v>44679</v>
      </c>
      <c r="C10" s="65">
        <f>VLOOKUP($A10,'Return Data'!$B$7:$R$2292,4,0)</f>
        <v>256.88</v>
      </c>
      <c r="D10" s="65">
        <f>VLOOKUP($A10,'Return Data'!$B$7:$R$2292,10,0)</f>
        <v>2.6002000000000001</v>
      </c>
      <c r="E10" s="66">
        <f t="shared" si="0"/>
        <v>1</v>
      </c>
      <c r="F10" s="65">
        <f>VLOOKUP($A10,'Return Data'!$B$7:$R$2292,11,0)</f>
        <v>4.1349</v>
      </c>
      <c r="G10" s="66">
        <f t="shared" si="1"/>
        <v>2</v>
      </c>
      <c r="H10" s="65">
        <f>VLOOKUP($A10,'Return Data'!$B$7:$R$2292,12,0)</f>
        <v>18.181799999999999</v>
      </c>
      <c r="I10" s="66">
        <f t="shared" si="2"/>
        <v>1</v>
      </c>
      <c r="J10" s="65">
        <f>VLOOKUP($A10,'Return Data'!$B$7:$R$2292,13,0)</f>
        <v>30.316600000000001</v>
      </c>
      <c r="K10" s="66">
        <f t="shared" si="3"/>
        <v>3</v>
      </c>
      <c r="L10" s="65">
        <f>VLOOKUP($A10,'Return Data'!$B$7:$R$2292,17,0)</f>
        <v>48.568199999999997</v>
      </c>
      <c r="M10" s="66">
        <f t="shared" si="4"/>
        <v>3</v>
      </c>
      <c r="N10" s="65">
        <f>VLOOKUP($A10,'Return Data'!$B$7:$R$2292,14,0)</f>
        <v>20.560099999999998</v>
      </c>
      <c r="O10" s="66">
        <f t="shared" si="5"/>
        <v>2</v>
      </c>
      <c r="P10" s="65">
        <f>VLOOKUP($A10,'Return Data'!$B$7:$R$2292,15,0)</f>
        <v>13.86</v>
      </c>
      <c r="Q10" s="66">
        <f>RANK(P10,P$8:P$21,0)</f>
        <v>2</v>
      </c>
      <c r="R10" s="65">
        <f>VLOOKUP($A10,'Return Data'!$B$7:$R$2292,16,0)</f>
        <v>20.116499999999998</v>
      </c>
      <c r="S10" s="67">
        <f t="shared" si="6"/>
        <v>1</v>
      </c>
    </row>
    <row r="11" spans="1:20" x14ac:dyDescent="0.3">
      <c r="A11" s="63" t="s">
        <v>33</v>
      </c>
      <c r="B11" s="64">
        <f>VLOOKUP($A11,'Return Data'!$B$7:$R$2292,3,0)</f>
        <v>44679</v>
      </c>
      <c r="C11" s="65">
        <f>VLOOKUP($A11,'Return Data'!$B$7:$R$2292,4,0)</f>
        <v>15.7</v>
      </c>
      <c r="D11" s="65">
        <f>VLOOKUP($A11,'Return Data'!$B$7:$R$2292,10,0)</f>
        <v>-6.3700000000000007E-2</v>
      </c>
      <c r="E11" s="66">
        <f t="shared" si="0"/>
        <v>9</v>
      </c>
      <c r="F11" s="65">
        <f>VLOOKUP($A11,'Return Data'!$B$7:$R$2292,11,0)</f>
        <v>-2.8464999999999998</v>
      </c>
      <c r="G11" s="66">
        <f t="shared" si="1"/>
        <v>9</v>
      </c>
      <c r="H11" s="65">
        <f>VLOOKUP($A11,'Return Data'!$B$7:$R$2292,12,0)</f>
        <v>7.5342000000000002</v>
      </c>
      <c r="I11" s="66">
        <f t="shared" si="2"/>
        <v>9</v>
      </c>
      <c r="J11" s="65">
        <f>VLOOKUP($A11,'Return Data'!$B$7:$R$2292,13,0)</f>
        <v>19.3916</v>
      </c>
      <c r="K11" s="66">
        <f t="shared" si="3"/>
        <v>8</v>
      </c>
      <c r="L11" s="65">
        <f>VLOOKUP($A11,'Return Data'!$B$7:$R$2292,17,0)</f>
        <v>36.146999999999998</v>
      </c>
      <c r="M11" s="66">
        <f t="shared" si="4"/>
        <v>12</v>
      </c>
      <c r="N11" s="65">
        <f>VLOOKUP($A11,'Return Data'!$B$7:$R$2292,14,0)</f>
        <v>14.930199999999999</v>
      </c>
      <c r="O11" s="66">
        <f t="shared" si="5"/>
        <v>8</v>
      </c>
      <c r="P11" s="65"/>
      <c r="Q11" s="66"/>
      <c r="R11" s="65">
        <f>VLOOKUP($A11,'Return Data'!$B$7:$R$2292,16,0)</f>
        <v>13.001300000000001</v>
      </c>
      <c r="S11" s="67">
        <f t="shared" si="6"/>
        <v>13</v>
      </c>
    </row>
    <row r="12" spans="1:20" x14ac:dyDescent="0.3">
      <c r="A12" s="63" t="s">
        <v>34</v>
      </c>
      <c r="B12" s="64">
        <f>VLOOKUP($A12,'Return Data'!$B$7:$R$2292,3,0)</f>
        <v>44679</v>
      </c>
      <c r="C12" s="65">
        <f>VLOOKUP($A12,'Return Data'!$B$7:$R$2292,4,0)</f>
        <v>90.4</v>
      </c>
      <c r="D12" s="65">
        <f>VLOOKUP($A12,'Return Data'!$B$7:$R$2292,10,0)</f>
        <v>1.2318</v>
      </c>
      <c r="E12" s="66">
        <f t="shared" si="0"/>
        <v>3</v>
      </c>
      <c r="F12" s="65">
        <f>VLOOKUP($A12,'Return Data'!$B$7:$R$2292,11,0)</f>
        <v>5.4965999999999999</v>
      </c>
      <c r="G12" s="66">
        <f t="shared" si="1"/>
        <v>1</v>
      </c>
      <c r="H12" s="65">
        <f>VLOOKUP($A12,'Return Data'!$B$7:$R$2292,12,0)</f>
        <v>13.653499999999999</v>
      </c>
      <c r="I12" s="66">
        <f t="shared" si="2"/>
        <v>3</v>
      </c>
      <c r="J12" s="65">
        <f>VLOOKUP($A12,'Return Data'!$B$7:$R$2292,13,0)</f>
        <v>33.886299999999999</v>
      </c>
      <c r="K12" s="66">
        <f t="shared" si="3"/>
        <v>1</v>
      </c>
      <c r="L12" s="65">
        <f>VLOOKUP($A12,'Return Data'!$B$7:$R$2292,17,0)</f>
        <v>64.665000000000006</v>
      </c>
      <c r="M12" s="66">
        <f t="shared" si="4"/>
        <v>1</v>
      </c>
      <c r="N12" s="65">
        <f>VLOOKUP($A12,'Return Data'!$B$7:$R$2292,14,0)</f>
        <v>20.622299999999999</v>
      </c>
      <c r="O12" s="66">
        <f t="shared" si="5"/>
        <v>1</v>
      </c>
      <c r="P12" s="65">
        <f>VLOOKUP($A12,'Return Data'!$B$7:$R$2292,15,0)</f>
        <v>13.9658</v>
      </c>
      <c r="Q12" s="66">
        <f t="shared" ref="Q12:Q19" si="7">RANK(P12,P$8:P$21,0)</f>
        <v>1</v>
      </c>
      <c r="R12" s="65">
        <f>VLOOKUP($A12,'Return Data'!$B$7:$R$2292,16,0)</f>
        <v>16.834299999999999</v>
      </c>
      <c r="S12" s="67">
        <f t="shared" si="6"/>
        <v>4</v>
      </c>
    </row>
    <row r="13" spans="1:20" x14ac:dyDescent="0.3">
      <c r="A13" s="63" t="s">
        <v>35</v>
      </c>
      <c r="B13" s="64">
        <f>VLOOKUP($A13,'Return Data'!$B$7:$R$2292,3,0)</f>
        <v>44679</v>
      </c>
      <c r="C13" s="65">
        <f>VLOOKUP($A13,'Return Data'!$B$7:$R$2292,4,0)</f>
        <v>16.703499999999998</v>
      </c>
      <c r="D13" s="65">
        <f>VLOOKUP($A13,'Return Data'!$B$7:$R$2292,10,0)</f>
        <v>-1.9983</v>
      </c>
      <c r="E13" s="66">
        <f t="shared" si="0"/>
        <v>13</v>
      </c>
      <c r="F13" s="65">
        <f>VLOOKUP($A13,'Return Data'!$B$7:$R$2292,11,0)</f>
        <v>-4.8234000000000004</v>
      </c>
      <c r="G13" s="66">
        <f t="shared" si="1"/>
        <v>14</v>
      </c>
      <c r="H13" s="65">
        <f>VLOOKUP($A13,'Return Data'!$B$7:$R$2292,12,0)</f>
        <v>5.2892000000000001</v>
      </c>
      <c r="I13" s="66">
        <f t="shared" si="2"/>
        <v>12</v>
      </c>
      <c r="J13" s="65">
        <f>VLOOKUP($A13,'Return Data'!$B$7:$R$2292,13,0)</f>
        <v>16.093299999999999</v>
      </c>
      <c r="K13" s="66">
        <f t="shared" si="3"/>
        <v>13</v>
      </c>
      <c r="L13" s="65">
        <f>VLOOKUP($A13,'Return Data'!$B$7:$R$2292,17,0)</f>
        <v>32.593899999999998</v>
      </c>
      <c r="M13" s="66">
        <f t="shared" si="4"/>
        <v>14</v>
      </c>
      <c r="N13" s="65">
        <f>VLOOKUP($A13,'Return Data'!$B$7:$R$2292,14,0)</f>
        <v>12.2536</v>
      </c>
      <c r="O13" s="66">
        <f t="shared" si="5"/>
        <v>12</v>
      </c>
      <c r="P13" s="65">
        <f>VLOOKUP($A13,'Return Data'!$B$7:$R$2292,15,0)</f>
        <v>4.5974000000000004</v>
      </c>
      <c r="Q13" s="66">
        <f t="shared" si="7"/>
        <v>12</v>
      </c>
      <c r="R13" s="65">
        <f>VLOOKUP($A13,'Return Data'!$B$7:$R$2292,16,0)</f>
        <v>8.0279000000000007</v>
      </c>
      <c r="S13" s="67">
        <f t="shared" si="6"/>
        <v>14</v>
      </c>
    </row>
    <row r="14" spans="1:20" x14ac:dyDescent="0.3">
      <c r="A14" s="63" t="s">
        <v>36</v>
      </c>
      <c r="B14" s="64">
        <f>VLOOKUP($A14,'Return Data'!$B$7:$R$2292,3,0)</f>
        <v>44679</v>
      </c>
      <c r="C14" s="65">
        <f>VLOOKUP($A14,'Return Data'!$B$7:$R$2292,4,0)</f>
        <v>400.57357948659501</v>
      </c>
      <c r="D14" s="65">
        <f>VLOOKUP($A14,'Return Data'!$B$7:$R$2292,10,0)</f>
        <v>-2.3675000000000002</v>
      </c>
      <c r="E14" s="66">
        <f t="shared" si="0"/>
        <v>14</v>
      </c>
      <c r="F14" s="65">
        <f>VLOOKUP($A14,'Return Data'!$B$7:$R$2292,11,0)</f>
        <v>-4.5030000000000001</v>
      </c>
      <c r="G14" s="66">
        <f t="shared" si="1"/>
        <v>13</v>
      </c>
      <c r="H14" s="65">
        <f>VLOOKUP($A14,'Return Data'!$B$7:$R$2292,12,0)</f>
        <v>5.7779999999999996</v>
      </c>
      <c r="I14" s="66">
        <f t="shared" si="2"/>
        <v>11</v>
      </c>
      <c r="J14" s="65">
        <f>VLOOKUP($A14,'Return Data'!$B$7:$R$2292,13,0)</f>
        <v>17.979900000000001</v>
      </c>
      <c r="K14" s="66">
        <f t="shared" si="3"/>
        <v>11</v>
      </c>
      <c r="L14" s="65">
        <f>VLOOKUP($A14,'Return Data'!$B$7:$R$2292,17,0)</f>
        <v>39.136699999999998</v>
      </c>
      <c r="M14" s="66">
        <f t="shared" si="4"/>
        <v>8</v>
      </c>
      <c r="N14" s="65">
        <f>VLOOKUP($A14,'Return Data'!$B$7:$R$2292,14,0)</f>
        <v>15.2997</v>
      </c>
      <c r="O14" s="66">
        <f t="shared" si="5"/>
        <v>7</v>
      </c>
      <c r="P14" s="65">
        <f>VLOOKUP($A14,'Return Data'!$B$7:$R$2292,15,0)</f>
        <v>11.082800000000001</v>
      </c>
      <c r="Q14" s="66">
        <f t="shared" si="7"/>
        <v>6</v>
      </c>
      <c r="R14" s="65">
        <f>VLOOKUP($A14,'Return Data'!$B$7:$R$2292,16,0)</f>
        <v>15.960900000000001</v>
      </c>
      <c r="S14" s="67">
        <f t="shared" si="6"/>
        <v>7</v>
      </c>
    </row>
    <row r="15" spans="1:20" x14ac:dyDescent="0.3">
      <c r="A15" s="63" t="s">
        <v>37</v>
      </c>
      <c r="B15" s="64">
        <f>VLOOKUP($A15,'Return Data'!$B$7:$R$2292,3,0)</f>
        <v>44679</v>
      </c>
      <c r="C15" s="65">
        <f>VLOOKUP($A15,'Return Data'!$B$7:$R$2292,4,0)</f>
        <v>57.261000000000003</v>
      </c>
      <c r="D15" s="65">
        <f>VLOOKUP($A15,'Return Data'!$B$7:$R$2292,10,0)</f>
        <v>-0.42780000000000001</v>
      </c>
      <c r="E15" s="66">
        <f t="shared" si="0"/>
        <v>10</v>
      </c>
      <c r="F15" s="65">
        <f>VLOOKUP($A15,'Return Data'!$B$7:$R$2292,11,0)</f>
        <v>-2.2650000000000001</v>
      </c>
      <c r="G15" s="66">
        <f t="shared" si="1"/>
        <v>6</v>
      </c>
      <c r="H15" s="65">
        <f>VLOOKUP($A15,'Return Data'!$B$7:$R$2292,12,0)</f>
        <v>8.7784999999999993</v>
      </c>
      <c r="I15" s="66">
        <f t="shared" si="2"/>
        <v>6</v>
      </c>
      <c r="J15" s="65">
        <f>VLOOKUP($A15,'Return Data'!$B$7:$R$2292,13,0)</f>
        <v>23.189599999999999</v>
      </c>
      <c r="K15" s="66">
        <f t="shared" si="3"/>
        <v>5</v>
      </c>
      <c r="L15" s="65">
        <f>VLOOKUP($A15,'Return Data'!$B$7:$R$2292,17,0)</f>
        <v>43.904400000000003</v>
      </c>
      <c r="M15" s="66">
        <f t="shared" si="4"/>
        <v>5</v>
      </c>
      <c r="N15" s="65">
        <f>VLOOKUP($A15,'Return Data'!$B$7:$R$2292,14,0)</f>
        <v>16.739699999999999</v>
      </c>
      <c r="O15" s="66">
        <f t="shared" si="5"/>
        <v>4</v>
      </c>
      <c r="P15" s="65">
        <f>VLOOKUP($A15,'Return Data'!$B$7:$R$2292,15,0)</f>
        <v>10.956899999999999</v>
      </c>
      <c r="Q15" s="66">
        <f t="shared" si="7"/>
        <v>7</v>
      </c>
      <c r="R15" s="65">
        <f>VLOOKUP($A15,'Return Data'!$B$7:$R$2292,16,0)</f>
        <v>15.2303</v>
      </c>
      <c r="S15" s="67">
        <f t="shared" si="6"/>
        <v>8</v>
      </c>
    </row>
    <row r="16" spans="1:20" x14ac:dyDescent="0.3">
      <c r="A16" s="63" t="s">
        <v>38</v>
      </c>
      <c r="B16" s="64">
        <f>VLOOKUP($A16,'Return Data'!$B$7:$R$2292,3,0)</f>
        <v>44679</v>
      </c>
      <c r="C16" s="65">
        <f>VLOOKUP($A16,'Return Data'!$B$7:$R$2292,4,0)</f>
        <v>122.85420000000001</v>
      </c>
      <c r="D16" s="65">
        <f>VLOOKUP($A16,'Return Data'!$B$7:$R$2292,10,0)</f>
        <v>0.95640000000000003</v>
      </c>
      <c r="E16" s="66">
        <f t="shared" si="0"/>
        <v>6</v>
      </c>
      <c r="F16" s="65">
        <f>VLOOKUP($A16,'Return Data'!$B$7:$R$2292,11,0)</f>
        <v>-1.3434999999999999</v>
      </c>
      <c r="G16" s="66">
        <f t="shared" si="1"/>
        <v>5</v>
      </c>
      <c r="H16" s="65">
        <f>VLOOKUP($A16,'Return Data'!$B$7:$R$2292,12,0)</f>
        <v>9.2119</v>
      </c>
      <c r="I16" s="66">
        <f t="shared" si="2"/>
        <v>5</v>
      </c>
      <c r="J16" s="65">
        <f>VLOOKUP($A16,'Return Data'!$B$7:$R$2292,13,0)</f>
        <v>25.158200000000001</v>
      </c>
      <c r="K16" s="66">
        <f t="shared" si="3"/>
        <v>4</v>
      </c>
      <c r="L16" s="65">
        <f>VLOOKUP($A16,'Return Data'!$B$7:$R$2292,17,0)</f>
        <v>45.681399999999996</v>
      </c>
      <c r="M16" s="66">
        <f t="shared" si="4"/>
        <v>4</v>
      </c>
      <c r="N16" s="65">
        <f>VLOOKUP($A16,'Return Data'!$B$7:$R$2292,14,0)</f>
        <v>18.338999999999999</v>
      </c>
      <c r="O16" s="66">
        <f t="shared" si="5"/>
        <v>3</v>
      </c>
      <c r="P16" s="65">
        <f>VLOOKUP($A16,'Return Data'!$B$7:$R$2292,15,0)</f>
        <v>13.5161</v>
      </c>
      <c r="Q16" s="66">
        <f t="shared" si="7"/>
        <v>3</v>
      </c>
      <c r="R16" s="65">
        <f>VLOOKUP($A16,'Return Data'!$B$7:$R$2292,16,0)</f>
        <v>16.002199999999998</v>
      </c>
      <c r="S16" s="67">
        <f t="shared" si="6"/>
        <v>6</v>
      </c>
    </row>
    <row r="17" spans="1:19" x14ac:dyDescent="0.3">
      <c r="A17" s="63" t="s">
        <v>39</v>
      </c>
      <c r="B17" s="64">
        <f>VLOOKUP($A17,'Return Data'!$B$7:$R$2292,3,0)</f>
        <v>44679</v>
      </c>
      <c r="C17" s="65">
        <f>VLOOKUP($A17,'Return Data'!$B$7:$R$2292,4,0)</f>
        <v>74.709999999999994</v>
      </c>
      <c r="D17" s="65">
        <f>VLOOKUP($A17,'Return Data'!$B$7:$R$2292,10,0)</f>
        <v>8.0399999999999999E-2</v>
      </c>
      <c r="E17" s="66">
        <f t="shared" si="0"/>
        <v>8</v>
      </c>
      <c r="F17" s="65">
        <f>VLOOKUP($A17,'Return Data'!$B$7:$R$2292,11,0)</f>
        <v>-4.0087000000000002</v>
      </c>
      <c r="G17" s="66">
        <f t="shared" si="1"/>
        <v>12</v>
      </c>
      <c r="H17" s="65">
        <f>VLOOKUP($A17,'Return Data'!$B$7:$R$2292,12,0)</f>
        <v>3.3761999999999999</v>
      </c>
      <c r="I17" s="66">
        <f t="shared" si="2"/>
        <v>14</v>
      </c>
      <c r="J17" s="65">
        <f>VLOOKUP($A17,'Return Data'!$B$7:$R$2292,13,0)</f>
        <v>11.4908</v>
      </c>
      <c r="K17" s="66">
        <f t="shared" si="3"/>
        <v>14</v>
      </c>
      <c r="L17" s="65">
        <f>VLOOKUP($A17,'Return Data'!$B$7:$R$2292,17,0)</f>
        <v>36.734000000000002</v>
      </c>
      <c r="M17" s="66">
        <f t="shared" si="4"/>
        <v>11</v>
      </c>
      <c r="N17" s="65">
        <f>VLOOKUP($A17,'Return Data'!$B$7:$R$2292,14,0)</f>
        <v>9.9392999999999994</v>
      </c>
      <c r="O17" s="66">
        <f t="shared" si="5"/>
        <v>13</v>
      </c>
      <c r="P17" s="65">
        <f>VLOOKUP($A17,'Return Data'!$B$7:$R$2292,15,0)</f>
        <v>8.8770000000000007</v>
      </c>
      <c r="Q17" s="66">
        <f t="shared" si="7"/>
        <v>10</v>
      </c>
      <c r="R17" s="65">
        <f>VLOOKUP($A17,'Return Data'!$B$7:$R$2292,16,0)</f>
        <v>13.0784</v>
      </c>
      <c r="S17" s="67">
        <f t="shared" si="6"/>
        <v>12</v>
      </c>
    </row>
    <row r="18" spans="1:19" x14ac:dyDescent="0.3">
      <c r="A18" s="63" t="s">
        <v>40</v>
      </c>
      <c r="B18" s="64">
        <f>VLOOKUP($A18,'Return Data'!$B$7:$R$2292,3,0)</f>
        <v>44679</v>
      </c>
      <c r="C18" s="65">
        <f>VLOOKUP($A18,'Return Data'!$B$7:$R$2292,4,0)</f>
        <v>196.33109999999999</v>
      </c>
      <c r="D18" s="65">
        <f>VLOOKUP($A18,'Return Data'!$B$7:$R$2292,10,0)</f>
        <v>0.98109999999999997</v>
      </c>
      <c r="E18" s="66">
        <f t="shared" si="0"/>
        <v>5</v>
      </c>
      <c r="F18" s="65">
        <f>VLOOKUP($A18,'Return Data'!$B$7:$R$2292,11,0)</f>
        <v>-2.4981</v>
      </c>
      <c r="G18" s="66">
        <f t="shared" si="1"/>
        <v>7</v>
      </c>
      <c r="H18" s="65">
        <f>VLOOKUP($A18,'Return Data'!$B$7:$R$2292,12,0)</f>
        <v>10.551600000000001</v>
      </c>
      <c r="I18" s="66">
        <f t="shared" si="2"/>
        <v>4</v>
      </c>
      <c r="J18" s="65">
        <f>VLOOKUP($A18,'Return Data'!$B$7:$R$2292,13,0)</f>
        <v>18.571899999999999</v>
      </c>
      <c r="K18" s="66">
        <f t="shared" si="3"/>
        <v>10</v>
      </c>
      <c r="L18" s="65">
        <f>VLOOKUP($A18,'Return Data'!$B$7:$R$2292,17,0)</f>
        <v>34.161900000000003</v>
      </c>
      <c r="M18" s="66">
        <f t="shared" si="4"/>
        <v>13</v>
      </c>
      <c r="N18" s="65">
        <f>VLOOKUP($A18,'Return Data'!$B$7:$R$2292,14,0)</f>
        <v>13.4664</v>
      </c>
      <c r="O18" s="66">
        <f t="shared" si="5"/>
        <v>9</v>
      </c>
      <c r="P18" s="65">
        <f>VLOOKUP($A18,'Return Data'!$B$7:$R$2292,15,0)</f>
        <v>9.5657999999999994</v>
      </c>
      <c r="Q18" s="66">
        <f t="shared" si="7"/>
        <v>9</v>
      </c>
      <c r="R18" s="65">
        <f>VLOOKUP($A18,'Return Data'!$B$7:$R$2292,16,0)</f>
        <v>18.160599999999999</v>
      </c>
      <c r="S18" s="67">
        <f t="shared" si="6"/>
        <v>2</v>
      </c>
    </row>
    <row r="19" spans="1:19" x14ac:dyDescent="0.3">
      <c r="A19" s="63" t="s">
        <v>43</v>
      </c>
      <c r="B19" s="64">
        <f>VLOOKUP($A19,'Return Data'!$B$7:$R$2292,3,0)</f>
        <v>44679</v>
      </c>
      <c r="C19" s="65">
        <f>VLOOKUP($A19,'Return Data'!$B$7:$R$2292,4,0)</f>
        <v>411.08190000000002</v>
      </c>
      <c r="D19" s="65">
        <f>VLOOKUP($A19,'Return Data'!$B$7:$R$2292,10,0)</f>
        <v>1.5650999999999999</v>
      </c>
      <c r="E19" s="66">
        <f t="shared" si="0"/>
        <v>2</v>
      </c>
      <c r="F19" s="65">
        <f>VLOOKUP($A19,'Return Data'!$B$7:$R$2292,11,0)</f>
        <v>1.0740000000000001</v>
      </c>
      <c r="G19" s="66">
        <f t="shared" si="1"/>
        <v>3</v>
      </c>
      <c r="H19" s="65">
        <f>VLOOKUP($A19,'Return Data'!$B$7:$R$2292,12,0)</f>
        <v>14.2882</v>
      </c>
      <c r="I19" s="66">
        <f t="shared" si="2"/>
        <v>2</v>
      </c>
      <c r="J19" s="65">
        <f>VLOOKUP($A19,'Return Data'!$B$7:$R$2292,13,0)</f>
        <v>30.5627</v>
      </c>
      <c r="K19" s="66">
        <f t="shared" si="3"/>
        <v>2</v>
      </c>
      <c r="L19" s="65">
        <f>VLOOKUP($A19,'Return Data'!$B$7:$R$2292,17,0)</f>
        <v>53.791899999999998</v>
      </c>
      <c r="M19" s="66">
        <f t="shared" si="4"/>
        <v>2</v>
      </c>
      <c r="N19" s="65">
        <f>VLOOKUP($A19,'Return Data'!$B$7:$R$2292,14,0)</f>
        <v>16.732099999999999</v>
      </c>
      <c r="O19" s="66">
        <f t="shared" si="5"/>
        <v>5</v>
      </c>
      <c r="P19" s="65">
        <f>VLOOKUP($A19,'Return Data'!$B$7:$R$2292,15,0)</f>
        <v>11.394399999999999</v>
      </c>
      <c r="Q19" s="66">
        <f t="shared" si="7"/>
        <v>5</v>
      </c>
      <c r="R19" s="65">
        <f>VLOOKUP($A19,'Return Data'!$B$7:$R$2292,16,0)</f>
        <v>17.406300000000002</v>
      </c>
      <c r="S19" s="67">
        <f t="shared" si="6"/>
        <v>3</v>
      </c>
    </row>
    <row r="20" spans="1:19" x14ac:dyDescent="0.3">
      <c r="A20" s="63" t="s">
        <v>44</v>
      </c>
      <c r="B20" s="64">
        <f>VLOOKUP($A20,'Return Data'!$B$7:$R$2292,3,0)</f>
        <v>44679</v>
      </c>
      <c r="C20" s="65">
        <f>VLOOKUP($A20,'Return Data'!$B$7:$R$2292,4,0)</f>
        <v>16.600000000000001</v>
      </c>
      <c r="D20" s="65">
        <f>VLOOKUP($A20,'Return Data'!$B$7:$R$2292,10,0)</f>
        <v>0.30209999999999998</v>
      </c>
      <c r="E20" s="66">
        <f t="shared" si="0"/>
        <v>7</v>
      </c>
      <c r="F20" s="65">
        <f>VLOOKUP($A20,'Return Data'!$B$7:$R$2292,11,0)</f>
        <v>-2.7534000000000001</v>
      </c>
      <c r="G20" s="66">
        <f t="shared" si="1"/>
        <v>8</v>
      </c>
      <c r="H20" s="65">
        <f>VLOOKUP($A20,'Return Data'!$B$7:$R$2292,12,0)</f>
        <v>8.7098999999999993</v>
      </c>
      <c r="I20" s="66">
        <f t="shared" si="2"/>
        <v>7</v>
      </c>
      <c r="J20" s="65">
        <f>VLOOKUP($A20,'Return Data'!$B$7:$R$2292,13,0)</f>
        <v>21.700900000000001</v>
      </c>
      <c r="K20" s="66">
        <f t="shared" si="3"/>
        <v>6</v>
      </c>
      <c r="L20" s="65">
        <f>VLOOKUP($A20,'Return Data'!$B$7:$R$2292,17,0)</f>
        <v>38.610799999999998</v>
      </c>
      <c r="M20" s="66">
        <f t="shared" si="4"/>
        <v>9</v>
      </c>
      <c r="N20" s="65"/>
      <c r="O20" s="66"/>
      <c r="P20" s="65"/>
      <c r="Q20" s="66"/>
      <c r="R20" s="65">
        <f>VLOOKUP($A20,'Return Data'!$B$7:$R$2292,16,0)</f>
        <v>16.088699999999999</v>
      </c>
      <c r="S20" s="67">
        <f t="shared" si="6"/>
        <v>5</v>
      </c>
    </row>
    <row r="21" spans="1:19" x14ac:dyDescent="0.3">
      <c r="A21" s="63" t="s">
        <v>45</v>
      </c>
      <c r="B21" s="64">
        <f>VLOOKUP($A21,'Return Data'!$B$7:$R$2292,3,0)</f>
        <v>44679</v>
      </c>
      <c r="C21" s="65">
        <f>VLOOKUP($A21,'Return Data'!$B$7:$R$2292,4,0)</f>
        <v>97.457499999999996</v>
      </c>
      <c r="D21" s="65">
        <f>VLOOKUP($A21,'Return Data'!$B$7:$R$2292,10,0)</f>
        <v>-1.8895</v>
      </c>
      <c r="E21" s="66">
        <f t="shared" si="0"/>
        <v>12</v>
      </c>
      <c r="F21" s="65">
        <f>VLOOKUP($A21,'Return Data'!$B$7:$R$2292,11,0)</f>
        <v>-3.6922999999999999</v>
      </c>
      <c r="G21" s="66">
        <f t="shared" si="1"/>
        <v>11</v>
      </c>
      <c r="H21" s="65">
        <f>VLOOKUP($A21,'Return Data'!$B$7:$R$2292,12,0)</f>
        <v>4.5770999999999997</v>
      </c>
      <c r="I21" s="66">
        <f t="shared" si="2"/>
        <v>13</v>
      </c>
      <c r="J21" s="65">
        <f>VLOOKUP($A21,'Return Data'!$B$7:$R$2292,13,0)</f>
        <v>16.2822</v>
      </c>
      <c r="K21" s="66">
        <f t="shared" si="3"/>
        <v>12</v>
      </c>
      <c r="L21" s="65">
        <f>VLOOKUP($A21,'Return Data'!$B$7:$R$2292,17,0)</f>
        <v>37.813800000000001</v>
      </c>
      <c r="M21" s="66">
        <f t="shared" si="4"/>
        <v>10</v>
      </c>
      <c r="N21" s="65">
        <f>VLOOKUP($A21,'Return Data'!$B$7:$R$2292,14,0)</f>
        <v>16.474299999999999</v>
      </c>
      <c r="O21" s="66">
        <f>RANK(N21,N$8:N$21,0)</f>
        <v>6</v>
      </c>
      <c r="P21" s="65">
        <f>VLOOKUP($A21,'Return Data'!$B$7:$R$2292,15,0)</f>
        <v>13.0937</v>
      </c>
      <c r="Q21" s="66">
        <f>RANK(P21,P$8:P$21,0)</f>
        <v>4</v>
      </c>
      <c r="R21" s="65">
        <f>VLOOKUP($A21,'Return Data'!$B$7:$R$2292,16,0)</f>
        <v>14.5291</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3.4057142857142821E-2</v>
      </c>
      <c r="E23" s="74"/>
      <c r="F23" s="75">
        <f>AVERAGE(F8:F21)</f>
        <v>-1.6023857142857145</v>
      </c>
      <c r="G23" s="74"/>
      <c r="H23" s="75">
        <f>AVERAGE(H8:H21)</f>
        <v>8.8745071428571443</v>
      </c>
      <c r="I23" s="74"/>
      <c r="J23" s="75">
        <f>AVERAGE(J8:J21)</f>
        <v>21.769128571428563</v>
      </c>
      <c r="K23" s="74"/>
      <c r="L23" s="75">
        <f>AVERAGE(L8:L21)</f>
        <v>42.457464285714295</v>
      </c>
      <c r="M23" s="74"/>
      <c r="N23" s="75">
        <f>AVERAGE(N8:N21)</f>
        <v>15.418276923076924</v>
      </c>
      <c r="O23" s="74"/>
      <c r="P23" s="75">
        <f>AVERAGE(P8:P21)</f>
        <v>10.661608333333332</v>
      </c>
      <c r="Q23" s="74"/>
      <c r="R23" s="75">
        <f>AVERAGE(R8:R21)</f>
        <v>15.270964285714282</v>
      </c>
      <c r="S23" s="76"/>
    </row>
    <row r="24" spans="1:19" x14ac:dyDescent="0.3">
      <c r="A24" s="73" t="s">
        <v>28</v>
      </c>
      <c r="B24" s="74"/>
      <c r="C24" s="74"/>
      <c r="D24" s="75">
        <f>MIN(D8:D21)</f>
        <v>-2.3675000000000002</v>
      </c>
      <c r="E24" s="74"/>
      <c r="F24" s="75">
        <f>MIN(F8:F21)</f>
        <v>-4.8234000000000004</v>
      </c>
      <c r="G24" s="74"/>
      <c r="H24" s="75">
        <f>MIN(H8:H21)</f>
        <v>3.3761999999999999</v>
      </c>
      <c r="I24" s="74"/>
      <c r="J24" s="75">
        <f>MIN(J8:J21)</f>
        <v>11.4908</v>
      </c>
      <c r="K24" s="74"/>
      <c r="L24" s="75">
        <f>MIN(L8:L21)</f>
        <v>32.593899999999998</v>
      </c>
      <c r="M24" s="74"/>
      <c r="N24" s="75">
        <f>MIN(N8:N21)</f>
        <v>9.9392999999999994</v>
      </c>
      <c r="O24" s="74"/>
      <c r="P24" s="75">
        <f>MIN(P8:P21)</f>
        <v>4.5974000000000004</v>
      </c>
      <c r="Q24" s="74"/>
      <c r="R24" s="75">
        <f>MIN(R8:R21)</f>
        <v>8.0279000000000007</v>
      </c>
      <c r="S24" s="76"/>
    </row>
    <row r="25" spans="1:19" ht="15" thickBot="1" x14ac:dyDescent="0.35">
      <c r="A25" s="77" t="s">
        <v>29</v>
      </c>
      <c r="B25" s="78"/>
      <c r="C25" s="78"/>
      <c r="D25" s="79">
        <f>MAX(D8:D21)</f>
        <v>2.6002000000000001</v>
      </c>
      <c r="E25" s="78"/>
      <c r="F25" s="79">
        <f>MAX(F8:F21)</f>
        <v>5.4965999999999999</v>
      </c>
      <c r="G25" s="78"/>
      <c r="H25" s="79">
        <f>MAX(H8:H21)</f>
        <v>18.181799999999999</v>
      </c>
      <c r="I25" s="78"/>
      <c r="J25" s="79">
        <f>MAX(J8:J21)</f>
        <v>33.886299999999999</v>
      </c>
      <c r="K25" s="78"/>
      <c r="L25" s="79">
        <f>MAX(L8:L21)</f>
        <v>64.665000000000006</v>
      </c>
      <c r="M25" s="78"/>
      <c r="N25" s="79">
        <f>MAX(N8:N21)</f>
        <v>20.622299999999999</v>
      </c>
      <c r="O25" s="78"/>
      <c r="P25" s="79">
        <f>MAX(P8:P21)</f>
        <v>13.9658</v>
      </c>
      <c r="Q25" s="78"/>
      <c r="R25" s="79">
        <f>MAX(R8:R21)</f>
        <v>20.116499999999998</v>
      </c>
      <c r="S25" s="80"/>
    </row>
    <row r="26" spans="1:19" x14ac:dyDescent="0.3">
      <c r="A26" s="112" t="s">
        <v>430</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1803</v>
      </c>
      <c r="B8" s="64">
        <f>VLOOKUP($A8,'Return Data'!$B$7:$R$2292,3,0)</f>
        <v>44679</v>
      </c>
      <c r="C8" s="65">
        <f>VLOOKUP($A8,'Return Data'!$B$7:$R$2292,4,0)</f>
        <v>679.2</v>
      </c>
      <c r="D8" s="65">
        <f>VLOOKUP($A8,'Return Data'!$B$7:$R$2292,10,0)</f>
        <v>-4.3837999999999999</v>
      </c>
      <c r="E8" s="66">
        <f t="shared" ref="E8:E33" si="0">RANK(D8,D$8:D$33,0)</f>
        <v>25</v>
      </c>
      <c r="F8" s="65">
        <f>VLOOKUP($A8,'Return Data'!$B$7:$R$2292,11,0)</f>
        <v>-8.6102000000000007</v>
      </c>
      <c r="G8" s="66">
        <f t="shared" ref="G8:G33" si="1">RANK(F8,F$8:F$33,0)</f>
        <v>26</v>
      </c>
      <c r="H8" s="65">
        <f>VLOOKUP($A8,'Return Data'!$B$7:$R$2292,12,0)</f>
        <v>3.6282000000000001</v>
      </c>
      <c r="I8" s="66">
        <f t="shared" ref="I8:I33" si="2">RANK(H8,H$8:H$33,0)</f>
        <v>24</v>
      </c>
      <c r="J8" s="65">
        <f>VLOOKUP($A8,'Return Data'!$B$7:$R$2292,13,0)</f>
        <v>13.3322</v>
      </c>
      <c r="K8" s="66">
        <f>RANK(J8,J$8:J$33,0)</f>
        <v>26</v>
      </c>
      <c r="L8" s="65">
        <f>VLOOKUP($A8,'Return Data'!$B$7:$R$2292,17,0)</f>
        <v>39.236800000000002</v>
      </c>
      <c r="M8" s="66">
        <f>RANK(L8,L$8:L$33,0)</f>
        <v>17</v>
      </c>
      <c r="N8" s="65">
        <f>VLOOKUP($A8,'Return Data'!$B$7:$R$2292,14,0)</f>
        <v>16.755400000000002</v>
      </c>
      <c r="O8" s="66">
        <f>RANK(N8,N$8:N$33,0)</f>
        <v>16</v>
      </c>
      <c r="P8" s="65">
        <f>VLOOKUP($A8,'Return Data'!$B$7:$R$2292,15,0)</f>
        <v>11.3461</v>
      </c>
      <c r="Q8" s="66">
        <f>RANK(P8,P$8:P$33,0)</f>
        <v>19</v>
      </c>
      <c r="R8" s="65">
        <f>VLOOKUP($A8,'Return Data'!$B$7:$R$2292,16,0)</f>
        <v>16.4756</v>
      </c>
      <c r="S8" s="67">
        <f>RANK(R8,R$8:R$33,0)</f>
        <v>13</v>
      </c>
    </row>
    <row r="9" spans="1:20" x14ac:dyDescent="0.3">
      <c r="A9" s="63" t="s">
        <v>871</v>
      </c>
      <c r="B9" s="64">
        <f>VLOOKUP($A9,'Return Data'!$B$7:$R$2292,3,0)</f>
        <v>44679</v>
      </c>
      <c r="C9" s="65">
        <f>VLOOKUP($A9,'Return Data'!$B$7:$R$2292,4,0)</f>
        <v>21.4</v>
      </c>
      <c r="D9" s="65">
        <f>VLOOKUP($A9,'Return Data'!$B$7:$R$2292,10,0)</f>
        <v>0.42230000000000001</v>
      </c>
      <c r="E9" s="66">
        <f t="shared" si="0"/>
        <v>8</v>
      </c>
      <c r="F9" s="65">
        <f>VLOOKUP($A9,'Return Data'!$B$7:$R$2292,11,0)</f>
        <v>-3.2987000000000002</v>
      </c>
      <c r="G9" s="66">
        <f t="shared" si="1"/>
        <v>15</v>
      </c>
      <c r="H9" s="65">
        <f>VLOOKUP($A9,'Return Data'!$B$7:$R$2292,12,0)</f>
        <v>7.4297000000000004</v>
      </c>
      <c r="I9" s="66">
        <f t="shared" si="2"/>
        <v>12</v>
      </c>
      <c r="J9" s="65">
        <f>VLOOKUP($A9,'Return Data'!$B$7:$R$2292,13,0)</f>
        <v>23.3429</v>
      </c>
      <c r="K9" s="66">
        <f t="shared" ref="K9:K33" si="3">RANK(J9,J$8:J$33,0)</f>
        <v>10</v>
      </c>
      <c r="L9" s="65">
        <f>VLOOKUP($A9,'Return Data'!$B$7:$R$2292,17,0)</f>
        <v>42.0199</v>
      </c>
      <c r="M9" s="66">
        <f t="shared" ref="M9:M33" si="4">RANK(L9,L$8:L$33,0)</f>
        <v>10</v>
      </c>
      <c r="N9" s="65">
        <f>VLOOKUP($A9,'Return Data'!$B$7:$R$2292,14,0)</f>
        <v>24.9876</v>
      </c>
      <c r="O9" s="66">
        <f t="shared" ref="O9:O33" si="5">RANK(N9,N$8:N$33,0)</f>
        <v>2</v>
      </c>
      <c r="P9" s="65"/>
      <c r="Q9" s="66"/>
      <c r="R9" s="65">
        <f>VLOOKUP($A9,'Return Data'!$B$7:$R$2292,16,0)</f>
        <v>24.144100000000002</v>
      </c>
      <c r="S9" s="67">
        <f t="shared" ref="S9:S33" si="6">RANK(R9,R$8:R$33,0)</f>
        <v>2</v>
      </c>
    </row>
    <row r="10" spans="1:20" x14ac:dyDescent="0.3">
      <c r="A10" s="63" t="s">
        <v>873</v>
      </c>
      <c r="B10" s="64">
        <f>VLOOKUP($A10,'Return Data'!$B$7:$R$2292,3,0)</f>
        <v>44679</v>
      </c>
      <c r="C10" s="65">
        <f>VLOOKUP($A10,'Return Data'!$B$7:$R$2292,4,0)</f>
        <v>59.3</v>
      </c>
      <c r="D10" s="65">
        <f>VLOOKUP($A10,'Return Data'!$B$7:$R$2292,10,0)</f>
        <v>-2.1128999999999998</v>
      </c>
      <c r="E10" s="66">
        <f t="shared" si="0"/>
        <v>24</v>
      </c>
      <c r="F10" s="65">
        <f>VLOOKUP($A10,'Return Data'!$B$7:$R$2292,11,0)</f>
        <v>-4.5857000000000001</v>
      </c>
      <c r="G10" s="66">
        <f t="shared" si="1"/>
        <v>22</v>
      </c>
      <c r="H10" s="65">
        <f>VLOOKUP($A10,'Return Data'!$B$7:$R$2292,12,0)</f>
        <v>3.7801999999999998</v>
      </c>
      <c r="I10" s="66">
        <f t="shared" si="2"/>
        <v>23</v>
      </c>
      <c r="J10" s="65">
        <f>VLOOKUP($A10,'Return Data'!$B$7:$R$2292,13,0)</f>
        <v>19.315899999999999</v>
      </c>
      <c r="K10" s="66">
        <f t="shared" si="3"/>
        <v>20</v>
      </c>
      <c r="L10" s="65">
        <f>VLOOKUP($A10,'Return Data'!$B$7:$R$2292,17,0)</f>
        <v>34.953800000000001</v>
      </c>
      <c r="M10" s="66">
        <f t="shared" si="4"/>
        <v>24</v>
      </c>
      <c r="N10" s="65">
        <f>VLOOKUP($A10,'Return Data'!$B$7:$R$2292,14,0)</f>
        <v>18.1448</v>
      </c>
      <c r="O10" s="66">
        <f t="shared" si="5"/>
        <v>12</v>
      </c>
      <c r="P10" s="65">
        <f>VLOOKUP($A10,'Return Data'!$B$7:$R$2292,15,0)</f>
        <v>12.3276</v>
      </c>
      <c r="Q10" s="66">
        <f t="shared" ref="Q10:Q33" si="7">RANK(P10,P$8:P$33,0)</f>
        <v>16</v>
      </c>
      <c r="R10" s="65">
        <f>VLOOKUP($A10,'Return Data'!$B$7:$R$2292,16,0)</f>
        <v>13.3432</v>
      </c>
      <c r="S10" s="67">
        <f t="shared" si="6"/>
        <v>23</v>
      </c>
    </row>
    <row r="11" spans="1:20" x14ac:dyDescent="0.3">
      <c r="A11" s="63" t="s">
        <v>875</v>
      </c>
      <c r="B11" s="64">
        <f>VLOOKUP($A11,'Return Data'!$B$7:$R$2292,3,0)</f>
        <v>44679</v>
      </c>
      <c r="C11" s="65">
        <f>VLOOKUP($A11,'Return Data'!$B$7:$R$2292,4,0)</f>
        <v>174.07</v>
      </c>
      <c r="D11" s="65">
        <f>VLOOKUP($A11,'Return Data'!$B$7:$R$2292,10,0)</f>
        <v>-1.3265</v>
      </c>
      <c r="E11" s="66">
        <f t="shared" si="0"/>
        <v>17</v>
      </c>
      <c r="F11" s="65">
        <f>VLOOKUP($A11,'Return Data'!$B$7:$R$2292,11,0)</f>
        <v>-3.6797</v>
      </c>
      <c r="G11" s="66">
        <f t="shared" si="1"/>
        <v>17</v>
      </c>
      <c r="H11" s="65">
        <f>VLOOKUP($A11,'Return Data'!$B$7:$R$2292,12,0)</f>
        <v>6.7849000000000004</v>
      </c>
      <c r="I11" s="66">
        <f t="shared" si="2"/>
        <v>15</v>
      </c>
      <c r="J11" s="65">
        <f>VLOOKUP($A11,'Return Data'!$B$7:$R$2292,13,0)</f>
        <v>21.184899999999999</v>
      </c>
      <c r="K11" s="66">
        <f t="shared" si="3"/>
        <v>11</v>
      </c>
      <c r="L11" s="65">
        <f>VLOOKUP($A11,'Return Data'!$B$7:$R$2292,17,0)</f>
        <v>40.747799999999998</v>
      </c>
      <c r="M11" s="66">
        <f t="shared" si="4"/>
        <v>13</v>
      </c>
      <c r="N11" s="65">
        <f>VLOOKUP($A11,'Return Data'!$B$7:$R$2292,14,0)</f>
        <v>19.989699999999999</v>
      </c>
      <c r="O11" s="66">
        <f t="shared" si="5"/>
        <v>5</v>
      </c>
      <c r="P11" s="65">
        <f>VLOOKUP($A11,'Return Data'!$B$7:$R$2292,15,0)</f>
        <v>14.7782</v>
      </c>
      <c r="Q11" s="66">
        <f t="shared" si="7"/>
        <v>5</v>
      </c>
      <c r="R11" s="65">
        <f>VLOOKUP($A11,'Return Data'!$B$7:$R$2292,16,0)</f>
        <v>21.770700000000001</v>
      </c>
      <c r="S11" s="67">
        <f t="shared" si="6"/>
        <v>5</v>
      </c>
    </row>
    <row r="12" spans="1:20" x14ac:dyDescent="0.3">
      <c r="A12" s="63" t="s">
        <v>877</v>
      </c>
      <c r="B12" s="64">
        <f>VLOOKUP($A12,'Return Data'!$B$7:$R$2292,3,0)</f>
        <v>44679</v>
      </c>
      <c r="C12" s="65">
        <f>VLOOKUP($A12,'Return Data'!$B$7:$R$2292,4,0)</f>
        <v>371.62599999999998</v>
      </c>
      <c r="D12" s="65">
        <f>VLOOKUP($A12,'Return Data'!$B$7:$R$2292,10,0)</f>
        <v>-1.7141</v>
      </c>
      <c r="E12" s="66">
        <f t="shared" si="0"/>
        <v>22</v>
      </c>
      <c r="F12" s="65">
        <f>VLOOKUP($A12,'Return Data'!$B$7:$R$2292,11,0)</f>
        <v>-5.7020999999999997</v>
      </c>
      <c r="G12" s="66">
        <f t="shared" si="1"/>
        <v>25</v>
      </c>
      <c r="H12" s="65">
        <f>VLOOKUP($A12,'Return Data'!$B$7:$R$2292,12,0)</f>
        <v>0.32479999999999998</v>
      </c>
      <c r="I12" s="66">
        <f t="shared" si="2"/>
        <v>26</v>
      </c>
      <c r="J12" s="65">
        <f>VLOOKUP($A12,'Return Data'!$B$7:$R$2292,13,0)</f>
        <v>15.187200000000001</v>
      </c>
      <c r="K12" s="66">
        <f t="shared" si="3"/>
        <v>25</v>
      </c>
      <c r="L12" s="65">
        <f>VLOOKUP($A12,'Return Data'!$B$7:$R$2292,17,0)</f>
        <v>37.228900000000003</v>
      </c>
      <c r="M12" s="66">
        <f t="shared" si="4"/>
        <v>22</v>
      </c>
      <c r="N12" s="65">
        <f>VLOOKUP($A12,'Return Data'!$B$7:$R$2292,14,0)</f>
        <v>16.912500000000001</v>
      </c>
      <c r="O12" s="66">
        <f t="shared" si="5"/>
        <v>15</v>
      </c>
      <c r="P12" s="65">
        <f>VLOOKUP($A12,'Return Data'!$B$7:$R$2292,15,0)</f>
        <v>12.808299999999999</v>
      </c>
      <c r="Q12" s="66">
        <f t="shared" si="7"/>
        <v>14</v>
      </c>
      <c r="R12" s="65">
        <f>VLOOKUP($A12,'Return Data'!$B$7:$R$2292,16,0)</f>
        <v>16.3371</v>
      </c>
      <c r="S12" s="67">
        <f t="shared" si="6"/>
        <v>14</v>
      </c>
    </row>
    <row r="13" spans="1:20" x14ac:dyDescent="0.3">
      <c r="A13" s="63" t="s">
        <v>879</v>
      </c>
      <c r="B13" s="64">
        <f>VLOOKUP($A13,'Return Data'!$B$7:$R$2292,3,0)</f>
        <v>44679</v>
      </c>
      <c r="C13" s="65">
        <f>VLOOKUP($A13,'Return Data'!$B$7:$R$2292,4,0)</f>
        <v>57.481999999999999</v>
      </c>
      <c r="D13" s="65">
        <f>VLOOKUP($A13,'Return Data'!$B$7:$R$2292,10,0)</f>
        <v>-0.18229999999999999</v>
      </c>
      <c r="E13" s="66">
        <f t="shared" si="0"/>
        <v>11</v>
      </c>
      <c r="F13" s="65">
        <f>VLOOKUP($A13,'Return Data'!$B$7:$R$2292,11,0)</f>
        <v>-2.1916000000000002</v>
      </c>
      <c r="G13" s="66">
        <f t="shared" si="1"/>
        <v>12</v>
      </c>
      <c r="H13" s="65">
        <f>VLOOKUP($A13,'Return Data'!$B$7:$R$2292,12,0)</f>
        <v>7.2766000000000002</v>
      </c>
      <c r="I13" s="66">
        <f t="shared" si="2"/>
        <v>13</v>
      </c>
      <c r="J13" s="65">
        <f>VLOOKUP($A13,'Return Data'!$B$7:$R$2292,13,0)</f>
        <v>20.540199999999999</v>
      </c>
      <c r="K13" s="66">
        <f t="shared" si="3"/>
        <v>13</v>
      </c>
      <c r="L13" s="65">
        <f>VLOOKUP($A13,'Return Data'!$B$7:$R$2292,17,0)</f>
        <v>39.903599999999997</v>
      </c>
      <c r="M13" s="66">
        <f t="shared" si="4"/>
        <v>16</v>
      </c>
      <c r="N13" s="65">
        <f>VLOOKUP($A13,'Return Data'!$B$7:$R$2292,14,0)</f>
        <v>20.071200000000001</v>
      </c>
      <c r="O13" s="66">
        <f t="shared" si="5"/>
        <v>4</v>
      </c>
      <c r="P13" s="65">
        <f>VLOOKUP($A13,'Return Data'!$B$7:$R$2292,15,0)</f>
        <v>16.0703</v>
      </c>
      <c r="Q13" s="66">
        <f t="shared" si="7"/>
        <v>2</v>
      </c>
      <c r="R13" s="65">
        <f>VLOOKUP($A13,'Return Data'!$B$7:$R$2292,16,0)</f>
        <v>16.096299999999999</v>
      </c>
      <c r="S13" s="67">
        <f t="shared" si="6"/>
        <v>15</v>
      </c>
    </row>
    <row r="14" spans="1:20" x14ac:dyDescent="0.3">
      <c r="A14" s="63" t="s">
        <v>882</v>
      </c>
      <c r="B14" s="64">
        <f>VLOOKUP($A14,'Return Data'!$B$7:$R$2292,3,0)</f>
        <v>44679</v>
      </c>
      <c r="C14" s="65">
        <f>VLOOKUP($A14,'Return Data'!$B$7:$R$2292,4,0)</f>
        <v>128.32390000000001</v>
      </c>
      <c r="D14" s="65">
        <f>VLOOKUP($A14,'Return Data'!$B$7:$R$2292,10,0)</f>
        <v>-1.3391999999999999</v>
      </c>
      <c r="E14" s="66">
        <f t="shared" si="0"/>
        <v>18</v>
      </c>
      <c r="F14" s="65">
        <f>VLOOKUP($A14,'Return Data'!$B$7:$R$2292,11,0)</f>
        <v>-5.2457000000000003</v>
      </c>
      <c r="G14" s="66">
        <f t="shared" si="1"/>
        <v>24</v>
      </c>
      <c r="H14" s="65">
        <f>VLOOKUP($A14,'Return Data'!$B$7:$R$2292,12,0)</f>
        <v>6.3746999999999998</v>
      </c>
      <c r="I14" s="66">
        <f t="shared" si="2"/>
        <v>19</v>
      </c>
      <c r="J14" s="65">
        <f>VLOOKUP($A14,'Return Data'!$B$7:$R$2292,13,0)</f>
        <v>20.717700000000001</v>
      </c>
      <c r="K14" s="66">
        <f t="shared" si="3"/>
        <v>12</v>
      </c>
      <c r="L14" s="65">
        <f>VLOOKUP($A14,'Return Data'!$B$7:$R$2292,17,0)</f>
        <v>45.349600000000002</v>
      </c>
      <c r="M14" s="66">
        <f t="shared" si="4"/>
        <v>4</v>
      </c>
      <c r="N14" s="65">
        <f>VLOOKUP($A14,'Return Data'!$B$7:$R$2292,14,0)</f>
        <v>15.2628</v>
      </c>
      <c r="O14" s="66">
        <f t="shared" si="5"/>
        <v>21</v>
      </c>
      <c r="P14" s="65">
        <f>VLOOKUP($A14,'Return Data'!$B$7:$R$2292,15,0)</f>
        <v>11.597799999999999</v>
      </c>
      <c r="Q14" s="66">
        <f t="shared" si="7"/>
        <v>17</v>
      </c>
      <c r="R14" s="65">
        <f>VLOOKUP($A14,'Return Data'!$B$7:$R$2292,16,0)</f>
        <v>14.7089</v>
      </c>
      <c r="S14" s="67">
        <f t="shared" si="6"/>
        <v>19</v>
      </c>
    </row>
    <row r="15" spans="1:20" x14ac:dyDescent="0.3">
      <c r="A15" s="63" t="s">
        <v>1922</v>
      </c>
      <c r="B15" s="64">
        <f>VLOOKUP($A15,'Return Data'!$B$7:$R$2292,3,0)</f>
        <v>44679</v>
      </c>
      <c r="C15" s="65">
        <f>VLOOKUP($A15,'Return Data'!$B$7:$R$2292,4,0)</f>
        <v>191.88399999999999</v>
      </c>
      <c r="D15" s="65">
        <f>VLOOKUP($A15,'Return Data'!$B$7:$R$2292,10,0)</f>
        <v>2.1273</v>
      </c>
      <c r="E15" s="66">
        <f t="shared" si="0"/>
        <v>3</v>
      </c>
      <c r="F15" s="65">
        <f>VLOOKUP($A15,'Return Data'!$B$7:$R$2292,11,0)</f>
        <v>-0.84230000000000005</v>
      </c>
      <c r="G15" s="66">
        <f t="shared" si="1"/>
        <v>8</v>
      </c>
      <c r="H15" s="65">
        <f>VLOOKUP($A15,'Return Data'!$B$7:$R$2292,12,0)</f>
        <v>12.2746</v>
      </c>
      <c r="I15" s="66">
        <f t="shared" si="2"/>
        <v>5</v>
      </c>
      <c r="J15" s="65">
        <f>VLOOKUP($A15,'Return Data'!$B$7:$R$2292,13,0)</f>
        <v>26.979600000000001</v>
      </c>
      <c r="K15" s="66">
        <f t="shared" si="3"/>
        <v>5</v>
      </c>
      <c r="L15" s="65">
        <f>VLOOKUP($A15,'Return Data'!$B$7:$R$2292,17,0)</f>
        <v>46.277099999999997</v>
      </c>
      <c r="M15" s="66">
        <f t="shared" si="4"/>
        <v>3</v>
      </c>
      <c r="N15" s="65">
        <f>VLOOKUP($A15,'Return Data'!$B$7:$R$2292,14,0)</f>
        <v>18.4176</v>
      </c>
      <c r="O15" s="66">
        <f t="shared" si="5"/>
        <v>11</v>
      </c>
      <c r="P15" s="65">
        <f>VLOOKUP($A15,'Return Data'!$B$7:$R$2292,15,0)</f>
        <v>13.555899999999999</v>
      </c>
      <c r="Q15" s="66">
        <f t="shared" si="7"/>
        <v>12</v>
      </c>
      <c r="R15" s="65">
        <f>VLOOKUP($A15,'Return Data'!$B$7:$R$2292,16,0)</f>
        <v>11.9566</v>
      </c>
      <c r="S15" s="67">
        <f t="shared" si="6"/>
        <v>26</v>
      </c>
    </row>
    <row r="16" spans="1:20" x14ac:dyDescent="0.3">
      <c r="A16" s="63" t="s">
        <v>883</v>
      </c>
      <c r="B16" s="64">
        <f>VLOOKUP($A16,'Return Data'!$B$7:$R$2292,3,0)</f>
        <v>44679</v>
      </c>
      <c r="C16" s="65">
        <f>VLOOKUP($A16,'Return Data'!$B$7:$R$2292,4,0)</f>
        <v>16.267099999999999</v>
      </c>
      <c r="D16" s="65">
        <f>VLOOKUP($A16,'Return Data'!$B$7:$R$2292,10,0)</f>
        <v>-1.6267</v>
      </c>
      <c r="E16" s="66">
        <f t="shared" si="0"/>
        <v>21</v>
      </c>
      <c r="F16" s="65">
        <f>VLOOKUP($A16,'Return Data'!$B$7:$R$2292,11,0)</f>
        <v>-3.6503000000000001</v>
      </c>
      <c r="G16" s="66">
        <f t="shared" si="1"/>
        <v>16</v>
      </c>
      <c r="H16" s="65">
        <f>VLOOKUP($A16,'Return Data'!$B$7:$R$2292,12,0)</f>
        <v>7.2192999999999996</v>
      </c>
      <c r="I16" s="66">
        <f t="shared" si="2"/>
        <v>14</v>
      </c>
      <c r="J16" s="65">
        <f>VLOOKUP($A16,'Return Data'!$B$7:$R$2292,13,0)</f>
        <v>19.401199999999999</v>
      </c>
      <c r="K16" s="66">
        <f t="shared" si="3"/>
        <v>19</v>
      </c>
      <c r="L16" s="65">
        <f>VLOOKUP($A16,'Return Data'!$B$7:$R$2292,17,0)</f>
        <v>38.212499999999999</v>
      </c>
      <c r="M16" s="66">
        <f t="shared" si="4"/>
        <v>21</v>
      </c>
      <c r="N16" s="65"/>
      <c r="O16" s="66"/>
      <c r="P16" s="65"/>
      <c r="Q16" s="66"/>
      <c r="R16" s="65">
        <f>VLOOKUP($A16,'Return Data'!$B$7:$R$2292,16,0)</f>
        <v>17.067599999999999</v>
      </c>
      <c r="S16" s="67">
        <f t="shared" si="6"/>
        <v>9</v>
      </c>
    </row>
    <row r="17" spans="1:19" x14ac:dyDescent="0.3">
      <c r="A17" s="63" t="s">
        <v>886</v>
      </c>
      <c r="B17" s="64">
        <f>VLOOKUP($A17,'Return Data'!$B$7:$R$2292,3,0)</f>
        <v>44679</v>
      </c>
      <c r="C17" s="65">
        <f>VLOOKUP($A17,'Return Data'!$B$7:$R$2292,4,0)</f>
        <v>587.52</v>
      </c>
      <c r="D17" s="65">
        <f>VLOOKUP($A17,'Return Data'!$B$7:$R$2292,10,0)</f>
        <v>1.0665</v>
      </c>
      <c r="E17" s="66">
        <f t="shared" si="0"/>
        <v>6</v>
      </c>
      <c r="F17" s="65">
        <f>VLOOKUP($A17,'Return Data'!$B$7:$R$2292,11,0)</f>
        <v>-4.9299999999999997E-2</v>
      </c>
      <c r="G17" s="66">
        <f t="shared" si="1"/>
        <v>4</v>
      </c>
      <c r="H17" s="65">
        <f>VLOOKUP($A17,'Return Data'!$B$7:$R$2292,12,0)</f>
        <v>16.687200000000001</v>
      </c>
      <c r="I17" s="66">
        <f t="shared" si="2"/>
        <v>2</v>
      </c>
      <c r="J17" s="65">
        <f>VLOOKUP($A17,'Return Data'!$B$7:$R$2292,13,0)</f>
        <v>30.618099999999998</v>
      </c>
      <c r="K17" s="66">
        <f t="shared" si="3"/>
        <v>2</v>
      </c>
      <c r="L17" s="65">
        <f>VLOOKUP($A17,'Return Data'!$B$7:$R$2292,17,0)</f>
        <v>47.682400000000001</v>
      </c>
      <c r="M17" s="66">
        <f t="shared" si="4"/>
        <v>1</v>
      </c>
      <c r="N17" s="65">
        <f>VLOOKUP($A17,'Return Data'!$B$7:$R$2292,14,0)</f>
        <v>19.3872</v>
      </c>
      <c r="O17" s="66">
        <f t="shared" si="5"/>
        <v>7</v>
      </c>
      <c r="P17" s="65">
        <f>VLOOKUP($A17,'Return Data'!$B$7:$R$2292,15,0)</f>
        <v>13.777900000000001</v>
      </c>
      <c r="Q17" s="66">
        <f t="shared" si="7"/>
        <v>10</v>
      </c>
      <c r="R17" s="65">
        <f>VLOOKUP($A17,'Return Data'!$B$7:$R$2292,16,0)</f>
        <v>15.414899999999999</v>
      </c>
      <c r="S17" s="67">
        <f t="shared" si="6"/>
        <v>17</v>
      </c>
    </row>
    <row r="18" spans="1:19" x14ac:dyDescent="0.3">
      <c r="A18" s="63" t="s">
        <v>887</v>
      </c>
      <c r="B18" s="64">
        <f>VLOOKUP($A18,'Return Data'!$B$7:$R$2292,3,0)</f>
        <v>44679</v>
      </c>
      <c r="C18" s="65">
        <f>VLOOKUP($A18,'Return Data'!$B$7:$R$2292,4,0)</f>
        <v>76.510000000000005</v>
      </c>
      <c r="D18" s="65">
        <f>VLOOKUP($A18,'Return Data'!$B$7:$R$2292,10,0)</f>
        <v>-0.36459999999999998</v>
      </c>
      <c r="E18" s="66">
        <f t="shared" si="0"/>
        <v>14</v>
      </c>
      <c r="F18" s="65">
        <f>VLOOKUP($A18,'Return Data'!$B$7:$R$2292,11,0)</f>
        <v>-2.0985</v>
      </c>
      <c r="G18" s="66">
        <f t="shared" si="1"/>
        <v>11</v>
      </c>
      <c r="H18" s="65">
        <f>VLOOKUP($A18,'Return Data'!$B$7:$R$2292,12,0)</f>
        <v>6.4561000000000002</v>
      </c>
      <c r="I18" s="66">
        <f t="shared" si="2"/>
        <v>17</v>
      </c>
      <c r="J18" s="65">
        <f>VLOOKUP($A18,'Return Data'!$B$7:$R$2292,13,0)</f>
        <v>19.6403</v>
      </c>
      <c r="K18" s="66">
        <f t="shared" si="3"/>
        <v>17</v>
      </c>
      <c r="L18" s="65">
        <f>VLOOKUP($A18,'Return Data'!$B$7:$R$2292,17,0)</f>
        <v>41.338299999999997</v>
      </c>
      <c r="M18" s="66">
        <f t="shared" si="4"/>
        <v>11</v>
      </c>
      <c r="N18" s="65">
        <f>VLOOKUP($A18,'Return Data'!$B$7:$R$2292,14,0)</f>
        <v>16.322299999999998</v>
      </c>
      <c r="O18" s="66">
        <f t="shared" si="5"/>
        <v>17</v>
      </c>
      <c r="P18" s="65">
        <f>VLOOKUP($A18,'Return Data'!$B$7:$R$2292,15,0)</f>
        <v>12.3627</v>
      </c>
      <c r="Q18" s="66">
        <f t="shared" si="7"/>
        <v>15</v>
      </c>
      <c r="R18" s="65">
        <f>VLOOKUP($A18,'Return Data'!$B$7:$R$2292,16,0)</f>
        <v>13.8597</v>
      </c>
      <c r="S18" s="67">
        <f t="shared" si="6"/>
        <v>22</v>
      </c>
    </row>
    <row r="19" spans="1:19" x14ac:dyDescent="0.3">
      <c r="A19" s="63" t="s">
        <v>890</v>
      </c>
      <c r="B19" s="64">
        <f>VLOOKUP($A19,'Return Data'!$B$7:$R$2292,3,0)</f>
        <v>44679</v>
      </c>
      <c r="C19" s="65">
        <f>VLOOKUP($A19,'Return Data'!$B$7:$R$2292,4,0)</f>
        <v>57.56</v>
      </c>
      <c r="D19" s="65">
        <f>VLOOKUP($A19,'Return Data'!$B$7:$R$2292,10,0)</f>
        <v>-1.7915000000000001</v>
      </c>
      <c r="E19" s="66">
        <f t="shared" si="0"/>
        <v>23</v>
      </c>
      <c r="F19" s="65">
        <f>VLOOKUP($A19,'Return Data'!$B$7:$R$2292,11,0)</f>
        <v>-4.4013</v>
      </c>
      <c r="G19" s="66">
        <f t="shared" si="1"/>
        <v>20</v>
      </c>
      <c r="H19" s="65">
        <f>VLOOKUP($A19,'Return Data'!$B$7:$R$2292,12,0)</f>
        <v>4.1999000000000004</v>
      </c>
      <c r="I19" s="66">
        <f t="shared" si="2"/>
        <v>21</v>
      </c>
      <c r="J19" s="65">
        <f>VLOOKUP($A19,'Return Data'!$B$7:$R$2292,13,0)</f>
        <v>17.1586</v>
      </c>
      <c r="K19" s="66">
        <f t="shared" si="3"/>
        <v>23</v>
      </c>
      <c r="L19" s="65">
        <f>VLOOKUP($A19,'Return Data'!$B$7:$R$2292,17,0)</f>
        <v>33.307600000000001</v>
      </c>
      <c r="M19" s="66">
        <f t="shared" si="4"/>
        <v>25</v>
      </c>
      <c r="N19" s="65">
        <f>VLOOKUP($A19,'Return Data'!$B$7:$R$2292,14,0)</f>
        <v>15.3287</v>
      </c>
      <c r="O19" s="66">
        <f t="shared" si="5"/>
        <v>19</v>
      </c>
      <c r="P19" s="65">
        <f>VLOOKUP($A19,'Return Data'!$B$7:$R$2292,15,0)</f>
        <v>14.5525</v>
      </c>
      <c r="Q19" s="66">
        <f t="shared" si="7"/>
        <v>7</v>
      </c>
      <c r="R19" s="65">
        <f>VLOOKUP($A19,'Return Data'!$B$7:$R$2292,16,0)</f>
        <v>16.584700000000002</v>
      </c>
      <c r="S19" s="67">
        <f t="shared" si="6"/>
        <v>12</v>
      </c>
    </row>
    <row r="20" spans="1:19" x14ac:dyDescent="0.3">
      <c r="A20" s="63" t="s">
        <v>892</v>
      </c>
      <c r="B20" s="64">
        <f>VLOOKUP($A20,'Return Data'!$B$7:$R$2292,3,0)</f>
        <v>44679</v>
      </c>
      <c r="C20" s="65">
        <f>VLOOKUP($A20,'Return Data'!$B$7:$R$2292,4,0)</f>
        <v>217.76499999999999</v>
      </c>
      <c r="D20" s="65">
        <f>VLOOKUP($A20,'Return Data'!$B$7:$R$2292,10,0)</f>
        <v>2.3302999999999998</v>
      </c>
      <c r="E20" s="66">
        <f t="shared" si="0"/>
        <v>2</v>
      </c>
      <c r="F20" s="65">
        <f>VLOOKUP($A20,'Return Data'!$B$7:$R$2292,11,0)</f>
        <v>1.5291999999999999</v>
      </c>
      <c r="G20" s="66">
        <f t="shared" si="1"/>
        <v>3</v>
      </c>
      <c r="H20" s="65">
        <f>VLOOKUP($A20,'Return Data'!$B$7:$R$2292,12,0)</f>
        <v>9.3257999999999992</v>
      </c>
      <c r="I20" s="66">
        <f t="shared" si="2"/>
        <v>10</v>
      </c>
      <c r="J20" s="65">
        <f>VLOOKUP($A20,'Return Data'!$B$7:$R$2292,13,0)</f>
        <v>19.939699999999998</v>
      </c>
      <c r="K20" s="66">
        <f t="shared" si="3"/>
        <v>16</v>
      </c>
      <c r="L20" s="65">
        <f>VLOOKUP($A20,'Return Data'!$B$7:$R$2292,17,0)</f>
        <v>38.940800000000003</v>
      </c>
      <c r="M20" s="66">
        <f t="shared" si="4"/>
        <v>19</v>
      </c>
      <c r="N20" s="65">
        <f>VLOOKUP($A20,'Return Data'!$B$7:$R$2292,14,0)</f>
        <v>18.9787</v>
      </c>
      <c r="O20" s="66">
        <f t="shared" si="5"/>
        <v>9</v>
      </c>
      <c r="P20" s="65">
        <f>VLOOKUP($A20,'Return Data'!$B$7:$R$2292,15,0)</f>
        <v>14.435</v>
      </c>
      <c r="Q20" s="66">
        <f t="shared" si="7"/>
        <v>9</v>
      </c>
      <c r="R20" s="65">
        <f>VLOOKUP($A20,'Return Data'!$B$7:$R$2292,16,0)</f>
        <v>16.901499999999999</v>
      </c>
      <c r="S20" s="67">
        <f t="shared" si="6"/>
        <v>11</v>
      </c>
    </row>
    <row r="21" spans="1:19" x14ac:dyDescent="0.3">
      <c r="A21" s="63" t="s">
        <v>893</v>
      </c>
      <c r="B21" s="64">
        <f>VLOOKUP($A21,'Return Data'!$B$7:$R$2292,3,0)</f>
        <v>44679</v>
      </c>
      <c r="C21" s="65">
        <f>VLOOKUP($A21,'Return Data'!$B$7:$R$2292,4,0)</f>
        <v>73.918000000000006</v>
      </c>
      <c r="D21" s="65">
        <f>VLOOKUP($A21,'Return Data'!$B$7:$R$2292,10,0)</f>
        <v>0.31759999999999999</v>
      </c>
      <c r="E21" s="66">
        <f t="shared" si="0"/>
        <v>9</v>
      </c>
      <c r="F21" s="65">
        <f>VLOOKUP($A21,'Return Data'!$B$7:$R$2292,11,0)</f>
        <v>-0.70389999999999997</v>
      </c>
      <c r="G21" s="66">
        <f t="shared" si="1"/>
        <v>7</v>
      </c>
      <c r="H21" s="65">
        <f>VLOOKUP($A21,'Return Data'!$B$7:$R$2292,12,0)</f>
        <v>6.5669000000000004</v>
      </c>
      <c r="I21" s="66">
        <f t="shared" si="2"/>
        <v>16</v>
      </c>
      <c r="J21" s="65">
        <f>VLOOKUP($A21,'Return Data'!$B$7:$R$2292,13,0)</f>
        <v>18.318000000000001</v>
      </c>
      <c r="K21" s="66">
        <f t="shared" si="3"/>
        <v>22</v>
      </c>
      <c r="L21" s="65">
        <f>VLOOKUP($A21,'Return Data'!$B$7:$R$2292,17,0)</f>
        <v>33.2819</v>
      </c>
      <c r="M21" s="66">
        <f t="shared" si="4"/>
        <v>26</v>
      </c>
      <c r="N21" s="65">
        <f>VLOOKUP($A21,'Return Data'!$B$7:$R$2292,14,0)</f>
        <v>14.5457</v>
      </c>
      <c r="O21" s="66">
        <f t="shared" si="5"/>
        <v>22</v>
      </c>
      <c r="P21" s="65">
        <f>VLOOKUP($A21,'Return Data'!$B$7:$R$2292,15,0)</f>
        <v>10.304500000000001</v>
      </c>
      <c r="Q21" s="66">
        <f t="shared" si="7"/>
        <v>21</v>
      </c>
      <c r="R21" s="65">
        <f>VLOOKUP($A21,'Return Data'!$B$7:$R$2292,16,0)</f>
        <v>14.138299999999999</v>
      </c>
      <c r="S21" s="67">
        <f t="shared" si="6"/>
        <v>21</v>
      </c>
    </row>
    <row r="22" spans="1:19" x14ac:dyDescent="0.3">
      <c r="A22" s="63" t="s">
        <v>895</v>
      </c>
      <c r="B22" s="64">
        <f>VLOOKUP($A22,'Return Data'!$B$7:$R$2292,3,0)</f>
        <v>44679</v>
      </c>
      <c r="C22" s="65">
        <f>VLOOKUP($A22,'Return Data'!$B$7:$R$2292,4,0)</f>
        <v>26.5139</v>
      </c>
      <c r="D22" s="65">
        <f>VLOOKUP($A22,'Return Data'!$B$7:$R$2292,10,0)</f>
        <v>-0.54239999999999999</v>
      </c>
      <c r="E22" s="66">
        <f t="shared" si="0"/>
        <v>15</v>
      </c>
      <c r="F22" s="65">
        <f>VLOOKUP($A22,'Return Data'!$B$7:$R$2292,11,0)</f>
        <v>-1.0852999999999999</v>
      </c>
      <c r="G22" s="66">
        <f t="shared" si="1"/>
        <v>9</v>
      </c>
      <c r="H22" s="65">
        <f>VLOOKUP($A22,'Return Data'!$B$7:$R$2292,12,0)</f>
        <v>11.89</v>
      </c>
      <c r="I22" s="66">
        <f t="shared" si="2"/>
        <v>6</v>
      </c>
      <c r="J22" s="65">
        <f>VLOOKUP($A22,'Return Data'!$B$7:$R$2292,13,0)</f>
        <v>23.928599999999999</v>
      </c>
      <c r="K22" s="66">
        <f t="shared" si="3"/>
        <v>7</v>
      </c>
      <c r="L22" s="65">
        <f>VLOOKUP($A22,'Return Data'!$B$7:$R$2292,17,0)</f>
        <v>38.9617</v>
      </c>
      <c r="M22" s="66">
        <f t="shared" si="4"/>
        <v>18</v>
      </c>
      <c r="N22" s="65">
        <f>VLOOKUP($A22,'Return Data'!$B$7:$R$2292,14,0)</f>
        <v>19.578600000000002</v>
      </c>
      <c r="O22" s="66">
        <f t="shared" si="5"/>
        <v>6</v>
      </c>
      <c r="P22" s="65">
        <f>VLOOKUP($A22,'Return Data'!$B$7:$R$2292,15,0)</f>
        <v>14.5314</v>
      </c>
      <c r="Q22" s="66">
        <f t="shared" si="7"/>
        <v>8</v>
      </c>
      <c r="R22" s="65">
        <f>VLOOKUP($A22,'Return Data'!$B$7:$R$2292,16,0)</f>
        <v>14.555999999999999</v>
      </c>
      <c r="S22" s="67">
        <f t="shared" si="6"/>
        <v>20</v>
      </c>
    </row>
    <row r="23" spans="1:19" x14ac:dyDescent="0.3">
      <c r="A23" s="63" t="s">
        <v>897</v>
      </c>
      <c r="B23" s="64">
        <f>VLOOKUP($A23,'Return Data'!$B$7:$R$2292,3,0)</f>
        <v>44679</v>
      </c>
      <c r="C23" s="65">
        <f>VLOOKUP($A23,'Return Data'!$B$7:$R$2292,4,0)</f>
        <v>17.816199999999998</v>
      </c>
      <c r="D23" s="65">
        <f>VLOOKUP($A23,'Return Data'!$B$7:$R$2292,10,0)</f>
        <v>1.6083000000000001</v>
      </c>
      <c r="E23" s="66">
        <f t="shared" si="0"/>
        <v>4</v>
      </c>
      <c r="F23" s="65">
        <f>VLOOKUP($A23,'Return Data'!$B$7:$R$2292,11,0)</f>
        <v>-0.15859999999999999</v>
      </c>
      <c r="G23" s="66">
        <f t="shared" si="1"/>
        <v>6</v>
      </c>
      <c r="H23" s="65">
        <f>VLOOKUP($A23,'Return Data'!$B$7:$R$2292,12,0)</f>
        <v>15.4572</v>
      </c>
      <c r="I23" s="66">
        <f t="shared" si="2"/>
        <v>3</v>
      </c>
      <c r="J23" s="65">
        <f>VLOOKUP($A23,'Return Data'!$B$7:$R$2292,13,0)</f>
        <v>30.104099999999999</v>
      </c>
      <c r="K23" s="66">
        <f t="shared" si="3"/>
        <v>3</v>
      </c>
      <c r="L23" s="65">
        <f>VLOOKUP($A23,'Return Data'!$B$7:$R$2292,17,0)</f>
        <v>46.608499999999999</v>
      </c>
      <c r="M23" s="66">
        <f t="shared" si="4"/>
        <v>2</v>
      </c>
      <c r="N23" s="65"/>
      <c r="O23" s="66"/>
      <c r="P23" s="65"/>
      <c r="Q23" s="66"/>
      <c r="R23" s="65">
        <f>VLOOKUP($A23,'Return Data'!$B$7:$R$2292,16,0)</f>
        <v>28.145399999999999</v>
      </c>
      <c r="S23" s="67">
        <f t="shared" si="6"/>
        <v>1</v>
      </c>
    </row>
    <row r="24" spans="1:19" x14ac:dyDescent="0.3">
      <c r="A24" s="63" t="s">
        <v>899</v>
      </c>
      <c r="B24" s="64">
        <f>VLOOKUP($A24,'Return Data'!$B$7:$R$2292,3,0)</f>
        <v>44679</v>
      </c>
      <c r="C24" s="65">
        <f>VLOOKUP($A24,'Return Data'!$B$7:$R$2292,4,0)</f>
        <v>103.51300000000001</v>
      </c>
      <c r="D24" s="65">
        <f>VLOOKUP($A24,'Return Data'!$B$7:$R$2292,10,0)</f>
        <v>-1.5681</v>
      </c>
      <c r="E24" s="66">
        <f t="shared" si="0"/>
        <v>20</v>
      </c>
      <c r="F24" s="65">
        <f>VLOOKUP($A24,'Return Data'!$B$7:$R$2292,11,0)</f>
        <v>-3.7921</v>
      </c>
      <c r="G24" s="66">
        <f t="shared" si="1"/>
        <v>18</v>
      </c>
      <c r="H24" s="65">
        <f>VLOOKUP($A24,'Return Data'!$B$7:$R$2292,12,0)</f>
        <v>6.2957999999999998</v>
      </c>
      <c r="I24" s="66">
        <f t="shared" si="2"/>
        <v>20</v>
      </c>
      <c r="J24" s="65">
        <f>VLOOKUP($A24,'Return Data'!$B$7:$R$2292,13,0)</f>
        <v>19.485900000000001</v>
      </c>
      <c r="K24" s="66">
        <f t="shared" si="3"/>
        <v>18</v>
      </c>
      <c r="L24" s="65">
        <f>VLOOKUP($A24,'Return Data'!$B$7:$R$2292,17,0)</f>
        <v>43.0411</v>
      </c>
      <c r="M24" s="66">
        <f t="shared" si="4"/>
        <v>9</v>
      </c>
      <c r="N24" s="65">
        <f>VLOOKUP($A24,'Return Data'!$B$7:$R$2292,14,0)</f>
        <v>22.436499999999999</v>
      </c>
      <c r="O24" s="66">
        <f t="shared" si="5"/>
        <v>3</v>
      </c>
      <c r="P24" s="65">
        <f>VLOOKUP($A24,'Return Data'!$B$7:$R$2292,15,0)</f>
        <v>17.370799999999999</v>
      </c>
      <c r="Q24" s="66">
        <f t="shared" si="7"/>
        <v>1</v>
      </c>
      <c r="R24" s="65">
        <f>VLOOKUP($A24,'Return Data'!$B$7:$R$2292,16,0)</f>
        <v>23.908000000000001</v>
      </c>
      <c r="S24" s="67">
        <f t="shared" si="6"/>
        <v>3</v>
      </c>
    </row>
    <row r="25" spans="1:19" x14ac:dyDescent="0.3">
      <c r="A25" s="63" t="s">
        <v>901</v>
      </c>
      <c r="B25" s="64">
        <f>VLOOKUP($A25,'Return Data'!$B$7:$R$2292,3,0)</f>
        <v>44679</v>
      </c>
      <c r="C25" s="65">
        <f>VLOOKUP($A25,'Return Data'!$B$7:$R$2292,4,0)</f>
        <v>16.377199999999998</v>
      </c>
      <c r="D25" s="65">
        <f>VLOOKUP($A25,'Return Data'!$B$7:$R$2292,10,0)</f>
        <v>-5.1833999999999998</v>
      </c>
      <c r="E25" s="66">
        <f t="shared" si="0"/>
        <v>26</v>
      </c>
      <c r="F25" s="65">
        <f>VLOOKUP($A25,'Return Data'!$B$7:$R$2292,11,0)</f>
        <v>-4.8882000000000003</v>
      </c>
      <c r="G25" s="66">
        <f t="shared" si="1"/>
        <v>23</v>
      </c>
      <c r="H25" s="65">
        <f>VLOOKUP($A25,'Return Data'!$B$7:$R$2292,12,0)</f>
        <v>1.8305</v>
      </c>
      <c r="I25" s="66">
        <f t="shared" si="2"/>
        <v>25</v>
      </c>
      <c r="J25" s="65">
        <f>VLOOKUP($A25,'Return Data'!$B$7:$R$2292,13,0)</f>
        <v>18.521599999999999</v>
      </c>
      <c r="K25" s="66">
        <f t="shared" si="3"/>
        <v>21</v>
      </c>
      <c r="L25" s="65">
        <f>VLOOKUP($A25,'Return Data'!$B$7:$R$2292,17,0)</f>
        <v>38.360599999999998</v>
      </c>
      <c r="M25" s="66">
        <f t="shared" si="4"/>
        <v>20</v>
      </c>
      <c r="N25" s="65"/>
      <c r="O25" s="66"/>
      <c r="P25" s="65"/>
      <c r="Q25" s="66"/>
      <c r="R25" s="65">
        <f>VLOOKUP($A25,'Return Data'!$B$7:$R$2292,16,0)</f>
        <v>21.514800000000001</v>
      </c>
      <c r="S25" s="67">
        <f t="shared" si="6"/>
        <v>6</v>
      </c>
    </row>
    <row r="26" spans="1:19" x14ac:dyDescent="0.3">
      <c r="A26" s="63" t="s">
        <v>1912</v>
      </c>
      <c r="B26" s="64">
        <f>VLOOKUP($A26,'Return Data'!$B$7:$R$2292,3,0)</f>
        <v>44679</v>
      </c>
      <c r="C26" s="65">
        <f>VLOOKUP($A26,'Return Data'!$B$7:$R$2292,4,0)</f>
        <v>27.332000000000001</v>
      </c>
      <c r="D26" s="65">
        <f>VLOOKUP($A26,'Return Data'!$B$7:$R$2292,10,0)</f>
        <v>0.18659999999999999</v>
      </c>
      <c r="E26" s="66">
        <f t="shared" si="0"/>
        <v>10</v>
      </c>
      <c r="F26" s="65">
        <f>VLOOKUP($A26,'Return Data'!$B$7:$R$2292,11,0)</f>
        <v>-0.1454</v>
      </c>
      <c r="G26" s="66">
        <f t="shared" si="1"/>
        <v>5</v>
      </c>
      <c r="H26" s="65">
        <f>VLOOKUP($A26,'Return Data'!$B$7:$R$2292,12,0)</f>
        <v>14.7516</v>
      </c>
      <c r="I26" s="66">
        <f t="shared" si="2"/>
        <v>4</v>
      </c>
      <c r="J26" s="65">
        <f>VLOOKUP($A26,'Return Data'!$B$7:$R$2292,13,0)</f>
        <v>26.5411</v>
      </c>
      <c r="K26" s="66">
        <f t="shared" si="3"/>
        <v>6</v>
      </c>
      <c r="L26" s="65">
        <f>VLOOKUP($A26,'Return Data'!$B$7:$R$2292,17,0)</f>
        <v>44.463500000000003</v>
      </c>
      <c r="M26" s="66">
        <f t="shared" si="4"/>
        <v>6</v>
      </c>
      <c r="N26" s="65">
        <f>VLOOKUP($A26,'Return Data'!$B$7:$R$2292,14,0)</f>
        <v>18.736599999999999</v>
      </c>
      <c r="O26" s="66">
        <f t="shared" si="5"/>
        <v>10</v>
      </c>
      <c r="P26" s="65">
        <f>VLOOKUP($A26,'Return Data'!$B$7:$R$2292,15,0)</f>
        <v>13.6768</v>
      </c>
      <c r="Q26" s="66">
        <f t="shared" si="7"/>
        <v>11</v>
      </c>
      <c r="R26" s="65">
        <f>VLOOKUP($A26,'Return Data'!$B$7:$R$2292,16,0)</f>
        <v>17.0276</v>
      </c>
      <c r="S26" s="67">
        <f t="shared" si="6"/>
        <v>10</v>
      </c>
    </row>
    <row r="27" spans="1:19" x14ac:dyDescent="0.3">
      <c r="A27" s="63" t="s">
        <v>904</v>
      </c>
      <c r="B27" s="64">
        <f>VLOOKUP($A27,'Return Data'!$B$7:$R$2292,3,0)</f>
        <v>44679</v>
      </c>
      <c r="C27" s="65">
        <f>VLOOKUP($A27,'Return Data'!$B$7:$R$2292,4,0)</f>
        <v>856.22929999999997</v>
      </c>
      <c r="D27" s="65">
        <f>VLOOKUP($A27,'Return Data'!$B$7:$R$2292,10,0)</f>
        <v>1.024</v>
      </c>
      <c r="E27" s="66">
        <f t="shared" si="0"/>
        <v>7</v>
      </c>
      <c r="F27" s="65">
        <f>VLOOKUP($A27,'Return Data'!$B$7:$R$2292,11,0)</f>
        <v>-2.7208999999999999</v>
      </c>
      <c r="G27" s="66">
        <f t="shared" si="1"/>
        <v>13</v>
      </c>
      <c r="H27" s="65">
        <f>VLOOKUP($A27,'Return Data'!$B$7:$R$2292,12,0)</f>
        <v>8.1119000000000003</v>
      </c>
      <c r="I27" s="66">
        <f t="shared" si="2"/>
        <v>11</v>
      </c>
      <c r="J27" s="65">
        <f>VLOOKUP($A27,'Return Data'!$B$7:$R$2292,13,0)</f>
        <v>20.209900000000001</v>
      </c>
      <c r="K27" s="66">
        <f t="shared" si="3"/>
        <v>14</v>
      </c>
      <c r="L27" s="65">
        <f>VLOOKUP($A27,'Return Data'!$B$7:$R$2292,17,0)</f>
        <v>41.0672</v>
      </c>
      <c r="M27" s="66">
        <f t="shared" si="4"/>
        <v>12</v>
      </c>
      <c r="N27" s="65">
        <f>VLOOKUP($A27,'Return Data'!$B$7:$R$2292,14,0)</f>
        <v>15.298</v>
      </c>
      <c r="O27" s="66">
        <f t="shared" si="5"/>
        <v>20</v>
      </c>
      <c r="P27" s="65">
        <f>VLOOKUP($A27,'Return Data'!$B$7:$R$2292,15,0)</f>
        <v>10.730499999999999</v>
      </c>
      <c r="Q27" s="66">
        <f t="shared" si="7"/>
        <v>20</v>
      </c>
      <c r="R27" s="65">
        <f>VLOOKUP($A27,'Return Data'!$B$7:$R$2292,16,0)</f>
        <v>13.083500000000001</v>
      </c>
      <c r="S27" s="67">
        <f t="shared" si="6"/>
        <v>25</v>
      </c>
    </row>
    <row r="28" spans="1:19" x14ac:dyDescent="0.3">
      <c r="A28" s="63" t="s">
        <v>908</v>
      </c>
      <c r="B28" s="64">
        <f>VLOOKUP($A28,'Return Data'!$B$7:$R$2292,3,0)</f>
        <v>44679</v>
      </c>
      <c r="C28" s="65">
        <f>VLOOKUP($A28,'Return Data'!$B$7:$R$2292,4,0)</f>
        <v>72.966499999999996</v>
      </c>
      <c r="D28" s="65">
        <f>VLOOKUP($A28,'Return Data'!$B$7:$R$2292,10,0)</f>
        <v>6.9859999999999998</v>
      </c>
      <c r="E28" s="66">
        <f t="shared" si="0"/>
        <v>1</v>
      </c>
      <c r="F28" s="65">
        <f>VLOOKUP($A28,'Return Data'!$B$7:$R$2292,11,0)</f>
        <v>9.8137000000000008</v>
      </c>
      <c r="G28" s="66">
        <f t="shared" si="1"/>
        <v>1</v>
      </c>
      <c r="H28" s="65">
        <f>VLOOKUP($A28,'Return Data'!$B$7:$R$2292,12,0)</f>
        <v>18.766200000000001</v>
      </c>
      <c r="I28" s="66">
        <f t="shared" si="2"/>
        <v>1</v>
      </c>
      <c r="J28" s="65">
        <f>VLOOKUP($A28,'Return Data'!$B$7:$R$2292,13,0)</f>
        <v>32.2547</v>
      </c>
      <c r="K28" s="66">
        <f t="shared" si="3"/>
        <v>1</v>
      </c>
      <c r="L28" s="65">
        <f>VLOOKUP($A28,'Return Data'!$B$7:$R$2292,17,0)</f>
        <v>43.053899999999999</v>
      </c>
      <c r="M28" s="66">
        <f t="shared" si="4"/>
        <v>8</v>
      </c>
      <c r="N28" s="65">
        <f>VLOOKUP($A28,'Return Data'!$B$7:$R$2292,14,0)</f>
        <v>25.144300000000001</v>
      </c>
      <c r="O28" s="66">
        <f t="shared" si="5"/>
        <v>1</v>
      </c>
      <c r="P28" s="65">
        <f>VLOOKUP($A28,'Return Data'!$B$7:$R$2292,15,0)</f>
        <v>14.9903</v>
      </c>
      <c r="Q28" s="66">
        <f t="shared" si="7"/>
        <v>4</v>
      </c>
      <c r="R28" s="65">
        <f>VLOOKUP($A28,'Return Data'!$B$7:$R$2292,16,0)</f>
        <v>18.926200000000001</v>
      </c>
      <c r="S28" s="67">
        <f t="shared" si="6"/>
        <v>7</v>
      </c>
    </row>
    <row r="29" spans="1:19" x14ac:dyDescent="0.3">
      <c r="A29" s="63" t="s">
        <v>1805</v>
      </c>
      <c r="B29" s="64">
        <f>VLOOKUP($A29,'Return Data'!$B$7:$R$2292,3,0)</f>
        <v>44679</v>
      </c>
      <c r="C29" s="65">
        <f>VLOOKUP($A29,'Return Data'!$B$7:$R$2292,4,0)</f>
        <v>391.07150000000001</v>
      </c>
      <c r="D29" s="65">
        <f>VLOOKUP($A29,'Return Data'!$B$7:$R$2292,10,0)</f>
        <v>1.5680000000000001</v>
      </c>
      <c r="E29" s="66">
        <f t="shared" si="0"/>
        <v>5</v>
      </c>
      <c r="F29" s="65">
        <f>VLOOKUP($A29,'Return Data'!$B$7:$R$2292,11,0)</f>
        <v>2.3197999999999999</v>
      </c>
      <c r="G29" s="66">
        <f t="shared" si="1"/>
        <v>2</v>
      </c>
      <c r="H29" s="65">
        <f>VLOOKUP($A29,'Return Data'!$B$7:$R$2292,12,0)</f>
        <v>10.586</v>
      </c>
      <c r="I29" s="66">
        <f t="shared" si="2"/>
        <v>7</v>
      </c>
      <c r="J29" s="65">
        <f>VLOOKUP($A29,'Return Data'!$B$7:$R$2292,13,0)</f>
        <v>27.5992</v>
      </c>
      <c r="K29" s="66">
        <f t="shared" si="3"/>
        <v>4</v>
      </c>
      <c r="L29" s="65">
        <f>VLOOKUP($A29,'Return Data'!$B$7:$R$2292,17,0)</f>
        <v>45.003100000000003</v>
      </c>
      <c r="M29" s="66">
        <f t="shared" si="4"/>
        <v>5</v>
      </c>
      <c r="N29" s="65">
        <f>VLOOKUP($A29,'Return Data'!$B$7:$R$2292,14,0)</f>
        <v>19.300599999999999</v>
      </c>
      <c r="O29" s="66">
        <f t="shared" si="5"/>
        <v>8</v>
      </c>
      <c r="P29" s="65">
        <f>VLOOKUP($A29,'Return Data'!$B$7:$R$2292,15,0)</f>
        <v>15.2273</v>
      </c>
      <c r="Q29" s="66">
        <f t="shared" si="7"/>
        <v>3</v>
      </c>
      <c r="R29" s="65">
        <f>VLOOKUP($A29,'Return Data'!$B$7:$R$2292,16,0)</f>
        <v>17.255099999999999</v>
      </c>
      <c r="S29" s="67">
        <f t="shared" si="6"/>
        <v>8</v>
      </c>
    </row>
    <row r="30" spans="1:19" x14ac:dyDescent="0.3">
      <c r="A30" s="63" t="s">
        <v>910</v>
      </c>
      <c r="B30" s="64">
        <f>VLOOKUP($A30,'Return Data'!$B$7:$R$2292,3,0)</f>
        <v>44679</v>
      </c>
      <c r="C30" s="65">
        <f>VLOOKUP($A30,'Return Data'!$B$7:$R$2292,4,0)</f>
        <v>58.239600000000003</v>
      </c>
      <c r="D30" s="65">
        <f>VLOOKUP($A30,'Return Data'!$B$7:$R$2292,10,0)</f>
        <v>-0.70960000000000001</v>
      </c>
      <c r="E30" s="66">
        <f t="shared" si="0"/>
        <v>16</v>
      </c>
      <c r="F30" s="65">
        <f>VLOOKUP($A30,'Return Data'!$B$7:$R$2292,11,0)</f>
        <v>-2.7921999999999998</v>
      </c>
      <c r="G30" s="66">
        <f t="shared" si="1"/>
        <v>14</v>
      </c>
      <c r="H30" s="65">
        <f>VLOOKUP($A30,'Return Data'!$B$7:$R$2292,12,0)</f>
        <v>9.4916999999999998</v>
      </c>
      <c r="I30" s="66">
        <f t="shared" si="2"/>
        <v>9</v>
      </c>
      <c r="J30" s="65">
        <f>VLOOKUP($A30,'Return Data'!$B$7:$R$2292,13,0)</f>
        <v>23.8371</v>
      </c>
      <c r="K30" s="66">
        <f t="shared" si="3"/>
        <v>8</v>
      </c>
      <c r="L30" s="65">
        <f>VLOOKUP($A30,'Return Data'!$B$7:$R$2292,17,0)</f>
        <v>40.615099999999998</v>
      </c>
      <c r="M30" s="66">
        <f t="shared" si="4"/>
        <v>15</v>
      </c>
      <c r="N30" s="65">
        <f>VLOOKUP($A30,'Return Data'!$B$7:$R$2292,14,0)</f>
        <v>17.244199999999999</v>
      </c>
      <c r="O30" s="66">
        <f t="shared" si="5"/>
        <v>14</v>
      </c>
      <c r="P30" s="65">
        <f>VLOOKUP($A30,'Return Data'!$B$7:$R$2292,15,0)</f>
        <v>14.6267</v>
      </c>
      <c r="Q30" s="66">
        <f t="shared" si="7"/>
        <v>6</v>
      </c>
      <c r="R30" s="65">
        <f>VLOOKUP($A30,'Return Data'!$B$7:$R$2292,16,0)</f>
        <v>15.3903</v>
      </c>
      <c r="S30" s="67">
        <f t="shared" si="6"/>
        <v>18</v>
      </c>
    </row>
    <row r="31" spans="1:19" x14ac:dyDescent="0.3">
      <c r="A31" s="63" t="s">
        <v>912</v>
      </c>
      <c r="B31" s="64">
        <f>VLOOKUP($A31,'Return Data'!$B$7:$R$2292,3,0)</f>
        <v>44679</v>
      </c>
      <c r="C31" s="65">
        <f>VLOOKUP($A31,'Return Data'!$B$7:$R$2292,4,0)</f>
        <v>352.47730000000001</v>
      </c>
      <c r="D31" s="65">
        <f>VLOOKUP($A31,'Return Data'!$B$7:$R$2292,10,0)</f>
        <v>-0.30059999999999998</v>
      </c>
      <c r="E31" s="66">
        <f t="shared" si="0"/>
        <v>13</v>
      </c>
      <c r="F31" s="65">
        <f>VLOOKUP($A31,'Return Data'!$B$7:$R$2292,11,0)</f>
        <v>-1.8164</v>
      </c>
      <c r="G31" s="66">
        <f t="shared" si="1"/>
        <v>10</v>
      </c>
      <c r="H31" s="65">
        <f>VLOOKUP($A31,'Return Data'!$B$7:$R$2292,12,0)</f>
        <v>6.4539</v>
      </c>
      <c r="I31" s="66">
        <f t="shared" si="2"/>
        <v>18</v>
      </c>
      <c r="J31" s="65">
        <f>VLOOKUP($A31,'Return Data'!$B$7:$R$2292,13,0)</f>
        <v>16.060500000000001</v>
      </c>
      <c r="K31" s="66">
        <f t="shared" si="3"/>
        <v>24</v>
      </c>
      <c r="L31" s="65">
        <f>VLOOKUP($A31,'Return Data'!$B$7:$R$2292,17,0)</f>
        <v>35.166400000000003</v>
      </c>
      <c r="M31" s="66">
        <f t="shared" si="4"/>
        <v>23</v>
      </c>
      <c r="N31" s="65">
        <f>VLOOKUP($A31,'Return Data'!$B$7:$R$2292,14,0)</f>
        <v>17.249500000000001</v>
      </c>
      <c r="O31" s="66">
        <f t="shared" si="5"/>
        <v>13</v>
      </c>
      <c r="P31" s="65">
        <f>VLOOKUP($A31,'Return Data'!$B$7:$R$2292,15,0)</f>
        <v>13.4072</v>
      </c>
      <c r="Q31" s="66">
        <f t="shared" si="7"/>
        <v>13</v>
      </c>
      <c r="R31" s="65">
        <f>VLOOKUP($A31,'Return Data'!$B$7:$R$2292,16,0)</f>
        <v>15.934100000000001</v>
      </c>
      <c r="S31" s="67">
        <f t="shared" si="6"/>
        <v>16</v>
      </c>
    </row>
    <row r="32" spans="1:19" x14ac:dyDescent="0.3">
      <c r="A32" s="63" t="s">
        <v>913</v>
      </c>
      <c r="B32" s="64">
        <f>VLOOKUP($A32,'Return Data'!$B$7:$R$2292,3,0)</f>
        <v>44679</v>
      </c>
      <c r="C32" s="65">
        <f>VLOOKUP($A32,'Return Data'!$B$7:$R$2292,4,0)</f>
        <v>16.54</v>
      </c>
      <c r="D32" s="65">
        <f>VLOOKUP($A32,'Return Data'!$B$7:$R$2292,10,0)</f>
        <v>-0.24129999999999999</v>
      </c>
      <c r="E32" s="66">
        <f t="shared" si="0"/>
        <v>12</v>
      </c>
      <c r="F32" s="65">
        <f>VLOOKUP($A32,'Return Data'!$B$7:$R$2292,11,0)</f>
        <v>-4.1158999999999999</v>
      </c>
      <c r="G32" s="66">
        <f t="shared" si="1"/>
        <v>19</v>
      </c>
      <c r="H32" s="65">
        <f>VLOOKUP($A32,'Return Data'!$B$7:$R$2292,12,0)</f>
        <v>9.9733999999999998</v>
      </c>
      <c r="I32" s="66">
        <f t="shared" si="2"/>
        <v>8</v>
      </c>
      <c r="J32" s="65">
        <f>VLOOKUP($A32,'Return Data'!$B$7:$R$2292,13,0)</f>
        <v>23.802399999999999</v>
      </c>
      <c r="K32" s="66">
        <f t="shared" si="3"/>
        <v>9</v>
      </c>
      <c r="L32" s="65">
        <f>VLOOKUP($A32,'Return Data'!$B$7:$R$2292,17,0)</f>
        <v>40.658099999999997</v>
      </c>
      <c r="M32" s="66">
        <f t="shared" si="4"/>
        <v>14</v>
      </c>
      <c r="N32" s="65"/>
      <c r="O32" s="66"/>
      <c r="P32" s="65"/>
      <c r="Q32" s="66"/>
      <c r="R32" s="65">
        <f>VLOOKUP($A32,'Return Data'!$B$7:$R$2292,16,0)</f>
        <v>23.3857</v>
      </c>
      <c r="S32" s="67">
        <f t="shared" si="6"/>
        <v>4</v>
      </c>
    </row>
    <row r="33" spans="1:19" x14ac:dyDescent="0.3">
      <c r="A33" s="63" t="s">
        <v>915</v>
      </c>
      <c r="B33" s="64">
        <f>VLOOKUP($A33,'Return Data'!$B$7:$R$2292,3,0)</f>
        <v>44679</v>
      </c>
      <c r="C33" s="65">
        <f>VLOOKUP($A33,'Return Data'!$B$7:$R$2292,4,0)</f>
        <v>100.4747</v>
      </c>
      <c r="D33" s="65">
        <f>VLOOKUP($A33,'Return Data'!$B$7:$R$2292,10,0)</f>
        <v>-1.3471</v>
      </c>
      <c r="E33" s="66">
        <f t="shared" si="0"/>
        <v>19</v>
      </c>
      <c r="F33" s="65">
        <f>VLOOKUP($A33,'Return Data'!$B$7:$R$2292,11,0)</f>
        <v>-4.5430999999999999</v>
      </c>
      <c r="G33" s="66">
        <f t="shared" si="1"/>
        <v>21</v>
      </c>
      <c r="H33" s="65">
        <f>VLOOKUP($A33,'Return Data'!$B$7:$R$2292,12,0)</f>
        <v>4.0410000000000004</v>
      </c>
      <c r="I33" s="66">
        <f t="shared" si="2"/>
        <v>22</v>
      </c>
      <c r="J33" s="65">
        <f>VLOOKUP($A33,'Return Data'!$B$7:$R$2292,13,0)</f>
        <v>20.0562</v>
      </c>
      <c r="K33" s="66">
        <f t="shared" si="3"/>
        <v>15</v>
      </c>
      <c r="L33" s="65">
        <f>VLOOKUP($A33,'Return Data'!$B$7:$R$2292,17,0)</f>
        <v>43.9803</v>
      </c>
      <c r="M33" s="66">
        <f t="shared" si="4"/>
        <v>7</v>
      </c>
      <c r="N33" s="65">
        <f>VLOOKUP($A33,'Return Data'!$B$7:$R$2292,14,0)</f>
        <v>16.0792</v>
      </c>
      <c r="O33" s="66">
        <f t="shared" si="5"/>
        <v>18</v>
      </c>
      <c r="P33" s="65">
        <f>VLOOKUP($A33,'Return Data'!$B$7:$R$2292,15,0)</f>
        <v>11.3962</v>
      </c>
      <c r="Q33" s="66">
        <f t="shared" si="7"/>
        <v>18</v>
      </c>
      <c r="R33" s="65">
        <f>VLOOKUP($A33,'Return Data'!$B$7:$R$2292,16,0)</f>
        <v>13.263299999999999</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-0.27296923076923085</v>
      </c>
      <c r="E35" s="74"/>
      <c r="F35" s="75">
        <f>AVERAGE(F8:F33)</f>
        <v>-2.2097961538461544</v>
      </c>
      <c r="G35" s="74"/>
      <c r="H35" s="75">
        <f>AVERAGE(H8:H33)</f>
        <v>8.3068500000000007</v>
      </c>
      <c r="I35" s="74"/>
      <c r="J35" s="75">
        <f>AVERAGE(J8:J33)</f>
        <v>21.849146153846156</v>
      </c>
      <c r="K35" s="74"/>
      <c r="L35" s="75">
        <f>AVERAGE(L8:L33)</f>
        <v>40.74848076923076</v>
      </c>
      <c r="M35" s="74"/>
      <c r="N35" s="75">
        <f>AVERAGE(N8:N33)</f>
        <v>18.462350000000001</v>
      </c>
      <c r="O35" s="74"/>
      <c r="P35" s="75">
        <f>AVERAGE(P8:P33)</f>
        <v>13.517809523809525</v>
      </c>
      <c r="Q35" s="74"/>
      <c r="R35" s="75">
        <f>AVERAGE(R8:R33)</f>
        <v>17.353430769230773</v>
      </c>
      <c r="S35" s="76"/>
    </row>
    <row r="36" spans="1:19" x14ac:dyDescent="0.3">
      <c r="A36" s="73" t="s">
        <v>28</v>
      </c>
      <c r="B36" s="74"/>
      <c r="C36" s="74"/>
      <c r="D36" s="75">
        <f>MIN(D8:D33)</f>
        <v>-5.1833999999999998</v>
      </c>
      <c r="E36" s="74"/>
      <c r="F36" s="75">
        <f>MIN(F8:F33)</f>
        <v>-8.6102000000000007</v>
      </c>
      <c r="G36" s="74"/>
      <c r="H36" s="75">
        <f>MIN(H8:H33)</f>
        <v>0.32479999999999998</v>
      </c>
      <c r="I36" s="74"/>
      <c r="J36" s="75">
        <f>MIN(J8:J33)</f>
        <v>13.3322</v>
      </c>
      <c r="K36" s="74"/>
      <c r="L36" s="75">
        <f>MIN(L8:L33)</f>
        <v>33.2819</v>
      </c>
      <c r="M36" s="74"/>
      <c r="N36" s="75">
        <f>MIN(N8:N33)</f>
        <v>14.5457</v>
      </c>
      <c r="O36" s="74"/>
      <c r="P36" s="75">
        <f>MIN(P8:P33)</f>
        <v>10.304500000000001</v>
      </c>
      <c r="Q36" s="74"/>
      <c r="R36" s="75">
        <f>MIN(R8:R33)</f>
        <v>11.9566</v>
      </c>
      <c r="S36" s="76"/>
    </row>
    <row r="37" spans="1:19" ht="15" thickBot="1" x14ac:dyDescent="0.35">
      <c r="A37" s="77" t="s">
        <v>29</v>
      </c>
      <c r="B37" s="78"/>
      <c r="C37" s="78"/>
      <c r="D37" s="79">
        <f>MAX(D8:D33)</f>
        <v>6.9859999999999998</v>
      </c>
      <c r="E37" s="78"/>
      <c r="F37" s="79">
        <f>MAX(F8:F33)</f>
        <v>9.8137000000000008</v>
      </c>
      <c r="G37" s="78"/>
      <c r="H37" s="79">
        <f>MAX(H8:H33)</f>
        <v>18.766200000000001</v>
      </c>
      <c r="I37" s="78"/>
      <c r="J37" s="79">
        <f>MAX(J8:J33)</f>
        <v>32.2547</v>
      </c>
      <c r="K37" s="78"/>
      <c r="L37" s="79">
        <f>MAX(L8:L33)</f>
        <v>47.682400000000001</v>
      </c>
      <c r="M37" s="78"/>
      <c r="N37" s="79">
        <f>MAX(N8:N33)</f>
        <v>25.144300000000001</v>
      </c>
      <c r="O37" s="78"/>
      <c r="P37" s="79">
        <f>MAX(P8:P33)</f>
        <v>17.370799999999999</v>
      </c>
      <c r="Q37" s="78"/>
      <c r="R37" s="79">
        <f>MAX(R8:R33)</f>
        <v>28.145399999999999</v>
      </c>
      <c r="S37" s="80"/>
    </row>
    <row r="38" spans="1:19" x14ac:dyDescent="0.3">
      <c r="A38" s="112" t="s">
        <v>430</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1485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1802</v>
      </c>
      <c r="B8" s="64">
        <f>VLOOKUP($A8,'Return Data'!$B$7:$R$2292,3,0)</f>
        <v>44679</v>
      </c>
      <c r="C8" s="65">
        <f>VLOOKUP($A8,'Return Data'!$B$7:$R$2292,4,0)</f>
        <v>756.28176573774897</v>
      </c>
      <c r="D8" s="65">
        <f>VLOOKUP($A8,'Return Data'!$B$7:$R$2292,10,0)</f>
        <v>-4.5896999999999997</v>
      </c>
      <c r="E8" s="66">
        <f t="shared" ref="E8:E33" si="0">RANK(D8,D$8:D$33,0)</f>
        <v>25</v>
      </c>
      <c r="F8" s="65">
        <f>VLOOKUP($A8,'Return Data'!$B$7:$R$2292,11,0)</f>
        <v>-9.0122999999999998</v>
      </c>
      <c r="G8" s="66">
        <f t="shared" ref="G8:G33" si="1">RANK(F8,F$8:F$33,0)</f>
        <v>26</v>
      </c>
      <c r="H8" s="65">
        <f>VLOOKUP($A8,'Return Data'!$B$7:$R$2292,12,0)</f>
        <v>2.944</v>
      </c>
      <c r="I8" s="66">
        <f t="shared" ref="I8:I33" si="2">RANK(H8,H$8:H$33,0)</f>
        <v>24</v>
      </c>
      <c r="J8" s="65">
        <f>VLOOKUP($A8,'Return Data'!$B$7:$R$2292,13,0)</f>
        <v>12.352399999999999</v>
      </c>
      <c r="K8" s="66">
        <f t="shared" ref="K8:K32" si="3">RANK(J8,J$8:J$33,0)</f>
        <v>26</v>
      </c>
      <c r="L8" s="65">
        <f>VLOOKUP($A8,'Return Data'!$B$7:$R$2292,17,0)</f>
        <v>37.993000000000002</v>
      </c>
      <c r="M8" s="66">
        <f t="shared" ref="M8:M32" si="4">RANK(L8,L$8:L$33,0)</f>
        <v>16</v>
      </c>
      <c r="N8" s="65">
        <f>VLOOKUP($A8,'Return Data'!$B$7:$R$2292,14,0)</f>
        <v>15.7118</v>
      </c>
      <c r="O8" s="66">
        <f t="shared" ref="O8:O31" si="5">RANK(N8,N$8:N$33,0)</f>
        <v>16</v>
      </c>
      <c r="P8" s="65">
        <f>VLOOKUP($A8,'Return Data'!$B$7:$R$2292,15,0)</f>
        <v>10.2469</v>
      </c>
      <c r="Q8" s="66">
        <f t="shared" ref="Q8:Q31" si="6">RANK(P8,P$8:P$33,0)</f>
        <v>19</v>
      </c>
      <c r="R8" s="65">
        <f>VLOOKUP($A8,'Return Data'!$B$7:$R$2292,16,0)</f>
        <v>17.510999999999999</v>
      </c>
      <c r="S8" s="67">
        <f t="shared" ref="S8:S32" si="7">RANK(R8,R$8:R$33,0)</f>
        <v>9</v>
      </c>
    </row>
    <row r="9" spans="1:20" x14ac:dyDescent="0.3">
      <c r="A9" s="63" t="s">
        <v>872</v>
      </c>
      <c r="B9" s="64">
        <f>VLOOKUP($A9,'Return Data'!$B$7:$R$2292,3,0)</f>
        <v>44679</v>
      </c>
      <c r="C9" s="65">
        <f>VLOOKUP($A9,'Return Data'!$B$7:$R$2292,4,0)</f>
        <v>20.18</v>
      </c>
      <c r="D9" s="65">
        <f>VLOOKUP($A9,'Return Data'!$B$7:$R$2292,10,0)</f>
        <v>4.9599999999999998E-2</v>
      </c>
      <c r="E9" s="66">
        <f t="shared" si="0"/>
        <v>9</v>
      </c>
      <c r="F9" s="65">
        <f>VLOOKUP($A9,'Return Data'!$B$7:$R$2292,11,0)</f>
        <v>-3.9962</v>
      </c>
      <c r="G9" s="66">
        <f t="shared" si="1"/>
        <v>15</v>
      </c>
      <c r="H9" s="65">
        <f>VLOOKUP($A9,'Return Data'!$B$7:$R$2292,12,0)</f>
        <v>6.2104999999999997</v>
      </c>
      <c r="I9" s="66">
        <f t="shared" si="2"/>
        <v>12</v>
      </c>
      <c r="J9" s="65">
        <f>VLOOKUP($A9,'Return Data'!$B$7:$R$2292,13,0)</f>
        <v>21.493099999999998</v>
      </c>
      <c r="K9" s="66">
        <f t="shared" si="3"/>
        <v>10</v>
      </c>
      <c r="L9" s="65">
        <f>VLOOKUP($A9,'Return Data'!$B$7:$R$2292,17,0)</f>
        <v>39.836599999999997</v>
      </c>
      <c r="M9" s="66">
        <f t="shared" si="4"/>
        <v>11</v>
      </c>
      <c r="N9" s="65">
        <f>VLOOKUP($A9,'Return Data'!$B$7:$R$2292,14,0)</f>
        <v>22.9848</v>
      </c>
      <c r="O9" s="66">
        <f t="shared" si="5"/>
        <v>2</v>
      </c>
      <c r="P9" s="65"/>
      <c r="Q9" s="66"/>
      <c r="R9" s="65">
        <f>VLOOKUP($A9,'Return Data'!$B$7:$R$2292,16,0)</f>
        <v>22.0898</v>
      </c>
      <c r="S9" s="67">
        <f t="shared" si="7"/>
        <v>3</v>
      </c>
    </row>
    <row r="10" spans="1:20" x14ac:dyDescent="0.3">
      <c r="A10" s="63" t="s">
        <v>874</v>
      </c>
      <c r="B10" s="64">
        <f>VLOOKUP($A10,'Return Data'!$B$7:$R$2292,3,0)</f>
        <v>44679</v>
      </c>
      <c r="C10" s="65">
        <f>VLOOKUP($A10,'Return Data'!$B$7:$R$2292,4,0)</f>
        <v>53.45</v>
      </c>
      <c r="D10" s="65">
        <f>VLOOKUP($A10,'Return Data'!$B$7:$R$2292,10,0)</f>
        <v>-2.3388</v>
      </c>
      <c r="E10" s="66">
        <f t="shared" si="0"/>
        <v>24</v>
      </c>
      <c r="F10" s="65">
        <f>VLOOKUP($A10,'Return Data'!$B$7:$R$2292,11,0)</f>
        <v>-5.0453000000000001</v>
      </c>
      <c r="G10" s="66">
        <f t="shared" si="1"/>
        <v>22</v>
      </c>
      <c r="H10" s="65">
        <f>VLOOKUP($A10,'Return Data'!$B$7:$R$2292,12,0)</f>
        <v>3.0461</v>
      </c>
      <c r="I10" s="66">
        <f t="shared" si="2"/>
        <v>23</v>
      </c>
      <c r="J10" s="65">
        <f>VLOOKUP($A10,'Return Data'!$B$7:$R$2292,13,0)</f>
        <v>18.1999</v>
      </c>
      <c r="K10" s="66">
        <f t="shared" si="3"/>
        <v>19</v>
      </c>
      <c r="L10" s="65">
        <f>VLOOKUP($A10,'Return Data'!$B$7:$R$2292,17,0)</f>
        <v>33.568199999999997</v>
      </c>
      <c r="M10" s="66">
        <f t="shared" si="4"/>
        <v>24</v>
      </c>
      <c r="N10" s="65">
        <f>VLOOKUP($A10,'Return Data'!$B$7:$R$2292,14,0)</f>
        <v>16.8598</v>
      </c>
      <c r="O10" s="66">
        <f t="shared" si="5"/>
        <v>11</v>
      </c>
      <c r="P10" s="65">
        <f>VLOOKUP($A10,'Return Data'!$B$7:$R$2292,15,0)</f>
        <v>11.0497</v>
      </c>
      <c r="Q10" s="66">
        <f t="shared" si="6"/>
        <v>15</v>
      </c>
      <c r="R10" s="65">
        <f>VLOOKUP($A10,'Return Data'!$B$7:$R$2292,16,0)</f>
        <v>13.1927</v>
      </c>
      <c r="S10" s="67">
        <f t="shared" si="7"/>
        <v>17</v>
      </c>
    </row>
    <row r="11" spans="1:20" x14ac:dyDescent="0.3">
      <c r="A11" s="63" t="s">
        <v>876</v>
      </c>
      <c r="B11" s="64">
        <f>VLOOKUP($A11,'Return Data'!$B$7:$R$2292,3,0)</f>
        <v>44679</v>
      </c>
      <c r="C11" s="65">
        <f>VLOOKUP($A11,'Return Data'!$B$7:$R$2292,4,0)</f>
        <v>157.41</v>
      </c>
      <c r="D11" s="65">
        <f>VLOOKUP($A11,'Return Data'!$B$7:$R$2292,10,0)</f>
        <v>-1.6188</v>
      </c>
      <c r="E11" s="66">
        <f t="shared" si="0"/>
        <v>19</v>
      </c>
      <c r="F11" s="65">
        <f>VLOOKUP($A11,'Return Data'!$B$7:$R$2292,11,0)</f>
        <v>-4.2460000000000004</v>
      </c>
      <c r="G11" s="66">
        <f t="shared" si="1"/>
        <v>16</v>
      </c>
      <c r="H11" s="65">
        <f>VLOOKUP($A11,'Return Data'!$B$7:$R$2292,12,0)</f>
        <v>5.8289999999999997</v>
      </c>
      <c r="I11" s="66">
        <f t="shared" si="2"/>
        <v>15</v>
      </c>
      <c r="J11" s="65">
        <f>VLOOKUP($A11,'Return Data'!$B$7:$R$2292,13,0)</f>
        <v>19.739799999999999</v>
      </c>
      <c r="K11" s="66">
        <f t="shared" si="3"/>
        <v>12</v>
      </c>
      <c r="L11" s="65">
        <f>VLOOKUP($A11,'Return Data'!$B$7:$R$2292,17,0)</f>
        <v>39.077599999999997</v>
      </c>
      <c r="M11" s="66">
        <f t="shared" si="4"/>
        <v>14</v>
      </c>
      <c r="N11" s="65">
        <f>VLOOKUP($A11,'Return Data'!$B$7:$R$2292,14,0)</f>
        <v>18.577300000000001</v>
      </c>
      <c r="O11" s="66">
        <f t="shared" si="5"/>
        <v>4</v>
      </c>
      <c r="P11" s="65">
        <f>VLOOKUP($A11,'Return Data'!$B$7:$R$2292,15,0)</f>
        <v>13.4002</v>
      </c>
      <c r="Q11" s="66">
        <f t="shared" si="6"/>
        <v>5</v>
      </c>
      <c r="R11" s="65">
        <f>VLOOKUP($A11,'Return Data'!$B$7:$R$2292,16,0)</f>
        <v>17.4434</v>
      </c>
      <c r="S11" s="67">
        <f t="shared" si="7"/>
        <v>11</v>
      </c>
    </row>
    <row r="12" spans="1:20" x14ac:dyDescent="0.3">
      <c r="A12" s="63" t="s">
        <v>878</v>
      </c>
      <c r="B12" s="64">
        <f>VLOOKUP($A12,'Return Data'!$B$7:$R$2292,3,0)</f>
        <v>44679</v>
      </c>
      <c r="C12" s="65">
        <f>VLOOKUP($A12,'Return Data'!$B$7:$R$2292,4,0)</f>
        <v>343.41699999999997</v>
      </c>
      <c r="D12" s="65">
        <f>VLOOKUP($A12,'Return Data'!$B$7:$R$2292,10,0)</f>
        <v>-1.9431</v>
      </c>
      <c r="E12" s="66">
        <f t="shared" si="0"/>
        <v>21</v>
      </c>
      <c r="F12" s="65">
        <f>VLOOKUP($A12,'Return Data'!$B$7:$R$2292,11,0)</f>
        <v>-6.1443000000000003</v>
      </c>
      <c r="G12" s="66">
        <f t="shared" si="1"/>
        <v>25</v>
      </c>
      <c r="H12" s="65">
        <f>VLOOKUP($A12,'Return Data'!$B$7:$R$2292,12,0)</f>
        <v>-0.376</v>
      </c>
      <c r="I12" s="66">
        <f t="shared" si="2"/>
        <v>26</v>
      </c>
      <c r="J12" s="65">
        <f>VLOOKUP($A12,'Return Data'!$B$7:$R$2292,13,0)</f>
        <v>14.115500000000001</v>
      </c>
      <c r="K12" s="66">
        <f t="shared" si="3"/>
        <v>25</v>
      </c>
      <c r="L12" s="65">
        <f>VLOOKUP($A12,'Return Data'!$B$7:$R$2292,17,0)</f>
        <v>35.936300000000003</v>
      </c>
      <c r="M12" s="66">
        <f t="shared" si="4"/>
        <v>21</v>
      </c>
      <c r="N12" s="65">
        <f>VLOOKUP($A12,'Return Data'!$B$7:$R$2292,14,0)</f>
        <v>15.8154</v>
      </c>
      <c r="O12" s="66">
        <f t="shared" si="5"/>
        <v>15</v>
      </c>
      <c r="P12" s="65">
        <f>VLOOKUP($A12,'Return Data'!$B$7:$R$2292,15,0)</f>
        <v>11.691000000000001</v>
      </c>
      <c r="Q12" s="66">
        <f t="shared" si="6"/>
        <v>13</v>
      </c>
      <c r="R12" s="65">
        <f>VLOOKUP($A12,'Return Data'!$B$7:$R$2292,16,0)</f>
        <v>17.469000000000001</v>
      </c>
      <c r="S12" s="67">
        <f t="shared" si="7"/>
        <v>10</v>
      </c>
    </row>
    <row r="13" spans="1:20" x14ac:dyDescent="0.3">
      <c r="A13" s="63" t="s">
        <v>880</v>
      </c>
      <c r="B13" s="64">
        <f>VLOOKUP($A13,'Return Data'!$B$7:$R$2292,3,0)</f>
        <v>44679</v>
      </c>
      <c r="C13" s="65">
        <f>VLOOKUP($A13,'Return Data'!$B$7:$R$2292,4,0)</f>
        <v>51.305999999999997</v>
      </c>
      <c r="D13" s="65">
        <f>VLOOKUP($A13,'Return Data'!$B$7:$R$2292,10,0)</f>
        <v>-0.61019999999999996</v>
      </c>
      <c r="E13" s="66">
        <f t="shared" si="0"/>
        <v>13</v>
      </c>
      <c r="F13" s="65">
        <f>VLOOKUP($A13,'Return Data'!$B$7:$R$2292,11,0)</f>
        <v>-3.0169000000000001</v>
      </c>
      <c r="G13" s="66">
        <f t="shared" si="1"/>
        <v>13</v>
      </c>
      <c r="H13" s="65">
        <f>VLOOKUP($A13,'Return Data'!$B$7:$R$2292,12,0)</f>
        <v>5.9538000000000002</v>
      </c>
      <c r="I13" s="66">
        <f t="shared" si="2"/>
        <v>13</v>
      </c>
      <c r="J13" s="65">
        <f>VLOOKUP($A13,'Return Data'!$B$7:$R$2292,13,0)</f>
        <v>18.5855</v>
      </c>
      <c r="K13" s="66">
        <f t="shared" si="3"/>
        <v>15</v>
      </c>
      <c r="L13" s="65">
        <f>VLOOKUP($A13,'Return Data'!$B$7:$R$2292,17,0)</f>
        <v>37.708399999999997</v>
      </c>
      <c r="M13" s="66">
        <f t="shared" si="4"/>
        <v>17</v>
      </c>
      <c r="N13" s="65">
        <f>VLOOKUP($A13,'Return Data'!$B$7:$R$2292,14,0)</f>
        <v>18.1968</v>
      </c>
      <c r="O13" s="66">
        <f t="shared" si="5"/>
        <v>7</v>
      </c>
      <c r="P13" s="65">
        <f>VLOOKUP($A13,'Return Data'!$B$7:$R$2292,15,0)</f>
        <v>14.4862</v>
      </c>
      <c r="Q13" s="66">
        <f t="shared" si="6"/>
        <v>2</v>
      </c>
      <c r="R13" s="65">
        <f>VLOOKUP($A13,'Return Data'!$B$7:$R$2292,16,0)</f>
        <v>11.6142</v>
      </c>
      <c r="S13" s="67">
        <f t="shared" si="7"/>
        <v>26</v>
      </c>
    </row>
    <row r="14" spans="1:20" x14ac:dyDescent="0.3">
      <c r="A14" s="63" t="s">
        <v>881</v>
      </c>
      <c r="B14" s="64">
        <f>VLOOKUP($A14,'Return Data'!$B$7:$R$2292,3,0)</f>
        <v>44679</v>
      </c>
      <c r="C14" s="65">
        <f>VLOOKUP($A14,'Return Data'!$B$7:$R$2292,4,0)</f>
        <v>119.629</v>
      </c>
      <c r="D14" s="65">
        <f>VLOOKUP($A14,'Return Data'!$B$7:$R$2292,10,0)</f>
        <v>-1.5168999999999999</v>
      </c>
      <c r="E14" s="66">
        <f t="shared" si="0"/>
        <v>18</v>
      </c>
      <c r="F14" s="65">
        <f>VLOOKUP($A14,'Return Data'!$B$7:$R$2292,11,0)</f>
        <v>-5.5865</v>
      </c>
      <c r="G14" s="66">
        <f t="shared" si="1"/>
        <v>24</v>
      </c>
      <c r="H14" s="65">
        <f>VLOOKUP($A14,'Return Data'!$B$7:$R$2292,12,0)</f>
        <v>5.8023999999999996</v>
      </c>
      <c r="I14" s="66">
        <f t="shared" si="2"/>
        <v>17</v>
      </c>
      <c r="J14" s="65">
        <f>VLOOKUP($A14,'Return Data'!$B$7:$R$2292,13,0)</f>
        <v>19.856100000000001</v>
      </c>
      <c r="K14" s="66">
        <f t="shared" si="3"/>
        <v>11</v>
      </c>
      <c r="L14" s="65">
        <f>VLOOKUP($A14,'Return Data'!$B$7:$R$2292,17,0)</f>
        <v>44.193300000000001</v>
      </c>
      <c r="M14" s="66">
        <f t="shared" si="4"/>
        <v>3</v>
      </c>
      <c r="N14" s="65">
        <f>VLOOKUP($A14,'Return Data'!$B$7:$R$2292,14,0)</f>
        <v>14.333399999999999</v>
      </c>
      <c r="O14" s="66">
        <f t="shared" si="5"/>
        <v>20</v>
      </c>
      <c r="P14" s="65">
        <f>VLOOKUP($A14,'Return Data'!$B$7:$R$2292,15,0)</f>
        <v>10.7178</v>
      </c>
      <c r="Q14" s="66">
        <f t="shared" si="6"/>
        <v>18</v>
      </c>
      <c r="R14" s="65">
        <f>VLOOKUP($A14,'Return Data'!$B$7:$R$2292,16,0)</f>
        <v>15.554</v>
      </c>
      <c r="S14" s="67">
        <f t="shared" si="7"/>
        <v>12</v>
      </c>
    </row>
    <row r="15" spans="1:20" x14ac:dyDescent="0.3">
      <c r="A15" s="63" t="s">
        <v>1923</v>
      </c>
      <c r="B15" s="64">
        <f>VLOOKUP($A15,'Return Data'!$B$7:$R$2292,3,0)</f>
        <v>44679</v>
      </c>
      <c r="C15" s="65">
        <f>VLOOKUP($A15,'Return Data'!$B$7:$R$2292,4,0)</f>
        <v>252.57956805347899</v>
      </c>
      <c r="D15" s="65">
        <f>VLOOKUP($A15,'Return Data'!$B$7:$R$2292,10,0)</f>
        <v>1.9608000000000001</v>
      </c>
      <c r="E15" s="66">
        <f t="shared" si="0"/>
        <v>3</v>
      </c>
      <c r="F15" s="65">
        <f>VLOOKUP($A15,'Return Data'!$B$7:$R$2292,11,0)</f>
        <v>-1.2264999999999999</v>
      </c>
      <c r="G15" s="66">
        <f t="shared" si="1"/>
        <v>8</v>
      </c>
      <c r="H15" s="65">
        <f>VLOOKUP($A15,'Return Data'!$B$7:$R$2292,12,0)</f>
        <v>11.7088</v>
      </c>
      <c r="I15" s="66">
        <f t="shared" si="2"/>
        <v>5</v>
      </c>
      <c r="J15" s="65">
        <f>VLOOKUP($A15,'Return Data'!$B$7:$R$2292,13,0)</f>
        <v>26.153500000000001</v>
      </c>
      <c r="K15" s="66">
        <f t="shared" si="3"/>
        <v>5</v>
      </c>
      <c r="L15" s="65">
        <f>VLOOKUP($A15,'Return Data'!$B$7:$R$2292,17,0)</f>
        <v>45.483800000000002</v>
      </c>
      <c r="M15" s="66">
        <f t="shared" si="4"/>
        <v>2</v>
      </c>
      <c r="N15" s="65">
        <f>VLOOKUP($A15,'Return Data'!$B$7:$R$2292,14,0)</f>
        <v>17.8996</v>
      </c>
      <c r="O15" s="66">
        <f t="shared" si="5"/>
        <v>8</v>
      </c>
      <c r="P15" s="65">
        <f>VLOOKUP($A15,'Return Data'!$B$7:$R$2292,15,0)</f>
        <v>13.2067</v>
      </c>
      <c r="Q15" s="66">
        <f t="shared" si="6"/>
        <v>7</v>
      </c>
      <c r="R15" s="65">
        <f>VLOOKUP($A15,'Return Data'!$B$7:$R$2292,16,0)</f>
        <v>12.128500000000001</v>
      </c>
      <c r="S15" s="67">
        <f t="shared" si="7"/>
        <v>23</v>
      </c>
    </row>
    <row r="16" spans="1:20" x14ac:dyDescent="0.3">
      <c r="A16" s="63" t="s">
        <v>884</v>
      </c>
      <c r="B16" s="64">
        <f>VLOOKUP($A16,'Return Data'!$B$7:$R$2292,3,0)</f>
        <v>44679</v>
      </c>
      <c r="C16" s="65">
        <f>VLOOKUP($A16,'Return Data'!$B$7:$R$2292,4,0)</f>
        <v>15.4549</v>
      </c>
      <c r="D16" s="65">
        <f>VLOOKUP($A16,'Return Data'!$B$7:$R$2292,10,0)</f>
        <v>-2.0385</v>
      </c>
      <c r="E16" s="66">
        <f t="shared" si="0"/>
        <v>22</v>
      </c>
      <c r="F16" s="65">
        <f>VLOOKUP($A16,'Return Data'!$B$7:$R$2292,11,0)</f>
        <v>-4.4637000000000002</v>
      </c>
      <c r="G16" s="66">
        <f t="shared" si="1"/>
        <v>18</v>
      </c>
      <c r="H16" s="65">
        <f>VLOOKUP($A16,'Return Data'!$B$7:$R$2292,12,0)</f>
        <v>5.8627000000000002</v>
      </c>
      <c r="I16" s="66">
        <f t="shared" si="2"/>
        <v>14</v>
      </c>
      <c r="J16" s="65">
        <f>VLOOKUP($A16,'Return Data'!$B$7:$R$2292,13,0)</f>
        <v>17.393799999999999</v>
      </c>
      <c r="K16" s="66">
        <f t="shared" si="3"/>
        <v>20</v>
      </c>
      <c r="L16" s="65">
        <f>VLOOKUP($A16,'Return Data'!$B$7:$R$2292,17,0)</f>
        <v>35.901699999999998</v>
      </c>
      <c r="M16" s="66">
        <f t="shared" si="4"/>
        <v>22</v>
      </c>
      <c r="N16" s="65"/>
      <c r="O16" s="66"/>
      <c r="P16" s="65"/>
      <c r="Q16" s="66"/>
      <c r="R16" s="65">
        <f>VLOOKUP($A16,'Return Data'!$B$7:$R$2292,16,0)</f>
        <v>15.1417</v>
      </c>
      <c r="S16" s="67">
        <f t="shared" si="7"/>
        <v>13</v>
      </c>
    </row>
    <row r="17" spans="1:19" x14ac:dyDescent="0.3">
      <c r="A17" s="63" t="s">
        <v>885</v>
      </c>
      <c r="B17" s="64">
        <f>VLOOKUP($A17,'Return Data'!$B$7:$R$2292,3,0)</f>
        <v>44679</v>
      </c>
      <c r="C17" s="65">
        <f>VLOOKUP($A17,'Return Data'!$B$7:$R$2292,4,0)</f>
        <v>540.85</v>
      </c>
      <c r="D17" s="65">
        <f>VLOOKUP($A17,'Return Data'!$B$7:$R$2292,10,0)</f>
        <v>0.85780000000000001</v>
      </c>
      <c r="E17" s="66">
        <f t="shared" si="0"/>
        <v>7</v>
      </c>
      <c r="F17" s="65">
        <f>VLOOKUP($A17,'Return Data'!$B$7:$R$2292,11,0)</f>
        <v>-0.4546</v>
      </c>
      <c r="G17" s="66">
        <f t="shared" si="1"/>
        <v>4</v>
      </c>
      <c r="H17" s="65">
        <f>VLOOKUP($A17,'Return Data'!$B$7:$R$2292,12,0)</f>
        <v>15.985099999999999</v>
      </c>
      <c r="I17" s="66">
        <f t="shared" si="2"/>
        <v>2</v>
      </c>
      <c r="J17" s="65">
        <f>VLOOKUP($A17,'Return Data'!$B$7:$R$2292,13,0)</f>
        <v>29.5915</v>
      </c>
      <c r="K17" s="66">
        <f t="shared" si="3"/>
        <v>2</v>
      </c>
      <c r="L17" s="65">
        <f>VLOOKUP($A17,'Return Data'!$B$7:$R$2292,17,0)</f>
        <v>46.5351</v>
      </c>
      <c r="M17" s="66">
        <f t="shared" si="4"/>
        <v>1</v>
      </c>
      <c r="N17" s="65">
        <f>VLOOKUP($A17,'Return Data'!$B$7:$R$2292,14,0)</f>
        <v>18.463100000000001</v>
      </c>
      <c r="O17" s="66">
        <f t="shared" si="5"/>
        <v>5</v>
      </c>
      <c r="P17" s="65">
        <f>VLOOKUP($A17,'Return Data'!$B$7:$R$2292,15,0)</f>
        <v>12.725899999999999</v>
      </c>
      <c r="Q17" s="66">
        <f t="shared" si="6"/>
        <v>11</v>
      </c>
      <c r="R17" s="65">
        <f>VLOOKUP($A17,'Return Data'!$B$7:$R$2292,16,0)</f>
        <v>18.238700000000001</v>
      </c>
      <c r="S17" s="67">
        <f t="shared" si="7"/>
        <v>7</v>
      </c>
    </row>
    <row r="18" spans="1:19" x14ac:dyDescent="0.3">
      <c r="A18" s="63" t="s">
        <v>888</v>
      </c>
      <c r="B18" s="64">
        <f>VLOOKUP($A18,'Return Data'!$B$7:$R$2292,3,0)</f>
        <v>44679</v>
      </c>
      <c r="C18" s="65">
        <f>VLOOKUP($A18,'Return Data'!$B$7:$R$2292,4,0)</f>
        <v>68.17</v>
      </c>
      <c r="D18" s="65">
        <f>VLOOKUP($A18,'Return Data'!$B$7:$R$2292,10,0)</f>
        <v>-0.65580000000000005</v>
      </c>
      <c r="E18" s="66">
        <f t="shared" si="0"/>
        <v>14</v>
      </c>
      <c r="F18" s="65">
        <f>VLOOKUP($A18,'Return Data'!$B$7:$R$2292,11,0)</f>
        <v>-2.6838000000000002</v>
      </c>
      <c r="G18" s="66">
        <f t="shared" si="1"/>
        <v>11</v>
      </c>
      <c r="H18" s="65">
        <f>VLOOKUP($A18,'Return Data'!$B$7:$R$2292,12,0)</f>
        <v>5.4936999999999996</v>
      </c>
      <c r="I18" s="66">
        <f t="shared" si="2"/>
        <v>20</v>
      </c>
      <c r="J18" s="65">
        <f>VLOOKUP($A18,'Return Data'!$B$7:$R$2292,13,0)</f>
        <v>18.227499999999999</v>
      </c>
      <c r="K18" s="66">
        <f t="shared" si="3"/>
        <v>18</v>
      </c>
      <c r="L18" s="65">
        <f>VLOOKUP($A18,'Return Data'!$B$7:$R$2292,17,0)</f>
        <v>39.6404</v>
      </c>
      <c r="M18" s="66">
        <f t="shared" si="4"/>
        <v>12</v>
      </c>
      <c r="N18" s="65">
        <f>VLOOKUP($A18,'Return Data'!$B$7:$R$2292,14,0)</f>
        <v>14.933</v>
      </c>
      <c r="O18" s="66">
        <f t="shared" si="5"/>
        <v>18</v>
      </c>
      <c r="P18" s="65">
        <f>VLOOKUP($A18,'Return Data'!$B$7:$R$2292,15,0)</f>
        <v>10.9124</v>
      </c>
      <c r="Q18" s="66">
        <f t="shared" si="6"/>
        <v>16</v>
      </c>
      <c r="R18" s="65">
        <f>VLOOKUP($A18,'Return Data'!$B$7:$R$2292,16,0)</f>
        <v>12.1579</v>
      </c>
      <c r="S18" s="67">
        <f t="shared" si="7"/>
        <v>22</v>
      </c>
    </row>
    <row r="19" spans="1:19" x14ac:dyDescent="0.3">
      <c r="A19" s="63" t="s">
        <v>889</v>
      </c>
      <c r="B19" s="64">
        <f>VLOOKUP($A19,'Return Data'!$B$7:$R$2292,3,0)</f>
        <v>44679</v>
      </c>
      <c r="C19" s="65">
        <f>VLOOKUP($A19,'Return Data'!$B$7:$R$2292,4,0)</f>
        <v>50.54</v>
      </c>
      <c r="D19" s="65">
        <f>VLOOKUP($A19,'Return Data'!$B$7:$R$2292,10,0)</f>
        <v>-2.1112000000000002</v>
      </c>
      <c r="E19" s="66">
        <f t="shared" si="0"/>
        <v>23</v>
      </c>
      <c r="F19" s="65">
        <f>VLOOKUP($A19,'Return Data'!$B$7:$R$2292,11,0)</f>
        <v>-5.0179</v>
      </c>
      <c r="G19" s="66">
        <f t="shared" si="1"/>
        <v>21</v>
      </c>
      <c r="H19" s="65">
        <f>VLOOKUP($A19,'Return Data'!$B$7:$R$2292,12,0)</f>
        <v>3.1850000000000001</v>
      </c>
      <c r="I19" s="66">
        <f t="shared" si="2"/>
        <v>22</v>
      </c>
      <c r="J19" s="65">
        <f>VLOOKUP($A19,'Return Data'!$B$7:$R$2292,13,0)</f>
        <v>15.652200000000001</v>
      </c>
      <c r="K19" s="66">
        <f t="shared" si="3"/>
        <v>23</v>
      </c>
      <c r="L19" s="65">
        <f>VLOOKUP($A19,'Return Data'!$B$7:$R$2292,17,0)</f>
        <v>31.5382</v>
      </c>
      <c r="M19" s="66">
        <f t="shared" si="4"/>
        <v>26</v>
      </c>
      <c r="N19" s="65">
        <f>VLOOKUP($A19,'Return Data'!$B$7:$R$2292,14,0)</f>
        <v>13.9071</v>
      </c>
      <c r="O19" s="66">
        <f t="shared" si="5"/>
        <v>21</v>
      </c>
      <c r="P19" s="65">
        <f>VLOOKUP($A19,'Return Data'!$B$7:$R$2292,15,0)</f>
        <v>13.026300000000001</v>
      </c>
      <c r="Q19" s="66">
        <f t="shared" si="6"/>
        <v>9</v>
      </c>
      <c r="R19" s="65">
        <f>VLOOKUP($A19,'Return Data'!$B$7:$R$2292,16,0)</f>
        <v>11.6279</v>
      </c>
      <c r="S19" s="67">
        <f t="shared" si="7"/>
        <v>25</v>
      </c>
    </row>
    <row r="20" spans="1:19" x14ac:dyDescent="0.3">
      <c r="A20" s="63" t="s">
        <v>891</v>
      </c>
      <c r="B20" s="64">
        <f>VLOOKUP($A20,'Return Data'!$B$7:$R$2292,3,0)</f>
        <v>44679</v>
      </c>
      <c r="C20" s="65">
        <f>VLOOKUP($A20,'Return Data'!$B$7:$R$2292,4,0)</f>
        <v>196.774</v>
      </c>
      <c r="D20" s="65">
        <f>VLOOKUP($A20,'Return Data'!$B$7:$R$2292,10,0)</f>
        <v>2.0205000000000002</v>
      </c>
      <c r="E20" s="66">
        <f t="shared" si="0"/>
        <v>2</v>
      </c>
      <c r="F20" s="65">
        <f>VLOOKUP($A20,'Return Data'!$B$7:$R$2292,11,0)</f>
        <v>0.90869999999999995</v>
      </c>
      <c r="G20" s="66">
        <f t="shared" si="1"/>
        <v>3</v>
      </c>
      <c r="H20" s="65">
        <f>VLOOKUP($A20,'Return Data'!$B$7:$R$2292,12,0)</f>
        <v>8.3210999999999995</v>
      </c>
      <c r="I20" s="66">
        <f t="shared" si="2"/>
        <v>10</v>
      </c>
      <c r="J20" s="65">
        <f>VLOOKUP($A20,'Return Data'!$B$7:$R$2292,13,0)</f>
        <v>18.482199999999999</v>
      </c>
      <c r="K20" s="66">
        <f t="shared" si="3"/>
        <v>16</v>
      </c>
      <c r="L20" s="65">
        <f>VLOOKUP($A20,'Return Data'!$B$7:$R$2292,17,0)</f>
        <v>37.276499999999999</v>
      </c>
      <c r="M20" s="66">
        <f t="shared" si="4"/>
        <v>18</v>
      </c>
      <c r="N20" s="65">
        <f>VLOOKUP($A20,'Return Data'!$B$7:$R$2292,14,0)</f>
        <v>17.611899999999999</v>
      </c>
      <c r="O20" s="66">
        <f t="shared" si="5"/>
        <v>10</v>
      </c>
      <c r="P20" s="65">
        <f>VLOOKUP($A20,'Return Data'!$B$7:$R$2292,15,0)</f>
        <v>13.0825</v>
      </c>
      <c r="Q20" s="66">
        <f t="shared" si="6"/>
        <v>8</v>
      </c>
      <c r="R20" s="65">
        <f>VLOOKUP($A20,'Return Data'!$B$7:$R$2292,16,0)</f>
        <v>18.3963</v>
      </c>
      <c r="S20" s="67">
        <f t="shared" si="7"/>
        <v>6</v>
      </c>
    </row>
    <row r="21" spans="1:19" x14ac:dyDescent="0.3">
      <c r="A21" s="63" t="s">
        <v>894</v>
      </c>
      <c r="B21" s="64">
        <f>VLOOKUP($A21,'Return Data'!$B$7:$R$2292,3,0)</f>
        <v>44679</v>
      </c>
      <c r="C21" s="65">
        <f>VLOOKUP($A21,'Return Data'!$B$7:$R$2292,4,0)</f>
        <v>68.730999999999995</v>
      </c>
      <c r="D21" s="65">
        <f>VLOOKUP($A21,'Return Data'!$B$7:$R$2292,10,0)</f>
        <v>7.8600000000000003E-2</v>
      </c>
      <c r="E21" s="66">
        <f t="shared" si="0"/>
        <v>8</v>
      </c>
      <c r="F21" s="65">
        <f>VLOOKUP($A21,'Return Data'!$B$7:$R$2292,11,0)</f>
        <v>-1.1705000000000001</v>
      </c>
      <c r="G21" s="66">
        <f t="shared" si="1"/>
        <v>6</v>
      </c>
      <c r="H21" s="65">
        <f>VLOOKUP($A21,'Return Data'!$B$7:$R$2292,12,0)</f>
        <v>5.8181000000000003</v>
      </c>
      <c r="I21" s="66">
        <f t="shared" si="2"/>
        <v>16</v>
      </c>
      <c r="J21" s="65">
        <f>VLOOKUP($A21,'Return Data'!$B$7:$R$2292,13,0)</f>
        <v>17.218399999999999</v>
      </c>
      <c r="K21" s="66">
        <f t="shared" si="3"/>
        <v>21</v>
      </c>
      <c r="L21" s="65">
        <f>VLOOKUP($A21,'Return Data'!$B$7:$R$2292,17,0)</f>
        <v>32.0807</v>
      </c>
      <c r="M21" s="66">
        <f t="shared" si="4"/>
        <v>25</v>
      </c>
      <c r="N21" s="65">
        <f>VLOOKUP($A21,'Return Data'!$B$7:$R$2292,14,0)</f>
        <v>13.545299999999999</v>
      </c>
      <c r="O21" s="66">
        <f t="shared" si="5"/>
        <v>22</v>
      </c>
      <c r="P21" s="65">
        <f>VLOOKUP($A21,'Return Data'!$B$7:$R$2292,15,0)</f>
        <v>9.3641000000000005</v>
      </c>
      <c r="Q21" s="66">
        <f t="shared" si="6"/>
        <v>21</v>
      </c>
      <c r="R21" s="65">
        <f>VLOOKUP($A21,'Return Data'!$B$7:$R$2292,16,0)</f>
        <v>12.850099999999999</v>
      </c>
      <c r="S21" s="67">
        <f t="shared" si="7"/>
        <v>19</v>
      </c>
    </row>
    <row r="22" spans="1:19" x14ac:dyDescent="0.3">
      <c r="A22" s="63" t="s">
        <v>896</v>
      </c>
      <c r="B22" s="64">
        <f>VLOOKUP($A22,'Return Data'!$B$7:$R$2292,3,0)</f>
        <v>44679</v>
      </c>
      <c r="C22" s="65">
        <f>VLOOKUP($A22,'Return Data'!$B$7:$R$2292,4,0)</f>
        <v>24.055</v>
      </c>
      <c r="D22" s="65">
        <f>VLOOKUP($A22,'Return Data'!$B$7:$R$2292,10,0)</f>
        <v>-0.9234</v>
      </c>
      <c r="E22" s="66">
        <f t="shared" si="0"/>
        <v>15</v>
      </c>
      <c r="F22" s="65">
        <f>VLOOKUP($A22,'Return Data'!$B$7:$R$2292,11,0)</f>
        <v>-1.8348</v>
      </c>
      <c r="G22" s="66">
        <f t="shared" si="1"/>
        <v>9</v>
      </c>
      <c r="H22" s="65">
        <f>VLOOKUP($A22,'Return Data'!$B$7:$R$2292,12,0)</f>
        <v>10.6013</v>
      </c>
      <c r="I22" s="66">
        <f t="shared" si="2"/>
        <v>6</v>
      </c>
      <c r="J22" s="65">
        <f>VLOOKUP($A22,'Return Data'!$B$7:$R$2292,13,0)</f>
        <v>21.995799999999999</v>
      </c>
      <c r="K22" s="66">
        <f t="shared" si="3"/>
        <v>9</v>
      </c>
      <c r="L22" s="65">
        <f>VLOOKUP($A22,'Return Data'!$B$7:$R$2292,17,0)</f>
        <v>36.763599999999997</v>
      </c>
      <c r="M22" s="66">
        <f t="shared" si="4"/>
        <v>19</v>
      </c>
      <c r="N22" s="65">
        <f>VLOOKUP($A22,'Return Data'!$B$7:$R$2292,14,0)</f>
        <v>17.775500000000001</v>
      </c>
      <c r="O22" s="66">
        <f t="shared" si="5"/>
        <v>9</v>
      </c>
      <c r="P22" s="65">
        <f>VLOOKUP($A22,'Return Data'!$B$7:$R$2292,15,0)</f>
        <v>12.7622</v>
      </c>
      <c r="Q22" s="66">
        <f t="shared" si="6"/>
        <v>10</v>
      </c>
      <c r="R22" s="65">
        <f>VLOOKUP($A22,'Return Data'!$B$7:$R$2292,16,0)</f>
        <v>13.012700000000001</v>
      </c>
      <c r="S22" s="67">
        <f t="shared" si="7"/>
        <v>18</v>
      </c>
    </row>
    <row r="23" spans="1:19" x14ac:dyDescent="0.3">
      <c r="A23" s="63" t="s">
        <v>898</v>
      </c>
      <c r="B23" s="64">
        <f>VLOOKUP($A23,'Return Data'!$B$7:$R$2292,3,0)</f>
        <v>44679</v>
      </c>
      <c r="C23" s="65">
        <f>VLOOKUP($A23,'Return Data'!$B$7:$R$2292,4,0)</f>
        <v>17.062100000000001</v>
      </c>
      <c r="D23" s="65">
        <f>VLOOKUP($A23,'Return Data'!$B$7:$R$2292,10,0)</f>
        <v>1.1363000000000001</v>
      </c>
      <c r="E23" s="66">
        <f t="shared" si="0"/>
        <v>5</v>
      </c>
      <c r="F23" s="65">
        <f>VLOOKUP($A23,'Return Data'!$B$7:$R$2292,11,0)</f>
        <v>-1.1048</v>
      </c>
      <c r="G23" s="66">
        <f t="shared" si="1"/>
        <v>5</v>
      </c>
      <c r="H23" s="65">
        <f>VLOOKUP($A23,'Return Data'!$B$7:$R$2292,12,0)</f>
        <v>13.7997</v>
      </c>
      <c r="I23" s="66">
        <f t="shared" si="2"/>
        <v>3</v>
      </c>
      <c r="J23" s="65">
        <f>VLOOKUP($A23,'Return Data'!$B$7:$R$2292,13,0)</f>
        <v>27.622399999999999</v>
      </c>
      <c r="K23" s="66">
        <f t="shared" si="3"/>
        <v>3</v>
      </c>
      <c r="L23" s="65">
        <f>VLOOKUP($A23,'Return Data'!$B$7:$R$2292,17,0)</f>
        <v>43.8598</v>
      </c>
      <c r="M23" s="66">
        <f t="shared" si="4"/>
        <v>5</v>
      </c>
      <c r="N23" s="65"/>
      <c r="O23" s="66"/>
      <c r="P23" s="65"/>
      <c r="Q23" s="66"/>
      <c r="R23" s="65">
        <f>VLOOKUP($A23,'Return Data'!$B$7:$R$2292,16,0)</f>
        <v>25.787500000000001</v>
      </c>
      <c r="S23" s="67">
        <f t="shared" si="7"/>
        <v>1</v>
      </c>
    </row>
    <row r="24" spans="1:19" x14ac:dyDescent="0.3">
      <c r="A24" s="63" t="s">
        <v>900</v>
      </c>
      <c r="B24" s="64">
        <f>VLOOKUP($A24,'Return Data'!$B$7:$R$2292,3,0)</f>
        <v>44679</v>
      </c>
      <c r="C24" s="65">
        <f>VLOOKUP($A24,'Return Data'!$B$7:$R$2292,4,0)</f>
        <v>94.847999999999999</v>
      </c>
      <c r="D24" s="65">
        <f>VLOOKUP($A24,'Return Data'!$B$7:$R$2292,10,0)</f>
        <v>-1.8035000000000001</v>
      </c>
      <c r="E24" s="66">
        <f t="shared" si="0"/>
        <v>20</v>
      </c>
      <c r="F24" s="65">
        <f>VLOOKUP($A24,'Return Data'!$B$7:$R$2292,11,0)</f>
        <v>-4.2664999999999997</v>
      </c>
      <c r="G24" s="66">
        <f t="shared" si="1"/>
        <v>17</v>
      </c>
      <c r="H24" s="65">
        <f>VLOOKUP($A24,'Return Data'!$B$7:$R$2292,12,0)</f>
        <v>5.5004</v>
      </c>
      <c r="I24" s="66">
        <f t="shared" si="2"/>
        <v>19</v>
      </c>
      <c r="J24" s="65">
        <f>VLOOKUP($A24,'Return Data'!$B$7:$R$2292,13,0)</f>
        <v>18.298300000000001</v>
      </c>
      <c r="K24" s="66">
        <f t="shared" si="3"/>
        <v>17</v>
      </c>
      <c r="L24" s="65">
        <f>VLOOKUP($A24,'Return Data'!$B$7:$R$2292,17,0)</f>
        <v>41.569200000000002</v>
      </c>
      <c r="M24" s="66">
        <f t="shared" si="4"/>
        <v>7</v>
      </c>
      <c r="N24" s="65">
        <f>VLOOKUP($A24,'Return Data'!$B$7:$R$2292,14,0)</f>
        <v>21.197299999999998</v>
      </c>
      <c r="O24" s="66">
        <f t="shared" si="5"/>
        <v>3</v>
      </c>
      <c r="P24" s="65">
        <f>VLOOKUP($A24,'Return Data'!$B$7:$R$2292,15,0)</f>
        <v>16.290900000000001</v>
      </c>
      <c r="Q24" s="66">
        <f t="shared" si="6"/>
        <v>1</v>
      </c>
      <c r="R24" s="65">
        <f>VLOOKUP($A24,'Return Data'!$B$7:$R$2292,16,0)</f>
        <v>20.982399999999998</v>
      </c>
      <c r="S24" s="67">
        <f t="shared" si="7"/>
        <v>4</v>
      </c>
    </row>
    <row r="25" spans="1:19" x14ac:dyDescent="0.3">
      <c r="A25" s="63" t="s">
        <v>902</v>
      </c>
      <c r="B25" s="64">
        <f>VLOOKUP($A25,'Return Data'!$B$7:$R$2292,3,0)</f>
        <v>44679</v>
      </c>
      <c r="C25" s="65">
        <f>VLOOKUP($A25,'Return Data'!$B$7:$R$2292,4,0)</f>
        <v>15.69</v>
      </c>
      <c r="D25" s="65">
        <f>VLOOKUP($A25,'Return Data'!$B$7:$R$2292,10,0)</f>
        <v>-5.5251999999999999</v>
      </c>
      <c r="E25" s="66">
        <f t="shared" si="0"/>
        <v>26</v>
      </c>
      <c r="F25" s="65">
        <f>VLOOKUP($A25,'Return Data'!$B$7:$R$2292,11,0)</f>
        <v>-5.5781000000000001</v>
      </c>
      <c r="G25" s="66">
        <f t="shared" si="1"/>
        <v>23</v>
      </c>
      <c r="H25" s="65">
        <f>VLOOKUP($A25,'Return Data'!$B$7:$R$2292,12,0)</f>
        <v>0.65369999999999995</v>
      </c>
      <c r="I25" s="66">
        <f t="shared" si="2"/>
        <v>25</v>
      </c>
      <c r="J25" s="65">
        <f>VLOOKUP($A25,'Return Data'!$B$7:$R$2292,13,0)</f>
        <v>16.647300000000001</v>
      </c>
      <c r="K25" s="66">
        <f t="shared" si="3"/>
        <v>22</v>
      </c>
      <c r="L25" s="65">
        <f>VLOOKUP($A25,'Return Data'!$B$7:$R$2292,17,0)</f>
        <v>36.046599999999998</v>
      </c>
      <c r="M25" s="66">
        <f t="shared" si="4"/>
        <v>20</v>
      </c>
      <c r="N25" s="65"/>
      <c r="O25" s="66"/>
      <c r="P25" s="65"/>
      <c r="Q25" s="66"/>
      <c r="R25" s="65">
        <f>VLOOKUP($A25,'Return Data'!$B$7:$R$2292,16,0)</f>
        <v>19.474499999999999</v>
      </c>
      <c r="S25" s="67">
        <f t="shared" si="7"/>
        <v>5</v>
      </c>
    </row>
    <row r="26" spans="1:19" x14ac:dyDescent="0.3">
      <c r="A26" s="63" t="s">
        <v>1913</v>
      </c>
      <c r="B26" s="64">
        <f>VLOOKUP($A26,'Return Data'!$B$7:$R$2292,3,0)</f>
        <v>44679</v>
      </c>
      <c r="C26" s="65">
        <f>VLOOKUP($A26,'Return Data'!$B$7:$R$2292,4,0)</f>
        <v>24.297599999999999</v>
      </c>
      <c r="D26" s="65">
        <f>VLOOKUP($A26,'Return Data'!$B$7:$R$2292,10,0)</f>
        <v>-0.29049999999999998</v>
      </c>
      <c r="E26" s="66">
        <f t="shared" si="0"/>
        <v>10</v>
      </c>
      <c r="F26" s="65">
        <f>VLOOKUP($A26,'Return Data'!$B$7:$R$2292,11,0)</f>
        <v>-1.175</v>
      </c>
      <c r="G26" s="66">
        <f t="shared" si="1"/>
        <v>7</v>
      </c>
      <c r="H26" s="65">
        <f>VLOOKUP($A26,'Return Data'!$B$7:$R$2292,12,0)</f>
        <v>12.9979</v>
      </c>
      <c r="I26" s="66">
        <f t="shared" si="2"/>
        <v>4</v>
      </c>
      <c r="J26" s="65">
        <f>VLOOKUP($A26,'Return Data'!$B$7:$R$2292,13,0)</f>
        <v>23.9908</v>
      </c>
      <c r="K26" s="66">
        <f t="shared" si="3"/>
        <v>6</v>
      </c>
      <c r="L26" s="65">
        <f>VLOOKUP($A26,'Return Data'!$B$7:$R$2292,17,0)</f>
        <v>41.514600000000002</v>
      </c>
      <c r="M26" s="66">
        <f t="shared" si="4"/>
        <v>8</v>
      </c>
      <c r="N26" s="65">
        <f>VLOOKUP($A26,'Return Data'!$B$7:$R$2292,14,0)</f>
        <v>16.430900000000001</v>
      </c>
      <c r="O26" s="66">
        <f t="shared" si="5"/>
        <v>13</v>
      </c>
      <c r="P26" s="65">
        <f>VLOOKUP($A26,'Return Data'!$B$7:$R$2292,15,0)</f>
        <v>11.6083</v>
      </c>
      <c r="Q26" s="66">
        <f t="shared" si="6"/>
        <v>14</v>
      </c>
      <c r="R26" s="65">
        <f>VLOOKUP($A26,'Return Data'!$B$7:$R$2292,16,0)</f>
        <v>14.893599999999999</v>
      </c>
      <c r="S26" s="67">
        <f t="shared" si="7"/>
        <v>14</v>
      </c>
    </row>
    <row r="27" spans="1:19" x14ac:dyDescent="0.3">
      <c r="A27" s="63" t="s">
        <v>903</v>
      </c>
      <c r="B27" s="64">
        <f>VLOOKUP($A27,'Return Data'!$B$7:$R$2292,3,0)</f>
        <v>44679</v>
      </c>
      <c r="C27" s="65">
        <f>VLOOKUP($A27,'Return Data'!$B$7:$R$2292,4,0)</f>
        <v>809.74390000000005</v>
      </c>
      <c r="D27" s="65">
        <f>VLOOKUP($A27,'Return Data'!$B$7:$R$2292,10,0)</f>
        <v>0.88070000000000004</v>
      </c>
      <c r="E27" s="66">
        <f t="shared" si="0"/>
        <v>6</v>
      </c>
      <c r="F27" s="65">
        <f>VLOOKUP($A27,'Return Data'!$B$7:$R$2292,11,0)</f>
        <v>-2.9647999999999999</v>
      </c>
      <c r="G27" s="66">
        <f t="shared" si="1"/>
        <v>12</v>
      </c>
      <c r="H27" s="65">
        <f>VLOOKUP($A27,'Return Data'!$B$7:$R$2292,12,0)</f>
        <v>7.7118000000000002</v>
      </c>
      <c r="I27" s="66">
        <f t="shared" si="2"/>
        <v>11</v>
      </c>
      <c r="J27" s="65">
        <f>VLOOKUP($A27,'Return Data'!$B$7:$R$2292,13,0)</f>
        <v>19.621500000000001</v>
      </c>
      <c r="K27" s="66">
        <f t="shared" si="3"/>
        <v>13</v>
      </c>
      <c r="L27" s="65">
        <f>VLOOKUP($A27,'Return Data'!$B$7:$R$2292,17,0)</f>
        <v>40.369199999999999</v>
      </c>
      <c r="M27" s="66">
        <f t="shared" si="4"/>
        <v>10</v>
      </c>
      <c r="N27" s="65">
        <f>VLOOKUP($A27,'Return Data'!$B$7:$R$2292,14,0)</f>
        <v>14.7049</v>
      </c>
      <c r="O27" s="66">
        <f t="shared" si="5"/>
        <v>19</v>
      </c>
      <c r="P27" s="65">
        <f>VLOOKUP($A27,'Return Data'!$B$7:$R$2292,15,0)</f>
        <v>10.1037</v>
      </c>
      <c r="Q27" s="66">
        <f t="shared" si="6"/>
        <v>20</v>
      </c>
      <c r="R27" s="65">
        <f>VLOOKUP($A27,'Return Data'!$B$7:$R$2292,16,0)</f>
        <v>17.982199999999999</v>
      </c>
      <c r="S27" s="67">
        <f t="shared" si="7"/>
        <v>8</v>
      </c>
    </row>
    <row r="28" spans="1:19" x14ac:dyDescent="0.3">
      <c r="A28" s="63" t="s">
        <v>907</v>
      </c>
      <c r="B28" s="64">
        <f>VLOOKUP($A28,'Return Data'!$B$7:$R$2292,3,0)</f>
        <v>44679</v>
      </c>
      <c r="C28" s="65">
        <f>VLOOKUP($A28,'Return Data'!$B$7:$R$2292,4,0)</f>
        <v>69.903400000000005</v>
      </c>
      <c r="D28" s="65">
        <f>VLOOKUP($A28,'Return Data'!$B$7:$R$2292,10,0)</f>
        <v>6.5275999999999996</v>
      </c>
      <c r="E28" s="66">
        <f t="shared" si="0"/>
        <v>1</v>
      </c>
      <c r="F28" s="65">
        <f>VLOOKUP($A28,'Return Data'!$B$7:$R$2292,11,0)</f>
        <v>8.9047000000000001</v>
      </c>
      <c r="G28" s="66">
        <f t="shared" si="1"/>
        <v>1</v>
      </c>
      <c r="H28" s="65">
        <f>VLOOKUP($A28,'Return Data'!$B$7:$R$2292,12,0)</f>
        <v>17.173200000000001</v>
      </c>
      <c r="I28" s="66">
        <f t="shared" si="2"/>
        <v>1</v>
      </c>
      <c r="J28" s="65">
        <f>VLOOKUP($A28,'Return Data'!$B$7:$R$2292,13,0)</f>
        <v>29.898399999999999</v>
      </c>
      <c r="K28" s="66">
        <f t="shared" si="3"/>
        <v>1</v>
      </c>
      <c r="L28" s="65">
        <f>VLOOKUP($A28,'Return Data'!$B$7:$R$2292,17,0)</f>
        <v>41.323300000000003</v>
      </c>
      <c r="M28" s="66">
        <f t="shared" si="4"/>
        <v>9</v>
      </c>
      <c r="N28" s="65">
        <f>VLOOKUP($A28,'Return Data'!$B$7:$R$2292,14,0)</f>
        <v>24.066600000000001</v>
      </c>
      <c r="O28" s="66">
        <f t="shared" si="5"/>
        <v>1</v>
      </c>
      <c r="P28" s="65">
        <f>VLOOKUP($A28,'Return Data'!$B$7:$R$2292,15,0)</f>
        <v>14.2369</v>
      </c>
      <c r="Q28" s="66">
        <f t="shared" si="6"/>
        <v>4</v>
      </c>
      <c r="R28" s="65">
        <f>VLOOKUP($A28,'Return Data'!$B$7:$R$2292,16,0)</f>
        <v>13.4688</v>
      </c>
      <c r="S28" s="67">
        <f t="shared" si="7"/>
        <v>16</v>
      </c>
    </row>
    <row r="29" spans="1:19" x14ac:dyDescent="0.3">
      <c r="A29" s="63" t="s">
        <v>1806</v>
      </c>
      <c r="B29" s="64">
        <f>VLOOKUP($A29,'Return Data'!$B$7:$R$2292,3,0)</f>
        <v>44679</v>
      </c>
      <c r="C29" s="65">
        <f>VLOOKUP($A29,'Return Data'!$B$7:$R$2292,4,0)</f>
        <v>545.87073302520298</v>
      </c>
      <c r="D29" s="65">
        <f>VLOOKUP($A29,'Return Data'!$B$7:$R$2292,10,0)</f>
        <v>1.3429</v>
      </c>
      <c r="E29" s="66">
        <f t="shared" si="0"/>
        <v>4</v>
      </c>
      <c r="F29" s="65">
        <f>VLOOKUP($A29,'Return Data'!$B$7:$R$2292,11,0)</f>
        <v>1.8821000000000001</v>
      </c>
      <c r="G29" s="66">
        <f t="shared" si="1"/>
        <v>2</v>
      </c>
      <c r="H29" s="65">
        <f>VLOOKUP($A29,'Return Data'!$B$7:$R$2292,12,0)</f>
        <v>9.9009</v>
      </c>
      <c r="I29" s="66">
        <f t="shared" si="2"/>
        <v>7</v>
      </c>
      <c r="J29" s="65">
        <f>VLOOKUP($A29,'Return Data'!$B$7:$R$2292,13,0)</f>
        <v>26.575199999999999</v>
      </c>
      <c r="K29" s="66">
        <f t="shared" si="3"/>
        <v>4</v>
      </c>
      <c r="L29" s="65">
        <f>VLOOKUP($A29,'Return Data'!$B$7:$R$2292,17,0)</f>
        <v>43.9146</v>
      </c>
      <c r="M29" s="66">
        <f t="shared" si="4"/>
        <v>4</v>
      </c>
      <c r="N29" s="65">
        <f>VLOOKUP($A29,'Return Data'!$B$7:$R$2292,14,0)</f>
        <v>18.456299999999999</v>
      </c>
      <c r="O29" s="66">
        <f t="shared" si="5"/>
        <v>6</v>
      </c>
      <c r="P29" s="65">
        <f>VLOOKUP($A29,'Return Data'!$B$7:$R$2292,15,0)</f>
        <v>14.3942</v>
      </c>
      <c r="Q29" s="66">
        <f t="shared" si="6"/>
        <v>3</v>
      </c>
      <c r="R29" s="65">
        <f>VLOOKUP($A29,'Return Data'!$B$7:$R$2292,16,0)</f>
        <v>14.690799999999999</v>
      </c>
      <c r="S29" s="67">
        <f t="shared" si="7"/>
        <v>15</v>
      </c>
    </row>
    <row r="30" spans="1:19" x14ac:dyDescent="0.3">
      <c r="A30" s="63" t="s">
        <v>909</v>
      </c>
      <c r="B30" s="64">
        <f>VLOOKUP($A30,'Return Data'!$B$7:$R$2292,3,0)</f>
        <v>44679</v>
      </c>
      <c r="C30" s="65">
        <f>VLOOKUP($A30,'Return Data'!$B$7:$R$2292,4,0)</f>
        <v>53.645299999999999</v>
      </c>
      <c r="D30" s="65">
        <f>VLOOKUP($A30,'Return Data'!$B$7:$R$2292,10,0)</f>
        <v>-1.0011000000000001</v>
      </c>
      <c r="E30" s="66">
        <f t="shared" si="0"/>
        <v>16</v>
      </c>
      <c r="F30" s="65">
        <f>VLOOKUP($A30,'Return Data'!$B$7:$R$2292,11,0)</f>
        <v>-3.3831000000000002</v>
      </c>
      <c r="G30" s="66">
        <f t="shared" si="1"/>
        <v>14</v>
      </c>
      <c r="H30" s="65">
        <f>VLOOKUP($A30,'Return Data'!$B$7:$R$2292,12,0)</f>
        <v>8.4784000000000006</v>
      </c>
      <c r="I30" s="66">
        <f t="shared" si="2"/>
        <v>9</v>
      </c>
      <c r="J30" s="65">
        <f>VLOOKUP($A30,'Return Data'!$B$7:$R$2292,13,0)</f>
        <v>22.302499999999998</v>
      </c>
      <c r="K30" s="66">
        <f t="shared" si="3"/>
        <v>8</v>
      </c>
      <c r="L30" s="65">
        <f>VLOOKUP($A30,'Return Data'!$B$7:$R$2292,17,0)</f>
        <v>38.824300000000001</v>
      </c>
      <c r="M30" s="66">
        <f t="shared" si="4"/>
        <v>15</v>
      </c>
      <c r="N30" s="65">
        <f>VLOOKUP($A30,'Return Data'!$B$7:$R$2292,14,0)</f>
        <v>15.8299</v>
      </c>
      <c r="O30" s="66">
        <f t="shared" si="5"/>
        <v>14</v>
      </c>
      <c r="P30" s="65">
        <f>VLOOKUP($A30,'Return Data'!$B$7:$R$2292,15,0)</f>
        <v>13.278</v>
      </c>
      <c r="Q30" s="66">
        <f t="shared" si="6"/>
        <v>6</v>
      </c>
      <c r="R30" s="65">
        <f>VLOOKUP($A30,'Return Data'!$B$7:$R$2292,16,0)</f>
        <v>11.7052</v>
      </c>
      <c r="S30" s="67">
        <f t="shared" si="7"/>
        <v>24</v>
      </c>
    </row>
    <row r="31" spans="1:19" x14ac:dyDescent="0.3">
      <c r="A31" s="63" t="s">
        <v>911</v>
      </c>
      <c r="B31" s="64">
        <f>VLOOKUP($A31,'Return Data'!$B$7:$R$2292,3,0)</f>
        <v>44679</v>
      </c>
      <c r="C31" s="65">
        <f>VLOOKUP($A31,'Return Data'!$B$7:$R$2292,4,0)</f>
        <v>320.27670000000001</v>
      </c>
      <c r="D31" s="65">
        <f>VLOOKUP($A31,'Return Data'!$B$7:$R$2292,10,0)</f>
        <v>-0.58599999999999997</v>
      </c>
      <c r="E31" s="66">
        <f t="shared" si="0"/>
        <v>12</v>
      </c>
      <c r="F31" s="65">
        <f>VLOOKUP($A31,'Return Data'!$B$7:$R$2292,11,0)</f>
        <v>-2.3643000000000001</v>
      </c>
      <c r="G31" s="66">
        <f t="shared" si="1"/>
        <v>10</v>
      </c>
      <c r="H31" s="65">
        <f>VLOOKUP($A31,'Return Data'!$B$7:$R$2292,12,0)</f>
        <v>5.5682</v>
      </c>
      <c r="I31" s="66">
        <f t="shared" si="2"/>
        <v>18</v>
      </c>
      <c r="J31" s="65">
        <f>VLOOKUP($A31,'Return Data'!$B$7:$R$2292,13,0)</f>
        <v>14.7912</v>
      </c>
      <c r="K31" s="66">
        <f t="shared" si="3"/>
        <v>24</v>
      </c>
      <c r="L31" s="65">
        <f>VLOOKUP($A31,'Return Data'!$B$7:$R$2292,17,0)</f>
        <v>34.656799999999997</v>
      </c>
      <c r="M31" s="66">
        <f t="shared" si="4"/>
        <v>23</v>
      </c>
      <c r="N31" s="65">
        <f>VLOOKUP($A31,'Return Data'!$B$7:$R$2292,14,0)</f>
        <v>16.4526</v>
      </c>
      <c r="O31" s="66">
        <f t="shared" si="5"/>
        <v>12</v>
      </c>
      <c r="P31" s="65">
        <f>VLOOKUP($A31,'Return Data'!$B$7:$R$2292,15,0)</f>
        <v>12.304500000000001</v>
      </c>
      <c r="Q31" s="66">
        <f t="shared" si="6"/>
        <v>12</v>
      </c>
      <c r="R31" s="65">
        <f>VLOOKUP($A31,'Return Data'!$B$7:$R$2292,16,0)</f>
        <v>12.6104</v>
      </c>
      <c r="S31" s="67">
        <f t="shared" si="7"/>
        <v>20</v>
      </c>
    </row>
    <row r="32" spans="1:19" x14ac:dyDescent="0.3">
      <c r="A32" s="63" t="s">
        <v>914</v>
      </c>
      <c r="B32" s="64">
        <f>VLOOKUP($A32,'Return Data'!$B$7:$R$2292,3,0)</f>
        <v>44679</v>
      </c>
      <c r="C32" s="65">
        <f>VLOOKUP($A32,'Return Data'!$B$7:$R$2292,4,0)</f>
        <v>16.13</v>
      </c>
      <c r="D32" s="65">
        <f>VLOOKUP($A32,'Return Data'!$B$7:$R$2292,10,0)</f>
        <v>-0.55489999999999995</v>
      </c>
      <c r="E32" s="66">
        <f t="shared" si="0"/>
        <v>11</v>
      </c>
      <c r="F32" s="65">
        <f>VLOOKUP($A32,'Return Data'!$B$7:$R$2292,11,0)</f>
        <v>-4.7252999999999998</v>
      </c>
      <c r="G32" s="66">
        <f t="shared" si="1"/>
        <v>19</v>
      </c>
      <c r="H32" s="65">
        <f>VLOOKUP($A32,'Return Data'!$B$7:$R$2292,12,0)</f>
        <v>9.0602</v>
      </c>
      <c r="I32" s="66">
        <f t="shared" si="2"/>
        <v>8</v>
      </c>
      <c r="J32" s="65">
        <f>VLOOKUP($A32,'Return Data'!$B$7:$R$2292,13,0)</f>
        <v>22.475300000000001</v>
      </c>
      <c r="K32" s="66">
        <f t="shared" si="3"/>
        <v>7</v>
      </c>
      <c r="L32" s="65">
        <f>VLOOKUP($A32,'Return Data'!$B$7:$R$2292,17,0)</f>
        <v>39.153700000000001</v>
      </c>
      <c r="M32" s="66">
        <f t="shared" si="4"/>
        <v>13</v>
      </c>
      <c r="N32" s="65"/>
      <c r="O32" s="66"/>
      <c r="P32" s="65"/>
      <c r="Q32" s="66"/>
      <c r="R32" s="65">
        <f>VLOOKUP($A32,'Return Data'!$B$7:$R$2292,16,0)</f>
        <v>22.0991</v>
      </c>
      <c r="S32" s="67">
        <f t="shared" si="7"/>
        <v>2</v>
      </c>
    </row>
    <row r="33" spans="1:19" x14ac:dyDescent="0.3">
      <c r="A33" s="63" t="s">
        <v>916</v>
      </c>
      <c r="B33" s="64">
        <f>VLOOKUP($A33,'Return Data'!$B$7:$R$2292,3,0)</f>
        <v>44679</v>
      </c>
      <c r="C33" s="65">
        <f>VLOOKUP($A33,'Return Data'!$B$7:$R$2292,4,0)</f>
        <v>192.39240000000001</v>
      </c>
      <c r="D33" s="65">
        <f>VLOOKUP($A33,'Return Data'!$B$7:$R$2292,10,0)</f>
        <v>-1.5059</v>
      </c>
      <c r="E33" s="66">
        <f t="shared" si="0"/>
        <v>17</v>
      </c>
      <c r="F33" s="65">
        <f>VLOOKUP($A33,'Return Data'!$B$7:$R$2292,11,0)</f>
        <v>-4.8399000000000001</v>
      </c>
      <c r="G33" s="66">
        <f t="shared" si="1"/>
        <v>20</v>
      </c>
      <c r="H33" s="65">
        <f>VLOOKUP($A33,'Return Data'!$B$7:$R$2292,12,0)</f>
        <v>3.581</v>
      </c>
      <c r="I33" s="66">
        <f t="shared" si="2"/>
        <v>21</v>
      </c>
      <c r="J33" s="65">
        <f>VLOOKUP($A33,'Return Data'!$B$7:$R$2292,13,0)</f>
        <v>19.364899999999999</v>
      </c>
      <c r="K33" s="66">
        <f>RANK(J33,J$8:J$33,0)</f>
        <v>14</v>
      </c>
      <c r="L33" s="65">
        <f>VLOOKUP($A33,'Return Data'!$B$7:$R$2292,17,0)</f>
        <v>43.222000000000001</v>
      </c>
      <c r="M33" s="66">
        <f>RANK(L33,L$8:L$33,0)</f>
        <v>6</v>
      </c>
      <c r="N33" s="65">
        <f>VLOOKUP($A33,'Return Data'!$B$7:$R$2292,14,0)</f>
        <v>15.4847</v>
      </c>
      <c r="O33" s="66">
        <f>RANK(N33,N$8:N$33,0)</f>
        <v>17</v>
      </c>
      <c r="P33" s="65">
        <f>VLOOKUP($A33,'Return Data'!$B$7:$R$2292,15,0)</f>
        <v>10.803800000000001</v>
      </c>
      <c r="Q33" s="66">
        <f>RANK(P33,P$8:P$33,0)</f>
        <v>17</v>
      </c>
      <c r="R33" s="65">
        <f>VLOOKUP($A33,'Return Data'!$B$7:$R$2292,16,0)</f>
        <v>12.2279</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-0.56764230769230761</v>
      </c>
      <c r="E35" s="74"/>
      <c r="F35" s="75">
        <f>AVERAGE(F8:F33)</f>
        <v>-2.7925230769230769</v>
      </c>
      <c r="G35" s="74"/>
      <c r="H35" s="75">
        <f>AVERAGE(H8:H33)</f>
        <v>7.3388846153846155</v>
      </c>
      <c r="I35" s="74"/>
      <c r="J35" s="75">
        <f>AVERAGE(J8:J33)</f>
        <v>20.409423076923076</v>
      </c>
      <c r="K35" s="74"/>
      <c r="L35" s="75">
        <f>AVERAGE(L8:L33)</f>
        <v>39.153365384615377</v>
      </c>
      <c r="M35" s="74"/>
      <c r="N35" s="75">
        <f>AVERAGE(N8:N33)</f>
        <v>17.238090909090911</v>
      </c>
      <c r="O35" s="74"/>
      <c r="P35" s="75">
        <f>AVERAGE(P8:P33)</f>
        <v>12.366295238095239</v>
      </c>
      <c r="Q35" s="74"/>
      <c r="R35" s="75">
        <f>AVERAGE(R8:R33)</f>
        <v>15.93655</v>
      </c>
      <c r="S35" s="76"/>
    </row>
    <row r="36" spans="1:19" x14ac:dyDescent="0.3">
      <c r="A36" s="73" t="s">
        <v>28</v>
      </c>
      <c r="B36" s="74"/>
      <c r="C36" s="74"/>
      <c r="D36" s="75">
        <f>MIN(D8:D33)</f>
        <v>-5.5251999999999999</v>
      </c>
      <c r="E36" s="74"/>
      <c r="F36" s="75">
        <f>MIN(F8:F33)</f>
        <v>-9.0122999999999998</v>
      </c>
      <c r="G36" s="74"/>
      <c r="H36" s="75">
        <f>MIN(H8:H33)</f>
        <v>-0.376</v>
      </c>
      <c r="I36" s="74"/>
      <c r="J36" s="75">
        <f>MIN(J8:J33)</f>
        <v>12.352399999999999</v>
      </c>
      <c r="K36" s="74"/>
      <c r="L36" s="75">
        <f>MIN(L8:L33)</f>
        <v>31.5382</v>
      </c>
      <c r="M36" s="74"/>
      <c r="N36" s="75">
        <f>MIN(N8:N33)</f>
        <v>13.545299999999999</v>
      </c>
      <c r="O36" s="74"/>
      <c r="P36" s="75">
        <f>MIN(P8:P33)</f>
        <v>9.3641000000000005</v>
      </c>
      <c r="Q36" s="74"/>
      <c r="R36" s="75">
        <f>MIN(R8:R33)</f>
        <v>11.6142</v>
      </c>
      <c r="S36" s="76"/>
    </row>
    <row r="37" spans="1:19" ht="15" thickBot="1" x14ac:dyDescent="0.35">
      <c r="A37" s="77" t="s">
        <v>29</v>
      </c>
      <c r="B37" s="78"/>
      <c r="C37" s="78"/>
      <c r="D37" s="79">
        <f>MAX(D8:D33)</f>
        <v>6.5275999999999996</v>
      </c>
      <c r="E37" s="78"/>
      <c r="F37" s="79">
        <f>MAX(F8:F33)</f>
        <v>8.9047000000000001</v>
      </c>
      <c r="G37" s="78"/>
      <c r="H37" s="79">
        <f>MAX(H8:H33)</f>
        <v>17.173200000000001</v>
      </c>
      <c r="I37" s="78"/>
      <c r="J37" s="79">
        <f>MAX(J8:J33)</f>
        <v>29.898399999999999</v>
      </c>
      <c r="K37" s="78"/>
      <c r="L37" s="79">
        <f>MAX(L8:L33)</f>
        <v>46.5351</v>
      </c>
      <c r="M37" s="78"/>
      <c r="N37" s="79">
        <f>MAX(N8:N33)</f>
        <v>24.066600000000001</v>
      </c>
      <c r="O37" s="78"/>
      <c r="P37" s="79">
        <f>MAX(P8:P33)</f>
        <v>16.290900000000001</v>
      </c>
      <c r="Q37" s="78"/>
      <c r="R37" s="79">
        <f>MAX(R8:R33)</f>
        <v>25.787500000000001</v>
      </c>
      <c r="S37" s="80"/>
    </row>
    <row r="38" spans="1:19" x14ac:dyDescent="0.3">
      <c r="A38" s="112" t="s">
        <v>430</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44679</v>
      </c>
      <c r="C8" s="65">
        <f>VLOOKUP($A8,'Return Data'!$B$7:$R$2292,4,0)</f>
        <v>53.27</v>
      </c>
      <c r="D8" s="65">
        <f>VLOOKUP($A8,'Return Data'!$B$7:$R$2292,10,0)</f>
        <v>-1.516</v>
      </c>
      <c r="E8" s="66">
        <f t="shared" ref="E8:E39" si="0">RANK(D8,D$8:D$63,0)</f>
        <v>46</v>
      </c>
      <c r="F8" s="65">
        <f>VLOOKUP($A8,'Return Data'!$B$7:$R$2292,11,0)</f>
        <v>-5.1628999999999996</v>
      </c>
      <c r="G8" s="66">
        <f t="shared" ref="G8:G39" si="1">RANK(F8,F$8:F$63,0)</f>
        <v>50</v>
      </c>
      <c r="H8" s="65">
        <f>VLOOKUP($A8,'Return Data'!$B$7:$R$2292,12,0)</f>
        <v>-0.18740000000000001</v>
      </c>
      <c r="I8" s="66">
        <f t="shared" ref="I8:I39" si="2">RANK(H8,H$8:H$63,0)</f>
        <v>55</v>
      </c>
      <c r="J8" s="65">
        <f>VLOOKUP($A8,'Return Data'!$B$7:$R$2292,13,0)</f>
        <v>4.9241999999999999</v>
      </c>
      <c r="K8" s="66">
        <f t="shared" ref="K8:K39" si="3">RANK(J8,J$8:J$63,0)</f>
        <v>55</v>
      </c>
      <c r="L8" s="65">
        <f>VLOOKUP($A8,'Return Data'!$B$7:$R$2292,17,0)</f>
        <v>21.813099999999999</v>
      </c>
      <c r="M8" s="66">
        <f t="shared" ref="M8:M39" si="4">RANK(L8,L$8:L$63,0)</f>
        <v>56</v>
      </c>
      <c r="N8" s="65">
        <f>VLOOKUP($A8,'Return Data'!$B$7:$R$2292,14,0)</f>
        <v>8.1282999999999994</v>
      </c>
      <c r="O8" s="66">
        <f t="shared" ref="O8:O26" si="5">RANK(N8,N$8:N$63,0)</f>
        <v>54</v>
      </c>
      <c r="P8" s="65">
        <f>VLOOKUP($A8,'Return Data'!$B$7:$R$2292,15,0)</f>
        <v>8.8331</v>
      </c>
      <c r="Q8" s="66">
        <f>RANK(P8,P$8:P$63,0)</f>
        <v>40</v>
      </c>
      <c r="R8" s="65">
        <f>VLOOKUP($A8,'Return Data'!$B$7:$R$2292,16,0)</f>
        <v>14.1694</v>
      </c>
      <c r="S8" s="67">
        <f t="shared" ref="S8:S39" si="6">RANK(R8,R$8:R$63,0)</f>
        <v>38</v>
      </c>
    </row>
    <row r="9" spans="1:20" x14ac:dyDescent="0.3">
      <c r="A9" s="63" t="s">
        <v>164</v>
      </c>
      <c r="B9" s="64">
        <f>VLOOKUP($A9,'Return Data'!$B$7:$R$2292,3,0)</f>
        <v>44679</v>
      </c>
      <c r="C9" s="65">
        <f>VLOOKUP($A9,'Return Data'!$B$7:$R$2292,4,0)</f>
        <v>43.91</v>
      </c>
      <c r="D9" s="65">
        <f>VLOOKUP($A9,'Return Data'!$B$7:$R$2292,10,0)</f>
        <v>-1.1926000000000001</v>
      </c>
      <c r="E9" s="66">
        <f t="shared" si="0"/>
        <v>42</v>
      </c>
      <c r="F9" s="65">
        <f>VLOOKUP($A9,'Return Data'!$B$7:$R$2292,11,0)</f>
        <v>-4.9566999999999997</v>
      </c>
      <c r="G9" s="66">
        <f t="shared" si="1"/>
        <v>48</v>
      </c>
      <c r="H9" s="65">
        <f>VLOOKUP($A9,'Return Data'!$B$7:$R$2292,12,0)</f>
        <v>0.36570000000000003</v>
      </c>
      <c r="I9" s="66">
        <f t="shared" si="2"/>
        <v>54</v>
      </c>
      <c r="J9" s="65">
        <f>VLOOKUP($A9,'Return Data'!$B$7:$R$2292,13,0)</f>
        <v>5.7053000000000003</v>
      </c>
      <c r="K9" s="66">
        <f t="shared" si="3"/>
        <v>54</v>
      </c>
      <c r="L9" s="65">
        <f>VLOOKUP($A9,'Return Data'!$B$7:$R$2292,17,0)</f>
        <v>22.565200000000001</v>
      </c>
      <c r="M9" s="66">
        <f t="shared" si="4"/>
        <v>55</v>
      </c>
      <c r="N9" s="65">
        <f>VLOOKUP($A9,'Return Data'!$B$7:$R$2292,14,0)</f>
        <v>9.2391000000000005</v>
      </c>
      <c r="O9" s="66">
        <f t="shared" si="5"/>
        <v>53</v>
      </c>
      <c r="P9" s="65">
        <f>VLOOKUP($A9,'Return Data'!$B$7:$R$2292,15,0)</f>
        <v>9.7257999999999996</v>
      </c>
      <c r="Q9" s="66">
        <f>RANK(P9,P$8:P$63,0)</f>
        <v>36</v>
      </c>
      <c r="R9" s="65">
        <f>VLOOKUP($A9,'Return Data'!$B$7:$R$2292,16,0)</f>
        <v>14.954599999999999</v>
      </c>
      <c r="S9" s="67">
        <f t="shared" si="6"/>
        <v>29</v>
      </c>
    </row>
    <row r="10" spans="1:20" x14ac:dyDescent="0.3">
      <c r="A10" s="63" t="s">
        <v>165</v>
      </c>
      <c r="B10" s="64">
        <f>VLOOKUP($A10,'Return Data'!$B$7:$R$2292,3,0)</f>
        <v>44679</v>
      </c>
      <c r="C10" s="65">
        <f>VLOOKUP($A10,'Return Data'!$B$7:$R$2292,4,0)</f>
        <v>74.745800000000003</v>
      </c>
      <c r="D10" s="65">
        <f>VLOOKUP($A10,'Return Data'!$B$7:$R$2292,10,0)</f>
        <v>-1.1858</v>
      </c>
      <c r="E10" s="66">
        <f t="shared" si="0"/>
        <v>41</v>
      </c>
      <c r="F10" s="65">
        <f>VLOOKUP($A10,'Return Data'!$B$7:$R$2292,11,0)</f>
        <v>-10.195399999999999</v>
      </c>
      <c r="G10" s="66">
        <f t="shared" si="1"/>
        <v>56</v>
      </c>
      <c r="H10" s="65">
        <f>VLOOKUP($A10,'Return Data'!$B$7:$R$2292,12,0)</f>
        <v>0.83289999999999997</v>
      </c>
      <c r="I10" s="66">
        <f t="shared" si="2"/>
        <v>52</v>
      </c>
      <c r="J10" s="65">
        <f>VLOOKUP($A10,'Return Data'!$B$7:$R$2292,13,0)</f>
        <v>10.0242</v>
      </c>
      <c r="K10" s="66">
        <f t="shared" si="3"/>
        <v>53</v>
      </c>
      <c r="L10" s="65">
        <f>VLOOKUP($A10,'Return Data'!$B$7:$R$2292,17,0)</f>
        <v>29.6328</v>
      </c>
      <c r="M10" s="66">
        <f t="shared" si="4"/>
        <v>52</v>
      </c>
      <c r="N10" s="65">
        <f>VLOOKUP($A10,'Return Data'!$B$7:$R$2292,14,0)</f>
        <v>16.195</v>
      </c>
      <c r="O10" s="66">
        <f t="shared" si="5"/>
        <v>31</v>
      </c>
      <c r="P10" s="65">
        <f>VLOOKUP($A10,'Return Data'!$B$7:$R$2292,15,0)</f>
        <v>14.8361</v>
      </c>
      <c r="Q10" s="66">
        <f>RANK(P10,P$8:P$63,0)</f>
        <v>11</v>
      </c>
      <c r="R10" s="65">
        <f>VLOOKUP($A10,'Return Data'!$B$7:$R$2292,16,0)</f>
        <v>18.865300000000001</v>
      </c>
      <c r="S10" s="67">
        <f t="shared" si="6"/>
        <v>7</v>
      </c>
    </row>
    <row r="11" spans="1:20" x14ac:dyDescent="0.3">
      <c r="A11" s="63" t="s">
        <v>2009</v>
      </c>
      <c r="B11" s="64">
        <f>VLOOKUP($A11,'Return Data'!$B$7:$R$2292,3,0)</f>
        <v>44679</v>
      </c>
      <c r="C11" s="65">
        <f>VLOOKUP($A11,'Return Data'!$B$7:$R$2292,4,0)</f>
        <v>62.017400000000002</v>
      </c>
      <c r="D11" s="65">
        <f>VLOOKUP($A11,'Return Data'!$B$7:$R$2292,10,0)</f>
        <v>-3.1840000000000002</v>
      </c>
      <c r="E11" s="66">
        <f t="shared" si="0"/>
        <v>54</v>
      </c>
      <c r="F11" s="65">
        <f>VLOOKUP($A11,'Return Data'!$B$7:$R$2292,11,0)</f>
        <v>-6.1578999999999997</v>
      </c>
      <c r="G11" s="66">
        <f t="shared" si="1"/>
        <v>52</v>
      </c>
      <c r="H11" s="65">
        <f>VLOOKUP($A11,'Return Data'!$B$7:$R$2292,12,0)</f>
        <v>3.8487</v>
      </c>
      <c r="I11" s="66">
        <f t="shared" si="2"/>
        <v>46</v>
      </c>
      <c r="J11" s="65">
        <f>VLOOKUP($A11,'Return Data'!$B$7:$R$2292,13,0)</f>
        <v>12.666700000000001</v>
      </c>
      <c r="K11" s="66">
        <f t="shared" si="3"/>
        <v>51</v>
      </c>
      <c r="L11" s="65">
        <f>VLOOKUP($A11,'Return Data'!$B$7:$R$2292,17,0)</f>
        <v>30.665199999999999</v>
      </c>
      <c r="M11" s="66">
        <f t="shared" si="4"/>
        <v>50</v>
      </c>
      <c r="N11" s="65">
        <f>VLOOKUP($A11,'Return Data'!$B$7:$R$2292,14,0)</f>
        <v>16.0549</v>
      </c>
      <c r="O11" s="66">
        <f t="shared" si="5"/>
        <v>35</v>
      </c>
      <c r="P11" s="65">
        <f>VLOOKUP($A11,'Return Data'!$B$7:$R$2292,15,0)</f>
        <v>12.3355</v>
      </c>
      <c r="Q11" s="66">
        <f>RANK(P11,P$8:P$63,0)</f>
        <v>24</v>
      </c>
      <c r="R11" s="65">
        <f>VLOOKUP($A11,'Return Data'!$B$7:$R$2292,16,0)</f>
        <v>14.867900000000001</v>
      </c>
      <c r="S11" s="67">
        <f t="shared" si="6"/>
        <v>30</v>
      </c>
    </row>
    <row r="12" spans="1:20" x14ac:dyDescent="0.3">
      <c r="A12" s="63" t="s">
        <v>168</v>
      </c>
      <c r="B12" s="64">
        <f>VLOOKUP($A12,'Return Data'!$B$7:$R$2292,3,0)</f>
        <v>44679</v>
      </c>
      <c r="C12" s="65">
        <f>VLOOKUP($A12,'Return Data'!$B$7:$R$2292,4,0)</f>
        <v>16.95</v>
      </c>
      <c r="D12" s="65">
        <f>VLOOKUP($A12,'Return Data'!$B$7:$R$2292,10,0)</f>
        <v>-2.9765000000000001</v>
      </c>
      <c r="E12" s="66">
        <f t="shared" si="0"/>
        <v>52</v>
      </c>
      <c r="F12" s="65">
        <f>VLOOKUP($A12,'Return Data'!$B$7:$R$2292,11,0)</f>
        <v>-4.1289999999999996</v>
      </c>
      <c r="G12" s="66">
        <f t="shared" si="1"/>
        <v>43</v>
      </c>
      <c r="H12" s="65">
        <f>VLOOKUP($A12,'Return Data'!$B$7:$R$2292,12,0)</f>
        <v>3.1021999999999998</v>
      </c>
      <c r="I12" s="66">
        <f t="shared" si="2"/>
        <v>50</v>
      </c>
      <c r="J12" s="65">
        <f>VLOOKUP($A12,'Return Data'!$B$7:$R$2292,13,0)</f>
        <v>19.6189</v>
      </c>
      <c r="K12" s="66">
        <f t="shared" si="3"/>
        <v>34</v>
      </c>
      <c r="L12" s="65">
        <f>VLOOKUP($A12,'Return Data'!$B$7:$R$2292,17,0)</f>
        <v>41.966799999999999</v>
      </c>
      <c r="M12" s="66">
        <f t="shared" si="4"/>
        <v>19</v>
      </c>
      <c r="N12" s="65">
        <f>VLOOKUP($A12,'Return Data'!$B$7:$R$2292,14,0)</f>
        <v>24.868400000000001</v>
      </c>
      <c r="O12" s="66">
        <f t="shared" si="5"/>
        <v>7</v>
      </c>
      <c r="P12" s="65"/>
      <c r="Q12" s="66"/>
      <c r="R12" s="65">
        <f>VLOOKUP($A12,'Return Data'!$B$7:$R$2292,16,0)</f>
        <v>13.4245</v>
      </c>
      <c r="S12" s="67">
        <f t="shared" si="6"/>
        <v>45</v>
      </c>
    </row>
    <row r="13" spans="1:20" x14ac:dyDescent="0.3">
      <c r="A13" s="63" t="s">
        <v>169</v>
      </c>
      <c r="B13" s="64">
        <f>VLOOKUP($A13,'Return Data'!$B$7:$R$2292,3,0)</f>
        <v>44679</v>
      </c>
      <c r="C13" s="65">
        <f>VLOOKUP($A13,'Return Data'!$B$7:$R$2292,4,0)</f>
        <v>20.41</v>
      </c>
      <c r="D13" s="65">
        <f>VLOOKUP($A13,'Return Data'!$B$7:$R$2292,10,0)</f>
        <v>-2.0163000000000002</v>
      </c>
      <c r="E13" s="66">
        <f t="shared" si="0"/>
        <v>48</v>
      </c>
      <c r="F13" s="65">
        <f>VLOOKUP($A13,'Return Data'!$B$7:$R$2292,11,0)</f>
        <v>-3.9529000000000001</v>
      </c>
      <c r="G13" s="66">
        <f t="shared" si="1"/>
        <v>40</v>
      </c>
      <c r="H13" s="65">
        <f>VLOOKUP($A13,'Return Data'!$B$7:$R$2292,12,0)</f>
        <v>1.3406</v>
      </c>
      <c r="I13" s="66">
        <f t="shared" si="2"/>
        <v>51</v>
      </c>
      <c r="J13" s="65">
        <f>VLOOKUP($A13,'Return Data'!$B$7:$R$2292,13,0)</f>
        <v>18.7318</v>
      </c>
      <c r="K13" s="66">
        <f t="shared" si="3"/>
        <v>37</v>
      </c>
      <c r="L13" s="65">
        <f>VLOOKUP($A13,'Return Data'!$B$7:$R$2292,17,0)</f>
        <v>42.014000000000003</v>
      </c>
      <c r="M13" s="66">
        <f t="shared" si="4"/>
        <v>18</v>
      </c>
      <c r="N13" s="65">
        <f>VLOOKUP($A13,'Return Data'!$B$7:$R$2292,14,0)</f>
        <v>23.411100000000001</v>
      </c>
      <c r="O13" s="66">
        <f t="shared" si="5"/>
        <v>9</v>
      </c>
      <c r="P13" s="65"/>
      <c r="Q13" s="66"/>
      <c r="R13" s="65">
        <f>VLOOKUP($A13,'Return Data'!$B$7:$R$2292,16,0)</f>
        <v>22.425799999999999</v>
      </c>
      <c r="S13" s="67">
        <f t="shared" si="6"/>
        <v>4</v>
      </c>
    </row>
    <row r="14" spans="1:20" x14ac:dyDescent="0.3">
      <c r="A14" s="63" t="s">
        <v>170</v>
      </c>
      <c r="B14" s="64">
        <f>VLOOKUP($A14,'Return Data'!$B$7:$R$2292,3,0)</f>
        <v>44679</v>
      </c>
      <c r="C14" s="65">
        <f>VLOOKUP($A14,'Return Data'!$B$7:$R$2292,4,0)</f>
        <v>107.94</v>
      </c>
      <c r="D14" s="65">
        <f>VLOOKUP($A14,'Return Data'!$B$7:$R$2292,10,0)</f>
        <v>-0.58030000000000004</v>
      </c>
      <c r="E14" s="66">
        <f t="shared" si="0"/>
        <v>36</v>
      </c>
      <c r="F14" s="65">
        <f>VLOOKUP($A14,'Return Data'!$B$7:$R$2292,11,0)</f>
        <v>-4.5031999999999996</v>
      </c>
      <c r="G14" s="66">
        <f t="shared" si="1"/>
        <v>45</v>
      </c>
      <c r="H14" s="65">
        <f>VLOOKUP($A14,'Return Data'!$B$7:$R$2292,12,0)</f>
        <v>3.5693999999999999</v>
      </c>
      <c r="I14" s="66">
        <f t="shared" si="2"/>
        <v>48</v>
      </c>
      <c r="J14" s="65">
        <f>VLOOKUP($A14,'Return Data'!$B$7:$R$2292,13,0)</f>
        <v>17.786999999999999</v>
      </c>
      <c r="K14" s="66">
        <f t="shared" si="3"/>
        <v>42</v>
      </c>
      <c r="L14" s="65">
        <f>VLOOKUP($A14,'Return Data'!$B$7:$R$2292,17,0)</f>
        <v>40.333500000000001</v>
      </c>
      <c r="M14" s="66">
        <f t="shared" si="4"/>
        <v>27</v>
      </c>
      <c r="N14" s="65">
        <f>VLOOKUP($A14,'Return Data'!$B$7:$R$2292,14,0)</f>
        <v>25.466000000000001</v>
      </c>
      <c r="O14" s="66">
        <f t="shared" si="5"/>
        <v>4</v>
      </c>
      <c r="P14" s="65">
        <f>VLOOKUP($A14,'Return Data'!$B$7:$R$2292,15,0)</f>
        <v>18.1004</v>
      </c>
      <c r="Q14" s="66">
        <f t="shared" ref="Q14:Q21" si="7">RANK(P14,P$8:P$63,0)</f>
        <v>4</v>
      </c>
      <c r="R14" s="65">
        <f>VLOOKUP($A14,'Return Data'!$B$7:$R$2292,16,0)</f>
        <v>17.824300000000001</v>
      </c>
      <c r="S14" s="67">
        <f t="shared" si="6"/>
        <v>11</v>
      </c>
    </row>
    <row r="15" spans="1:20" x14ac:dyDescent="0.3">
      <c r="A15" s="63" t="s">
        <v>171</v>
      </c>
      <c r="B15" s="64">
        <f>VLOOKUP($A15,'Return Data'!$B$7:$R$2292,3,0)</f>
        <v>44679</v>
      </c>
      <c r="C15" s="65">
        <f>VLOOKUP($A15,'Return Data'!$B$7:$R$2292,4,0)</f>
        <v>120.02</v>
      </c>
      <c r="D15" s="65">
        <f>VLOOKUP($A15,'Return Data'!$B$7:$R$2292,10,0)</f>
        <v>-2.1204000000000001</v>
      </c>
      <c r="E15" s="66">
        <f t="shared" si="0"/>
        <v>49</v>
      </c>
      <c r="F15" s="65">
        <f>VLOOKUP($A15,'Return Data'!$B$7:$R$2292,11,0)</f>
        <v>-4.6325000000000003</v>
      </c>
      <c r="G15" s="66">
        <f t="shared" si="1"/>
        <v>46</v>
      </c>
      <c r="H15" s="65">
        <f>VLOOKUP($A15,'Return Data'!$B$7:$R$2292,12,0)</f>
        <v>6.0997000000000003</v>
      </c>
      <c r="I15" s="66">
        <f t="shared" si="2"/>
        <v>41</v>
      </c>
      <c r="J15" s="65">
        <f>VLOOKUP($A15,'Return Data'!$B$7:$R$2292,13,0)</f>
        <v>18.188099999999999</v>
      </c>
      <c r="K15" s="66">
        <f t="shared" si="3"/>
        <v>40</v>
      </c>
      <c r="L15" s="65">
        <f>VLOOKUP($A15,'Return Data'!$B$7:$R$2292,17,0)</f>
        <v>38.3324</v>
      </c>
      <c r="M15" s="66">
        <f t="shared" si="4"/>
        <v>36</v>
      </c>
      <c r="N15" s="65">
        <f>VLOOKUP($A15,'Return Data'!$B$7:$R$2292,14,0)</f>
        <v>20.728899999999999</v>
      </c>
      <c r="O15" s="66">
        <f t="shared" si="5"/>
        <v>18</v>
      </c>
      <c r="P15" s="65">
        <f>VLOOKUP($A15,'Return Data'!$B$7:$R$2292,15,0)</f>
        <v>17.0852</v>
      </c>
      <c r="Q15" s="66">
        <f t="shared" si="7"/>
        <v>6</v>
      </c>
      <c r="R15" s="65">
        <f>VLOOKUP($A15,'Return Data'!$B$7:$R$2292,16,0)</f>
        <v>16.082599999999999</v>
      </c>
      <c r="S15" s="67">
        <f t="shared" si="6"/>
        <v>19</v>
      </c>
    </row>
    <row r="16" spans="1:20" x14ac:dyDescent="0.3">
      <c r="A16" s="63" t="s">
        <v>172</v>
      </c>
      <c r="B16" s="64">
        <f>VLOOKUP($A16,'Return Data'!$B$7:$R$2292,3,0)</f>
        <v>44679</v>
      </c>
      <c r="C16" s="65">
        <f>VLOOKUP($A16,'Return Data'!$B$7:$R$2292,4,0)</f>
        <v>86.406000000000006</v>
      </c>
      <c r="D16" s="65">
        <f>VLOOKUP($A16,'Return Data'!$B$7:$R$2292,10,0)</f>
        <v>-0.25509999999999999</v>
      </c>
      <c r="E16" s="66">
        <f t="shared" si="0"/>
        <v>33</v>
      </c>
      <c r="F16" s="65">
        <f>VLOOKUP($A16,'Return Data'!$B$7:$R$2292,11,0)</f>
        <v>-2.3098000000000001</v>
      </c>
      <c r="G16" s="66">
        <f t="shared" si="1"/>
        <v>30</v>
      </c>
      <c r="H16" s="65">
        <f>VLOOKUP($A16,'Return Data'!$B$7:$R$2292,12,0)</f>
        <v>5.5547000000000004</v>
      </c>
      <c r="I16" s="66">
        <f t="shared" si="2"/>
        <v>43</v>
      </c>
      <c r="J16" s="65">
        <f>VLOOKUP($A16,'Return Data'!$B$7:$R$2292,13,0)</f>
        <v>21.198399999999999</v>
      </c>
      <c r="K16" s="66">
        <f t="shared" si="3"/>
        <v>25</v>
      </c>
      <c r="L16" s="65">
        <f>VLOOKUP($A16,'Return Data'!$B$7:$R$2292,17,0)</f>
        <v>41.601700000000001</v>
      </c>
      <c r="M16" s="66">
        <f t="shared" si="4"/>
        <v>21</v>
      </c>
      <c r="N16" s="65">
        <f>VLOOKUP($A16,'Return Data'!$B$7:$R$2292,14,0)</f>
        <v>19.346900000000002</v>
      </c>
      <c r="O16" s="66">
        <f t="shared" si="5"/>
        <v>21</v>
      </c>
      <c r="P16" s="65">
        <f>VLOOKUP($A16,'Return Data'!$B$7:$R$2292,15,0)</f>
        <v>14.7377</v>
      </c>
      <c r="Q16" s="66">
        <f t="shared" si="7"/>
        <v>13</v>
      </c>
      <c r="R16" s="65">
        <f>VLOOKUP($A16,'Return Data'!$B$7:$R$2292,16,0)</f>
        <v>17.674900000000001</v>
      </c>
      <c r="S16" s="67">
        <f t="shared" si="6"/>
        <v>12</v>
      </c>
    </row>
    <row r="17" spans="1:19" x14ac:dyDescent="0.3">
      <c r="A17" s="63" t="s">
        <v>173</v>
      </c>
      <c r="B17" s="64">
        <f>VLOOKUP($A17,'Return Data'!$B$7:$R$2292,3,0)</f>
        <v>44679</v>
      </c>
      <c r="C17" s="65">
        <f>VLOOKUP($A17,'Return Data'!$B$7:$R$2292,4,0)</f>
        <v>77.45</v>
      </c>
      <c r="D17" s="65">
        <f>VLOOKUP($A17,'Return Data'!$B$7:$R$2292,10,0)</f>
        <v>-1.4004000000000001</v>
      </c>
      <c r="E17" s="66">
        <f t="shared" si="0"/>
        <v>44</v>
      </c>
      <c r="F17" s="65">
        <f>VLOOKUP($A17,'Return Data'!$B$7:$R$2292,11,0)</f>
        <v>-2.2835999999999999</v>
      </c>
      <c r="G17" s="66">
        <f t="shared" si="1"/>
        <v>29</v>
      </c>
      <c r="H17" s="65">
        <f>VLOOKUP($A17,'Return Data'!$B$7:$R$2292,12,0)</f>
        <v>6.9751000000000003</v>
      </c>
      <c r="I17" s="66">
        <f t="shared" si="2"/>
        <v>40</v>
      </c>
      <c r="J17" s="65">
        <f>VLOOKUP($A17,'Return Data'!$B$7:$R$2292,13,0)</f>
        <v>18.679099999999998</v>
      </c>
      <c r="K17" s="66">
        <f t="shared" si="3"/>
        <v>38</v>
      </c>
      <c r="L17" s="65">
        <f>VLOOKUP($A17,'Return Data'!$B$7:$R$2292,17,0)</f>
        <v>35.892800000000001</v>
      </c>
      <c r="M17" s="66">
        <f t="shared" si="4"/>
        <v>42</v>
      </c>
      <c r="N17" s="65">
        <f>VLOOKUP($A17,'Return Data'!$B$7:$R$2292,14,0)</f>
        <v>16.1157</v>
      </c>
      <c r="O17" s="66">
        <f t="shared" si="5"/>
        <v>34</v>
      </c>
      <c r="P17" s="65">
        <f>VLOOKUP($A17,'Return Data'!$B$7:$R$2292,15,0)</f>
        <v>11.799099999999999</v>
      </c>
      <c r="Q17" s="66">
        <f t="shared" si="7"/>
        <v>30</v>
      </c>
      <c r="R17" s="65">
        <f>VLOOKUP($A17,'Return Data'!$B$7:$R$2292,16,0)</f>
        <v>14.652699999999999</v>
      </c>
      <c r="S17" s="67">
        <f t="shared" si="6"/>
        <v>31</v>
      </c>
    </row>
    <row r="18" spans="1:19" x14ac:dyDescent="0.3">
      <c r="A18" s="63" t="s">
        <v>175</v>
      </c>
      <c r="B18" s="64">
        <f>VLOOKUP($A18,'Return Data'!$B$7:$R$2292,3,0)</f>
        <v>44679</v>
      </c>
      <c r="C18" s="65">
        <f>VLOOKUP($A18,'Return Data'!$B$7:$R$2292,4,0)</f>
        <v>923.99350000000004</v>
      </c>
      <c r="D18" s="65">
        <f>VLOOKUP($A18,'Return Data'!$B$7:$R$2292,10,0)</f>
        <v>-1.4459</v>
      </c>
      <c r="E18" s="66">
        <f t="shared" si="0"/>
        <v>45</v>
      </c>
      <c r="F18" s="65">
        <f>VLOOKUP($A18,'Return Data'!$B$7:$R$2292,11,0)</f>
        <v>-3.3102</v>
      </c>
      <c r="G18" s="66">
        <f t="shared" si="1"/>
        <v>35</v>
      </c>
      <c r="H18" s="65">
        <f>VLOOKUP($A18,'Return Data'!$B$7:$R$2292,12,0)</f>
        <v>9.6289999999999996</v>
      </c>
      <c r="I18" s="66">
        <f t="shared" si="2"/>
        <v>27</v>
      </c>
      <c r="J18" s="65">
        <f>VLOOKUP($A18,'Return Data'!$B$7:$R$2292,13,0)</f>
        <v>21.7287</v>
      </c>
      <c r="K18" s="66">
        <f t="shared" si="3"/>
        <v>22</v>
      </c>
      <c r="L18" s="65">
        <f>VLOOKUP($A18,'Return Data'!$B$7:$R$2292,17,0)</f>
        <v>43.1845</v>
      </c>
      <c r="M18" s="66">
        <f t="shared" si="4"/>
        <v>17</v>
      </c>
      <c r="N18" s="65">
        <f>VLOOKUP($A18,'Return Data'!$B$7:$R$2292,14,0)</f>
        <v>15.1281</v>
      </c>
      <c r="O18" s="66">
        <f t="shared" si="5"/>
        <v>40</v>
      </c>
      <c r="P18" s="65">
        <f>VLOOKUP($A18,'Return Data'!$B$7:$R$2292,15,0)</f>
        <v>12.180999999999999</v>
      </c>
      <c r="Q18" s="66">
        <f t="shared" si="7"/>
        <v>26</v>
      </c>
      <c r="R18" s="65">
        <f>VLOOKUP($A18,'Return Data'!$B$7:$R$2292,16,0)</f>
        <v>15.416600000000001</v>
      </c>
      <c r="S18" s="67">
        <f t="shared" si="6"/>
        <v>25</v>
      </c>
    </row>
    <row r="19" spans="1:19" x14ac:dyDescent="0.3">
      <c r="A19" s="63" t="s">
        <v>177</v>
      </c>
      <c r="B19" s="64">
        <f>VLOOKUP($A19,'Return Data'!$B$7:$R$2292,3,0)</f>
        <v>44679</v>
      </c>
      <c r="C19" s="65">
        <f>VLOOKUP($A19,'Return Data'!$B$7:$R$2292,4,0)</f>
        <v>786.32600000000002</v>
      </c>
      <c r="D19" s="65">
        <f>VLOOKUP($A19,'Return Data'!$B$7:$R$2292,10,0)</f>
        <v>2.2532999999999999</v>
      </c>
      <c r="E19" s="66">
        <f t="shared" si="0"/>
        <v>12</v>
      </c>
      <c r="F19" s="65">
        <f>VLOOKUP($A19,'Return Data'!$B$7:$R$2292,11,0)</f>
        <v>0.4158</v>
      </c>
      <c r="G19" s="66">
        <f t="shared" si="1"/>
        <v>17</v>
      </c>
      <c r="H19" s="65">
        <f>VLOOKUP($A19,'Return Data'!$B$7:$R$2292,12,0)</f>
        <v>13.0466</v>
      </c>
      <c r="I19" s="66">
        <f t="shared" si="2"/>
        <v>11</v>
      </c>
      <c r="J19" s="65">
        <f>VLOOKUP($A19,'Return Data'!$B$7:$R$2292,13,0)</f>
        <v>26.5154</v>
      </c>
      <c r="K19" s="66">
        <f t="shared" si="3"/>
        <v>15</v>
      </c>
      <c r="L19" s="65">
        <f>VLOOKUP($A19,'Return Data'!$B$7:$R$2292,17,0)</f>
        <v>39.087499999999999</v>
      </c>
      <c r="M19" s="66">
        <f t="shared" si="4"/>
        <v>33</v>
      </c>
      <c r="N19" s="65">
        <f>VLOOKUP($A19,'Return Data'!$B$7:$R$2292,14,0)</f>
        <v>12.672700000000001</v>
      </c>
      <c r="O19" s="66">
        <f t="shared" si="5"/>
        <v>50</v>
      </c>
      <c r="P19" s="65">
        <f>VLOOKUP($A19,'Return Data'!$B$7:$R$2292,15,0)</f>
        <v>9.6483000000000008</v>
      </c>
      <c r="Q19" s="66">
        <f t="shared" si="7"/>
        <v>37</v>
      </c>
      <c r="R19" s="65">
        <f>VLOOKUP($A19,'Return Data'!$B$7:$R$2292,16,0)</f>
        <v>13.3657</v>
      </c>
      <c r="S19" s="67">
        <f t="shared" si="6"/>
        <v>46</v>
      </c>
    </row>
    <row r="20" spans="1:19" x14ac:dyDescent="0.3">
      <c r="A20" s="63" t="s">
        <v>178</v>
      </c>
      <c r="B20" s="64">
        <f>VLOOKUP($A20,'Return Data'!$B$7:$R$2292,3,0)</f>
        <v>44679</v>
      </c>
      <c r="C20" s="65">
        <f>VLOOKUP($A20,'Return Data'!$B$7:$R$2292,4,0)</f>
        <v>60.021599999999999</v>
      </c>
      <c r="D20" s="65">
        <f>VLOOKUP($A20,'Return Data'!$B$7:$R$2292,10,0)</f>
        <v>-1.3353999999999999</v>
      </c>
      <c r="E20" s="66">
        <f t="shared" si="0"/>
        <v>43</v>
      </c>
      <c r="F20" s="65">
        <f>VLOOKUP($A20,'Return Data'!$B$7:$R$2292,11,0)</f>
        <v>-3.5488</v>
      </c>
      <c r="G20" s="66">
        <f t="shared" si="1"/>
        <v>38</v>
      </c>
      <c r="H20" s="65">
        <f>VLOOKUP($A20,'Return Data'!$B$7:$R$2292,12,0)</f>
        <v>9.9212000000000007</v>
      </c>
      <c r="I20" s="66">
        <f t="shared" si="2"/>
        <v>24</v>
      </c>
      <c r="J20" s="65">
        <f>VLOOKUP($A20,'Return Data'!$B$7:$R$2292,13,0)</f>
        <v>21.438800000000001</v>
      </c>
      <c r="K20" s="66">
        <f t="shared" si="3"/>
        <v>24</v>
      </c>
      <c r="L20" s="65">
        <f>VLOOKUP($A20,'Return Data'!$B$7:$R$2292,17,0)</f>
        <v>37.428899999999999</v>
      </c>
      <c r="M20" s="66">
        <f t="shared" si="4"/>
        <v>38</v>
      </c>
      <c r="N20" s="65">
        <f>VLOOKUP($A20,'Return Data'!$B$7:$R$2292,14,0)</f>
        <v>16.005600000000001</v>
      </c>
      <c r="O20" s="66">
        <f t="shared" si="5"/>
        <v>36</v>
      </c>
      <c r="P20" s="65">
        <f>VLOOKUP($A20,'Return Data'!$B$7:$R$2292,15,0)</f>
        <v>10.975199999999999</v>
      </c>
      <c r="Q20" s="66">
        <f t="shared" si="7"/>
        <v>33</v>
      </c>
      <c r="R20" s="65">
        <f>VLOOKUP($A20,'Return Data'!$B$7:$R$2292,16,0)</f>
        <v>14.513299999999999</v>
      </c>
      <c r="S20" s="67">
        <f t="shared" si="6"/>
        <v>34</v>
      </c>
    </row>
    <row r="21" spans="1:19" x14ac:dyDescent="0.3">
      <c r="A21" s="63" t="s">
        <v>179</v>
      </c>
      <c r="B21" s="64">
        <f>VLOOKUP($A21,'Return Data'!$B$7:$R$2292,3,0)</f>
        <v>44679</v>
      </c>
      <c r="C21" s="65">
        <f>VLOOKUP($A21,'Return Data'!$B$7:$R$2292,4,0)</f>
        <v>633.22</v>
      </c>
      <c r="D21" s="65">
        <f>VLOOKUP($A21,'Return Data'!$B$7:$R$2292,10,0)</f>
        <v>-0.22220000000000001</v>
      </c>
      <c r="E21" s="66">
        <f t="shared" si="0"/>
        <v>32</v>
      </c>
      <c r="F21" s="65">
        <f>VLOOKUP($A21,'Return Data'!$B$7:$R$2292,11,0)</f>
        <v>-4.1055000000000001</v>
      </c>
      <c r="G21" s="66">
        <f t="shared" si="1"/>
        <v>42</v>
      </c>
      <c r="H21" s="65">
        <f>VLOOKUP($A21,'Return Data'!$B$7:$R$2292,12,0)</f>
        <v>9.0668000000000006</v>
      </c>
      <c r="I21" s="66">
        <f t="shared" si="2"/>
        <v>32</v>
      </c>
      <c r="J21" s="65">
        <f>VLOOKUP($A21,'Return Data'!$B$7:$R$2292,13,0)</f>
        <v>20.716799999999999</v>
      </c>
      <c r="K21" s="66">
        <f t="shared" si="3"/>
        <v>27</v>
      </c>
      <c r="L21" s="65">
        <f>VLOOKUP($A21,'Return Data'!$B$7:$R$2292,17,0)</f>
        <v>40.659300000000002</v>
      </c>
      <c r="M21" s="66">
        <f t="shared" si="4"/>
        <v>23</v>
      </c>
      <c r="N21" s="65">
        <f>VLOOKUP($A21,'Return Data'!$B$7:$R$2292,14,0)</f>
        <v>15.8825</v>
      </c>
      <c r="O21" s="66">
        <f t="shared" si="5"/>
        <v>37</v>
      </c>
      <c r="P21" s="65">
        <f>VLOOKUP($A21,'Return Data'!$B$7:$R$2292,15,0)</f>
        <v>13.286899999999999</v>
      </c>
      <c r="Q21" s="66">
        <f t="shared" si="7"/>
        <v>18</v>
      </c>
      <c r="R21" s="65">
        <f>VLOOKUP($A21,'Return Data'!$B$7:$R$2292,16,0)</f>
        <v>15.968</v>
      </c>
      <c r="S21" s="67">
        <f t="shared" si="6"/>
        <v>21</v>
      </c>
    </row>
    <row r="22" spans="1:19" x14ac:dyDescent="0.3">
      <c r="A22" s="63" t="s">
        <v>180</v>
      </c>
      <c r="B22" s="64">
        <f>VLOOKUP($A22,'Return Data'!$B$7:$R$2292,3,0)</f>
        <v>44679</v>
      </c>
      <c r="C22" s="65">
        <f>VLOOKUP($A22,'Return Data'!$B$7:$R$2292,4,0)</f>
        <v>16.61</v>
      </c>
      <c r="D22" s="65">
        <f>VLOOKUP($A22,'Return Data'!$B$7:$R$2292,10,0)</f>
        <v>2.5941999999999998</v>
      </c>
      <c r="E22" s="66">
        <f t="shared" si="0"/>
        <v>6</v>
      </c>
      <c r="F22" s="65">
        <f>VLOOKUP($A22,'Return Data'!$B$7:$R$2292,11,0)</f>
        <v>-0.71730000000000005</v>
      </c>
      <c r="G22" s="66">
        <f t="shared" si="1"/>
        <v>21</v>
      </c>
      <c r="H22" s="65">
        <f>VLOOKUP($A22,'Return Data'!$B$7:$R$2292,12,0)</f>
        <v>13.533799999999999</v>
      </c>
      <c r="I22" s="66">
        <f t="shared" si="2"/>
        <v>9</v>
      </c>
      <c r="J22" s="65">
        <f>VLOOKUP($A22,'Return Data'!$B$7:$R$2292,13,0)</f>
        <v>22.946000000000002</v>
      </c>
      <c r="K22" s="66">
        <f t="shared" si="3"/>
        <v>19</v>
      </c>
      <c r="L22" s="65">
        <f>VLOOKUP($A22,'Return Data'!$B$7:$R$2292,17,0)</f>
        <v>40.619399999999999</v>
      </c>
      <c r="M22" s="66">
        <f t="shared" si="4"/>
        <v>24</v>
      </c>
      <c r="N22" s="65">
        <f>VLOOKUP($A22,'Return Data'!$B$7:$R$2292,14,0)</f>
        <v>15.030900000000001</v>
      </c>
      <c r="O22" s="66">
        <f t="shared" si="5"/>
        <v>41</v>
      </c>
      <c r="P22" s="65"/>
      <c r="Q22" s="66"/>
      <c r="R22" s="65">
        <f>VLOOKUP($A22,'Return Data'!$B$7:$R$2292,16,0)</f>
        <v>13.1698</v>
      </c>
      <c r="S22" s="67">
        <f t="shared" si="6"/>
        <v>47</v>
      </c>
    </row>
    <row r="23" spans="1:19" x14ac:dyDescent="0.3">
      <c r="A23" s="63" t="s">
        <v>181</v>
      </c>
      <c r="B23" s="64">
        <f>VLOOKUP($A23,'Return Data'!$B$7:$R$2292,3,0)</f>
        <v>44679</v>
      </c>
      <c r="C23" s="65">
        <f>VLOOKUP($A23,'Return Data'!$B$7:$R$2292,4,0)</f>
        <v>41.79</v>
      </c>
      <c r="D23" s="65">
        <f>VLOOKUP($A23,'Return Data'!$B$7:$R$2292,10,0)</f>
        <v>4.7899999999999998E-2</v>
      </c>
      <c r="E23" s="66">
        <f t="shared" si="0"/>
        <v>29</v>
      </c>
      <c r="F23" s="65">
        <f>VLOOKUP($A23,'Return Data'!$B$7:$R$2292,11,0)</f>
        <v>-2.5647000000000002</v>
      </c>
      <c r="G23" s="66">
        <f t="shared" si="1"/>
        <v>32</v>
      </c>
      <c r="H23" s="65">
        <f>VLOOKUP($A23,'Return Data'!$B$7:$R$2292,12,0)</f>
        <v>9.6850000000000005</v>
      </c>
      <c r="I23" s="66">
        <f t="shared" si="2"/>
        <v>26</v>
      </c>
      <c r="J23" s="65">
        <f>VLOOKUP($A23,'Return Data'!$B$7:$R$2292,13,0)</f>
        <v>19.2637</v>
      </c>
      <c r="K23" s="66">
        <f t="shared" si="3"/>
        <v>35</v>
      </c>
      <c r="L23" s="65">
        <f>VLOOKUP($A23,'Return Data'!$B$7:$R$2292,17,0)</f>
        <v>28.674199999999999</v>
      </c>
      <c r="M23" s="66">
        <f t="shared" si="4"/>
        <v>53</v>
      </c>
      <c r="N23" s="65">
        <f>VLOOKUP($A23,'Return Data'!$B$7:$R$2292,14,0)</f>
        <v>14.511200000000001</v>
      </c>
      <c r="O23" s="66">
        <f t="shared" si="5"/>
        <v>44</v>
      </c>
      <c r="P23" s="65">
        <f>VLOOKUP($A23,'Return Data'!$B$7:$R$2292,15,0)</f>
        <v>11.273400000000001</v>
      </c>
      <c r="Q23" s="66">
        <f>RANK(P23,P$8:P$63,0)</f>
        <v>31</v>
      </c>
      <c r="R23" s="65">
        <f>VLOOKUP($A23,'Return Data'!$B$7:$R$2292,16,0)</f>
        <v>18.010300000000001</v>
      </c>
      <c r="S23" s="67">
        <f t="shared" si="6"/>
        <v>10</v>
      </c>
    </row>
    <row r="24" spans="1:19" x14ac:dyDescent="0.3">
      <c r="A24" s="63" t="s">
        <v>182</v>
      </c>
      <c r="B24" s="64">
        <f>VLOOKUP($A24,'Return Data'!$B$7:$R$2292,3,0)</f>
        <v>44679</v>
      </c>
      <c r="C24" s="65">
        <f>VLOOKUP($A24,'Return Data'!$B$7:$R$2292,4,0)</f>
        <v>108.96</v>
      </c>
      <c r="D24" s="65">
        <f>VLOOKUP($A24,'Return Data'!$B$7:$R$2292,10,0)</f>
        <v>1.8984000000000001</v>
      </c>
      <c r="E24" s="66">
        <f t="shared" si="0"/>
        <v>13</v>
      </c>
      <c r="F24" s="65">
        <f>VLOOKUP($A24,'Return Data'!$B$7:$R$2292,11,0)</f>
        <v>1.9843</v>
      </c>
      <c r="G24" s="66">
        <f t="shared" si="1"/>
        <v>15</v>
      </c>
      <c r="H24" s="65">
        <f>VLOOKUP($A24,'Return Data'!$B$7:$R$2292,12,0)</f>
        <v>13.808199999999999</v>
      </c>
      <c r="I24" s="66">
        <f t="shared" si="2"/>
        <v>8</v>
      </c>
      <c r="J24" s="65">
        <f>VLOOKUP($A24,'Return Data'!$B$7:$R$2292,13,0)</f>
        <v>28.233499999999999</v>
      </c>
      <c r="K24" s="66">
        <f t="shared" si="3"/>
        <v>11</v>
      </c>
      <c r="L24" s="65">
        <f>VLOOKUP($A24,'Return Data'!$B$7:$R$2292,17,0)</f>
        <v>54.680999999999997</v>
      </c>
      <c r="M24" s="66">
        <f t="shared" si="4"/>
        <v>11</v>
      </c>
      <c r="N24" s="65">
        <f>VLOOKUP($A24,'Return Data'!$B$7:$R$2292,14,0)</f>
        <v>21.567799999999998</v>
      </c>
      <c r="O24" s="66">
        <f t="shared" si="5"/>
        <v>16</v>
      </c>
      <c r="P24" s="65">
        <f>VLOOKUP($A24,'Return Data'!$B$7:$R$2292,15,0)</f>
        <v>16.7821</v>
      </c>
      <c r="Q24" s="66">
        <f>RANK(P24,P$8:P$63,0)</f>
        <v>7</v>
      </c>
      <c r="R24" s="65">
        <f>VLOOKUP($A24,'Return Data'!$B$7:$R$2292,16,0)</f>
        <v>18.536300000000001</v>
      </c>
      <c r="S24" s="67">
        <f t="shared" si="6"/>
        <v>8</v>
      </c>
    </row>
    <row r="25" spans="1:19" x14ac:dyDescent="0.3">
      <c r="A25" s="63" t="s">
        <v>183</v>
      </c>
      <c r="B25" s="64">
        <f>VLOOKUP($A25,'Return Data'!$B$7:$R$2292,3,0)</f>
        <v>44679</v>
      </c>
      <c r="C25" s="65">
        <f>VLOOKUP($A25,'Return Data'!$B$7:$R$2292,4,0)</f>
        <v>13.99</v>
      </c>
      <c r="D25" s="65">
        <f>VLOOKUP($A25,'Return Data'!$B$7:$R$2292,10,0)</f>
        <v>-0.99080000000000001</v>
      </c>
      <c r="E25" s="66">
        <f t="shared" si="0"/>
        <v>39</v>
      </c>
      <c r="F25" s="65">
        <f>VLOOKUP($A25,'Return Data'!$B$7:$R$2292,11,0)</f>
        <v>-3.9807999999999999</v>
      </c>
      <c r="G25" s="66">
        <f t="shared" si="1"/>
        <v>41</v>
      </c>
      <c r="H25" s="65">
        <f>VLOOKUP($A25,'Return Data'!$B$7:$R$2292,12,0)</f>
        <v>5.8244999999999996</v>
      </c>
      <c r="I25" s="66">
        <f t="shared" si="2"/>
        <v>42</v>
      </c>
      <c r="J25" s="65">
        <f>VLOOKUP($A25,'Return Data'!$B$7:$R$2292,13,0)</f>
        <v>15.6198</v>
      </c>
      <c r="K25" s="66">
        <f t="shared" si="3"/>
        <v>47</v>
      </c>
      <c r="L25" s="65">
        <f>VLOOKUP($A25,'Return Data'!$B$7:$R$2292,17,0)</f>
        <v>30.697399999999998</v>
      </c>
      <c r="M25" s="66">
        <f t="shared" si="4"/>
        <v>49</v>
      </c>
      <c r="N25" s="65">
        <f>VLOOKUP($A25,'Return Data'!$B$7:$R$2292,14,0)</f>
        <v>12.753</v>
      </c>
      <c r="O25" s="66">
        <f t="shared" si="5"/>
        <v>49</v>
      </c>
      <c r="P25" s="65"/>
      <c r="Q25" s="66"/>
      <c r="R25" s="65">
        <f>VLOOKUP($A25,'Return Data'!$B$7:$R$2292,16,0)</f>
        <v>8.0546000000000006</v>
      </c>
      <c r="S25" s="67">
        <f t="shared" si="6"/>
        <v>56</v>
      </c>
    </row>
    <row r="26" spans="1:19" x14ac:dyDescent="0.3">
      <c r="A26" s="63" t="s">
        <v>184</v>
      </c>
      <c r="B26" s="64">
        <f>VLOOKUP($A26,'Return Data'!$B$7:$R$2292,3,0)</f>
        <v>44679</v>
      </c>
      <c r="C26" s="65">
        <f>VLOOKUP($A26,'Return Data'!$B$7:$R$2292,4,0)</f>
        <v>89.04</v>
      </c>
      <c r="D26" s="65">
        <f>VLOOKUP($A26,'Return Data'!$B$7:$R$2292,10,0)</f>
        <v>-4.3609</v>
      </c>
      <c r="E26" s="66">
        <f t="shared" si="0"/>
        <v>56</v>
      </c>
      <c r="F26" s="65">
        <f>VLOOKUP($A26,'Return Data'!$B$7:$R$2292,11,0)</f>
        <v>-7.2112999999999996</v>
      </c>
      <c r="G26" s="66">
        <f t="shared" si="1"/>
        <v>54</v>
      </c>
      <c r="H26" s="65">
        <f>VLOOKUP($A26,'Return Data'!$B$7:$R$2292,12,0)</f>
        <v>3.1629999999999998</v>
      </c>
      <c r="I26" s="66">
        <f t="shared" si="2"/>
        <v>49</v>
      </c>
      <c r="J26" s="65">
        <f>VLOOKUP($A26,'Return Data'!$B$7:$R$2292,13,0)</f>
        <v>15.2621</v>
      </c>
      <c r="K26" s="66">
        <f t="shared" si="3"/>
        <v>48</v>
      </c>
      <c r="L26" s="65">
        <f>VLOOKUP($A26,'Return Data'!$B$7:$R$2292,17,0)</f>
        <v>34.472499999999997</v>
      </c>
      <c r="M26" s="66">
        <f t="shared" si="4"/>
        <v>45</v>
      </c>
      <c r="N26" s="65">
        <f>VLOOKUP($A26,'Return Data'!$B$7:$R$2292,14,0)</f>
        <v>16.799099999999999</v>
      </c>
      <c r="O26" s="66">
        <f t="shared" si="5"/>
        <v>28</v>
      </c>
      <c r="P26" s="65">
        <f>VLOOKUP($A26,'Return Data'!$B$7:$R$2292,15,0)</f>
        <v>14.7942</v>
      </c>
      <c r="Q26" s="66">
        <f>RANK(P26,P$8:P$63,0)</f>
        <v>12</v>
      </c>
      <c r="R26" s="65">
        <f>VLOOKUP($A26,'Return Data'!$B$7:$R$2292,16,0)</f>
        <v>17.530799999999999</v>
      </c>
      <c r="S26" s="67">
        <f t="shared" si="6"/>
        <v>13</v>
      </c>
    </row>
    <row r="27" spans="1:19" x14ac:dyDescent="0.3">
      <c r="A27" s="63" t="s">
        <v>185</v>
      </c>
      <c r="B27" s="64">
        <f>VLOOKUP($A27,'Return Data'!$B$7:$R$2292,3,0)</f>
        <v>44679</v>
      </c>
      <c r="C27" s="65">
        <f>VLOOKUP($A27,'Return Data'!$B$7:$R$2292,4,0)</f>
        <v>13.950900000000001</v>
      </c>
      <c r="D27" s="65">
        <f>VLOOKUP($A27,'Return Data'!$B$7:$R$2292,10,0)</f>
        <v>-2.3511000000000002</v>
      </c>
      <c r="E27" s="66">
        <f t="shared" si="0"/>
        <v>51</v>
      </c>
      <c r="F27" s="65">
        <f>VLOOKUP($A27,'Return Data'!$B$7:$R$2292,11,0)</f>
        <v>-9.9146000000000001</v>
      </c>
      <c r="G27" s="66">
        <f t="shared" si="1"/>
        <v>55</v>
      </c>
      <c r="H27" s="65">
        <f>VLOOKUP($A27,'Return Data'!$B$7:$R$2292,12,0)</f>
        <v>-4.6966000000000001</v>
      </c>
      <c r="I27" s="66">
        <f t="shared" si="2"/>
        <v>56</v>
      </c>
      <c r="J27" s="65">
        <f>VLOOKUP($A27,'Return Data'!$B$7:$R$2292,13,0)</f>
        <v>3.12</v>
      </c>
      <c r="K27" s="66">
        <f t="shared" si="3"/>
        <v>56</v>
      </c>
      <c r="L27" s="65">
        <f>VLOOKUP($A27,'Return Data'!$B$7:$R$2292,17,0)</f>
        <v>30.191500000000001</v>
      </c>
      <c r="M27" s="66">
        <f t="shared" si="4"/>
        <v>51</v>
      </c>
      <c r="N27" s="65"/>
      <c r="O27" s="66"/>
      <c r="P27" s="65"/>
      <c r="Q27" s="66"/>
      <c r="R27" s="65">
        <f>VLOOKUP($A27,'Return Data'!$B$7:$R$2292,16,0)</f>
        <v>14.073</v>
      </c>
      <c r="S27" s="67">
        <f t="shared" si="6"/>
        <v>39</v>
      </c>
    </row>
    <row r="28" spans="1:19" x14ac:dyDescent="0.3">
      <c r="A28" s="63" t="s">
        <v>186</v>
      </c>
      <c r="B28" s="64">
        <f>VLOOKUP($A28,'Return Data'!$B$7:$R$2292,3,0)</f>
        <v>44679</v>
      </c>
      <c r="C28" s="65">
        <f>VLOOKUP($A28,'Return Data'!$B$7:$R$2292,4,0)</f>
        <v>30.125900000000001</v>
      </c>
      <c r="D28" s="65">
        <f>VLOOKUP($A28,'Return Data'!$B$7:$R$2292,10,0)</f>
        <v>-2.3107000000000002</v>
      </c>
      <c r="E28" s="66">
        <f t="shared" si="0"/>
        <v>50</v>
      </c>
      <c r="F28" s="65">
        <f>VLOOKUP($A28,'Return Data'!$B$7:$R$2292,11,0)</f>
        <v>-6.2625999999999999</v>
      </c>
      <c r="G28" s="66">
        <f t="shared" si="1"/>
        <v>53</v>
      </c>
      <c r="H28" s="65">
        <f>VLOOKUP($A28,'Return Data'!$B$7:$R$2292,12,0)</f>
        <v>7.1116000000000001</v>
      </c>
      <c r="I28" s="66">
        <f t="shared" si="2"/>
        <v>38</v>
      </c>
      <c r="J28" s="65">
        <f>VLOOKUP($A28,'Return Data'!$B$7:$R$2292,13,0)</f>
        <v>17.776800000000001</v>
      </c>
      <c r="K28" s="66">
        <f t="shared" si="3"/>
        <v>43</v>
      </c>
      <c r="L28" s="65">
        <f>VLOOKUP($A28,'Return Data'!$B$7:$R$2292,17,0)</f>
        <v>40.241300000000003</v>
      </c>
      <c r="M28" s="66">
        <f t="shared" si="4"/>
        <v>28</v>
      </c>
      <c r="N28" s="65">
        <f>VLOOKUP($A28,'Return Data'!$B$7:$R$2292,14,0)</f>
        <v>18.118099999999998</v>
      </c>
      <c r="O28" s="66">
        <f t="shared" ref="O28:O36" si="8">RANK(N28,N$8:N$63,0)</f>
        <v>26</v>
      </c>
      <c r="P28" s="65">
        <f>VLOOKUP($A28,'Return Data'!$B$7:$R$2292,15,0)</f>
        <v>14.097300000000001</v>
      </c>
      <c r="Q28" s="66">
        <f t="shared" ref="Q28:Q36" si="9">RANK(P28,P$8:P$63,0)</f>
        <v>15</v>
      </c>
      <c r="R28" s="65">
        <f>VLOOKUP($A28,'Return Data'!$B$7:$R$2292,16,0)</f>
        <v>16.6814</v>
      </c>
      <c r="S28" s="67">
        <f t="shared" si="6"/>
        <v>15</v>
      </c>
    </row>
    <row r="29" spans="1:19" x14ac:dyDescent="0.3">
      <c r="A29" s="63" t="s">
        <v>187</v>
      </c>
      <c r="B29" s="64">
        <f>VLOOKUP($A29,'Return Data'!$B$7:$R$2292,3,0)</f>
        <v>44679</v>
      </c>
      <c r="C29" s="65">
        <f>VLOOKUP($A29,'Return Data'!$B$7:$R$2292,4,0)</f>
        <v>80.290999999999997</v>
      </c>
      <c r="D29" s="65">
        <f>VLOOKUP($A29,'Return Data'!$B$7:$R$2292,10,0)</f>
        <v>1.0750999999999999</v>
      </c>
      <c r="E29" s="66">
        <f t="shared" si="0"/>
        <v>17</v>
      </c>
      <c r="F29" s="65">
        <f>VLOOKUP($A29,'Return Data'!$B$7:$R$2292,11,0)</f>
        <v>1.1655</v>
      </c>
      <c r="G29" s="66">
        <f t="shared" si="1"/>
        <v>16</v>
      </c>
      <c r="H29" s="65">
        <f>VLOOKUP($A29,'Return Data'!$B$7:$R$2292,12,0)</f>
        <v>9.7845999999999993</v>
      </c>
      <c r="I29" s="66">
        <f t="shared" si="2"/>
        <v>25</v>
      </c>
      <c r="J29" s="65">
        <f>VLOOKUP($A29,'Return Data'!$B$7:$R$2292,13,0)</f>
        <v>19.962599999999998</v>
      </c>
      <c r="K29" s="66">
        <f t="shared" si="3"/>
        <v>32</v>
      </c>
      <c r="L29" s="65">
        <f>VLOOKUP($A29,'Return Data'!$B$7:$R$2292,17,0)</f>
        <v>39.417200000000001</v>
      </c>
      <c r="M29" s="66">
        <f t="shared" si="4"/>
        <v>32</v>
      </c>
      <c r="N29" s="65">
        <f>VLOOKUP($A29,'Return Data'!$B$7:$R$2292,14,0)</f>
        <v>18.599399999999999</v>
      </c>
      <c r="O29" s="66">
        <f t="shared" si="8"/>
        <v>24</v>
      </c>
      <c r="P29" s="65">
        <f>VLOOKUP($A29,'Return Data'!$B$7:$R$2292,15,0)</f>
        <v>14.227499999999999</v>
      </c>
      <c r="Q29" s="66">
        <f t="shared" si="9"/>
        <v>14</v>
      </c>
      <c r="R29" s="65">
        <f>VLOOKUP($A29,'Return Data'!$B$7:$R$2292,16,0)</f>
        <v>15.872999999999999</v>
      </c>
      <c r="S29" s="67">
        <f t="shared" si="6"/>
        <v>23</v>
      </c>
    </row>
    <row r="30" spans="1:19" x14ac:dyDescent="0.3">
      <c r="A30" s="63" t="s">
        <v>188</v>
      </c>
      <c r="B30" s="64">
        <f>VLOOKUP($A30,'Return Data'!$B$7:$R$2292,3,0)</f>
        <v>44679</v>
      </c>
      <c r="C30" s="65">
        <f>VLOOKUP($A30,'Return Data'!$B$7:$R$2292,4,0)</f>
        <v>82.462999999999994</v>
      </c>
      <c r="D30" s="65">
        <f>VLOOKUP($A30,'Return Data'!$B$7:$R$2292,10,0)</f>
        <v>-0.31909999999999999</v>
      </c>
      <c r="E30" s="66">
        <f t="shared" si="0"/>
        <v>34</v>
      </c>
      <c r="F30" s="65">
        <f>VLOOKUP($A30,'Return Data'!$B$7:$R$2292,11,0)</f>
        <v>-1.6740999999999999</v>
      </c>
      <c r="G30" s="66">
        <f t="shared" si="1"/>
        <v>23</v>
      </c>
      <c r="H30" s="65">
        <f>VLOOKUP($A30,'Return Data'!$B$7:$R$2292,12,0)</f>
        <v>4.3281000000000001</v>
      </c>
      <c r="I30" s="66">
        <f t="shared" si="2"/>
        <v>45</v>
      </c>
      <c r="J30" s="65">
        <f>VLOOKUP($A30,'Return Data'!$B$7:$R$2292,13,0)</f>
        <v>15.1187</v>
      </c>
      <c r="K30" s="66">
        <f t="shared" si="3"/>
        <v>49</v>
      </c>
      <c r="L30" s="65">
        <f>VLOOKUP($A30,'Return Data'!$B$7:$R$2292,17,0)</f>
        <v>34.901899999999998</v>
      </c>
      <c r="M30" s="66">
        <f t="shared" si="4"/>
        <v>44</v>
      </c>
      <c r="N30" s="65">
        <f>VLOOKUP($A30,'Return Data'!$B$7:$R$2292,14,0)</f>
        <v>13.822800000000001</v>
      </c>
      <c r="O30" s="66">
        <f t="shared" si="8"/>
        <v>45</v>
      </c>
      <c r="P30" s="65">
        <f>VLOOKUP($A30,'Return Data'!$B$7:$R$2292,15,0)</f>
        <v>10.3489</v>
      </c>
      <c r="Q30" s="66">
        <f t="shared" si="9"/>
        <v>34</v>
      </c>
      <c r="R30" s="65">
        <f>VLOOKUP($A30,'Return Data'!$B$7:$R$2292,16,0)</f>
        <v>14.3286</v>
      </c>
      <c r="S30" s="67">
        <f t="shared" si="6"/>
        <v>36</v>
      </c>
    </row>
    <row r="31" spans="1:19" x14ac:dyDescent="0.3">
      <c r="A31" s="63" t="s">
        <v>189</v>
      </c>
      <c r="B31" s="64">
        <f>VLOOKUP($A31,'Return Data'!$B$7:$R$2292,3,0)</f>
        <v>44679</v>
      </c>
      <c r="C31" s="65">
        <f>VLOOKUP($A31,'Return Data'!$B$7:$R$2292,4,0)</f>
        <v>106.8601</v>
      </c>
      <c r="D31" s="65">
        <f>VLOOKUP($A31,'Return Data'!$B$7:$R$2292,10,0)</f>
        <v>-0.56689999999999996</v>
      </c>
      <c r="E31" s="66">
        <f t="shared" si="0"/>
        <v>35</v>
      </c>
      <c r="F31" s="65">
        <f>VLOOKUP($A31,'Return Data'!$B$7:$R$2292,11,0)</f>
        <v>-3.7616999999999998</v>
      </c>
      <c r="G31" s="66">
        <f t="shared" si="1"/>
        <v>39</v>
      </c>
      <c r="H31" s="65">
        <f>VLOOKUP($A31,'Return Data'!$B$7:$R$2292,12,0)</f>
        <v>7.8978999999999999</v>
      </c>
      <c r="I31" s="66">
        <f t="shared" si="2"/>
        <v>37</v>
      </c>
      <c r="J31" s="65">
        <f>VLOOKUP($A31,'Return Data'!$B$7:$R$2292,13,0)</f>
        <v>18.252199999999998</v>
      </c>
      <c r="K31" s="66">
        <f t="shared" si="3"/>
        <v>39</v>
      </c>
      <c r="L31" s="65">
        <f>VLOOKUP($A31,'Return Data'!$B$7:$R$2292,17,0)</f>
        <v>33.721400000000003</v>
      </c>
      <c r="M31" s="66">
        <f t="shared" si="4"/>
        <v>47</v>
      </c>
      <c r="N31" s="65">
        <f>VLOOKUP($A31,'Return Data'!$B$7:$R$2292,14,0)</f>
        <v>15.0045</v>
      </c>
      <c r="O31" s="66">
        <f t="shared" si="8"/>
        <v>42</v>
      </c>
      <c r="P31" s="65">
        <f>VLOOKUP($A31,'Return Data'!$B$7:$R$2292,15,0)</f>
        <v>12.9857</v>
      </c>
      <c r="Q31" s="66">
        <f t="shared" si="9"/>
        <v>20</v>
      </c>
      <c r="R31" s="65">
        <f>VLOOKUP($A31,'Return Data'!$B$7:$R$2292,16,0)</f>
        <v>14.593</v>
      </c>
      <c r="S31" s="67">
        <f t="shared" si="6"/>
        <v>32</v>
      </c>
    </row>
    <row r="32" spans="1:19" x14ac:dyDescent="0.3">
      <c r="A32" s="63" t="s">
        <v>432</v>
      </c>
      <c r="B32" s="64">
        <f>VLOOKUP($A32,'Return Data'!$B$7:$R$2292,3,0)</f>
        <v>44679</v>
      </c>
      <c r="C32" s="65">
        <f>VLOOKUP($A32,'Return Data'!$B$7:$R$2292,4,0)</f>
        <v>20.503399999999999</v>
      </c>
      <c r="D32" s="65">
        <f>VLOOKUP($A32,'Return Data'!$B$7:$R$2292,10,0)</f>
        <v>0.19839999999999999</v>
      </c>
      <c r="E32" s="66">
        <f t="shared" si="0"/>
        <v>25</v>
      </c>
      <c r="F32" s="65">
        <f>VLOOKUP($A32,'Return Data'!$B$7:$R$2292,11,0)</f>
        <v>-1.9712000000000001</v>
      </c>
      <c r="G32" s="66">
        <f t="shared" si="1"/>
        <v>26</v>
      </c>
      <c r="H32" s="65">
        <f>VLOOKUP($A32,'Return Data'!$B$7:$R$2292,12,0)</f>
        <v>9.1075999999999997</v>
      </c>
      <c r="I32" s="66">
        <f t="shared" si="2"/>
        <v>30</v>
      </c>
      <c r="J32" s="65">
        <f>VLOOKUP($A32,'Return Data'!$B$7:$R$2292,13,0)</f>
        <v>23.3413</v>
      </c>
      <c r="K32" s="66">
        <f t="shared" si="3"/>
        <v>17</v>
      </c>
      <c r="L32" s="65">
        <f>VLOOKUP($A32,'Return Data'!$B$7:$R$2292,17,0)</f>
        <v>41.401400000000002</v>
      </c>
      <c r="M32" s="66">
        <f t="shared" si="4"/>
        <v>22</v>
      </c>
      <c r="N32" s="65">
        <f>VLOOKUP($A32,'Return Data'!$B$7:$R$2292,14,0)</f>
        <v>18.601099999999999</v>
      </c>
      <c r="O32" s="66">
        <f t="shared" si="8"/>
        <v>23</v>
      </c>
      <c r="P32" s="65">
        <f>VLOOKUP($A32,'Return Data'!$B$7:$R$2292,15,0)</f>
        <v>12.5663</v>
      </c>
      <c r="Q32" s="66">
        <f t="shared" si="9"/>
        <v>21</v>
      </c>
      <c r="R32" s="65">
        <f>VLOOKUP($A32,'Return Data'!$B$7:$R$2292,16,0)</f>
        <v>13.867699999999999</v>
      </c>
      <c r="S32" s="67">
        <f t="shared" si="6"/>
        <v>40</v>
      </c>
    </row>
    <row r="33" spans="1:19" x14ac:dyDescent="0.3">
      <c r="A33" s="63" t="s">
        <v>191</v>
      </c>
      <c r="B33" s="64">
        <f>VLOOKUP($A33,'Return Data'!$B$7:$R$2292,3,0)</f>
        <v>44679</v>
      </c>
      <c r="C33" s="65">
        <f>VLOOKUP($A33,'Return Data'!$B$7:$R$2292,4,0)</f>
        <v>33.468000000000004</v>
      </c>
      <c r="D33" s="65">
        <f>VLOOKUP($A33,'Return Data'!$B$7:$R$2292,10,0)</f>
        <v>6.2799999999999995E-2</v>
      </c>
      <c r="E33" s="66">
        <f t="shared" si="0"/>
        <v>28</v>
      </c>
      <c r="F33" s="65">
        <f>VLOOKUP($A33,'Return Data'!$B$7:$R$2292,11,0)</f>
        <v>-2.63</v>
      </c>
      <c r="G33" s="66">
        <f t="shared" si="1"/>
        <v>33</v>
      </c>
      <c r="H33" s="65">
        <f>VLOOKUP($A33,'Return Data'!$B$7:$R$2292,12,0)</f>
        <v>8.2056000000000004</v>
      </c>
      <c r="I33" s="66">
        <f t="shared" si="2"/>
        <v>35</v>
      </c>
      <c r="J33" s="65">
        <f>VLOOKUP($A33,'Return Data'!$B$7:$R$2292,13,0)</f>
        <v>20.086099999999998</v>
      </c>
      <c r="K33" s="66">
        <f t="shared" si="3"/>
        <v>30</v>
      </c>
      <c r="L33" s="65">
        <f>VLOOKUP($A33,'Return Data'!$B$7:$R$2292,17,0)</f>
        <v>43.631399999999999</v>
      </c>
      <c r="M33" s="66">
        <f t="shared" si="4"/>
        <v>16</v>
      </c>
      <c r="N33" s="65">
        <f>VLOOKUP($A33,'Return Data'!$B$7:$R$2292,14,0)</f>
        <v>21.738800000000001</v>
      </c>
      <c r="O33" s="66">
        <f t="shared" si="8"/>
        <v>15</v>
      </c>
      <c r="P33" s="65">
        <f>VLOOKUP($A33,'Return Data'!$B$7:$R$2292,15,0)</f>
        <v>18.537199999999999</v>
      </c>
      <c r="Q33" s="66">
        <f t="shared" si="9"/>
        <v>3</v>
      </c>
      <c r="R33" s="65">
        <f>VLOOKUP($A33,'Return Data'!$B$7:$R$2292,16,0)</f>
        <v>21.000900000000001</v>
      </c>
      <c r="S33" s="67">
        <f t="shared" si="6"/>
        <v>6</v>
      </c>
    </row>
    <row r="34" spans="1:19" x14ac:dyDescent="0.3">
      <c r="A34" s="63" t="s">
        <v>192</v>
      </c>
      <c r="B34" s="64">
        <f>VLOOKUP($A34,'Return Data'!$B$7:$R$2292,3,0)</f>
        <v>44679</v>
      </c>
      <c r="C34" s="65">
        <f>VLOOKUP($A34,'Return Data'!$B$7:$R$2292,4,0)</f>
        <v>27.927</v>
      </c>
      <c r="D34" s="65">
        <f>VLOOKUP($A34,'Return Data'!$B$7:$R$2292,10,0)</f>
        <v>-4.1494999999999997</v>
      </c>
      <c r="E34" s="66">
        <f t="shared" si="0"/>
        <v>55</v>
      </c>
      <c r="F34" s="65">
        <f>VLOOKUP($A34,'Return Data'!$B$7:$R$2292,11,0)</f>
        <v>-5.7358000000000002</v>
      </c>
      <c r="G34" s="66">
        <f t="shared" si="1"/>
        <v>51</v>
      </c>
      <c r="H34" s="65">
        <f>VLOOKUP($A34,'Return Data'!$B$7:$R$2292,12,0)</f>
        <v>0.4355</v>
      </c>
      <c r="I34" s="66">
        <f t="shared" si="2"/>
        <v>53</v>
      </c>
      <c r="J34" s="65">
        <f>VLOOKUP($A34,'Return Data'!$B$7:$R$2292,13,0)</f>
        <v>14.5357</v>
      </c>
      <c r="K34" s="66">
        <f t="shared" si="3"/>
        <v>50</v>
      </c>
      <c r="L34" s="65">
        <f>VLOOKUP($A34,'Return Data'!$B$7:$R$2292,17,0)</f>
        <v>33.813499999999998</v>
      </c>
      <c r="M34" s="66">
        <f t="shared" si="4"/>
        <v>46</v>
      </c>
      <c r="N34" s="65">
        <f>VLOOKUP($A34,'Return Data'!$B$7:$R$2292,14,0)</f>
        <v>15.7982</v>
      </c>
      <c r="O34" s="66">
        <f t="shared" si="8"/>
        <v>38</v>
      </c>
      <c r="P34" s="65">
        <f>VLOOKUP($A34,'Return Data'!$B$7:$R$2292,15,0)</f>
        <v>11.829499999999999</v>
      </c>
      <c r="Q34" s="66">
        <f t="shared" si="9"/>
        <v>28</v>
      </c>
      <c r="R34" s="65">
        <f>VLOOKUP($A34,'Return Data'!$B$7:$R$2292,16,0)</f>
        <v>15.170400000000001</v>
      </c>
      <c r="S34" s="67">
        <f t="shared" si="6"/>
        <v>28</v>
      </c>
    </row>
    <row r="35" spans="1:19" x14ac:dyDescent="0.3">
      <c r="A35" s="81" t="s">
        <v>1994</v>
      </c>
      <c r="B35" s="64">
        <f>VLOOKUP($A35,'Return Data'!$B$7:$R$2292,3,0)</f>
        <v>44679</v>
      </c>
      <c r="C35" s="65">
        <f>VLOOKUP($A35,'Return Data'!$B$7:$R$2292,4,0)</f>
        <v>22.313199999999998</v>
      </c>
      <c r="D35" s="65">
        <f>VLOOKUP($A35,'Return Data'!$B$7:$R$2292,10,0)</f>
        <v>-1.5226</v>
      </c>
      <c r="E35" s="66">
        <f t="shared" si="0"/>
        <v>47</v>
      </c>
      <c r="F35" s="65">
        <f>VLOOKUP($A35,'Return Data'!$B$7:$R$2292,11,0)</f>
        <v>-4.3169000000000004</v>
      </c>
      <c r="G35" s="66">
        <f t="shared" si="1"/>
        <v>44</v>
      </c>
      <c r="H35" s="65">
        <f>VLOOKUP($A35,'Return Data'!$B$7:$R$2292,12,0)</f>
        <v>9.1890000000000001</v>
      </c>
      <c r="I35" s="66">
        <f t="shared" si="2"/>
        <v>29</v>
      </c>
      <c r="J35" s="65">
        <f>VLOOKUP($A35,'Return Data'!$B$7:$R$2292,13,0)</f>
        <v>18.104299999999999</v>
      </c>
      <c r="K35" s="66">
        <f t="shared" si="3"/>
        <v>41</v>
      </c>
      <c r="L35" s="65">
        <f>VLOOKUP($A35,'Return Data'!$B$7:$R$2292,17,0)</f>
        <v>35.025799999999997</v>
      </c>
      <c r="M35" s="66">
        <f t="shared" si="4"/>
        <v>43</v>
      </c>
      <c r="N35" s="65">
        <f>VLOOKUP($A35,'Return Data'!$B$7:$R$2292,14,0)</f>
        <v>13.312099999999999</v>
      </c>
      <c r="O35" s="66">
        <f t="shared" si="8"/>
        <v>47</v>
      </c>
      <c r="P35" s="65">
        <f>VLOOKUP($A35,'Return Data'!$B$7:$R$2292,15,0)</f>
        <v>11.1248</v>
      </c>
      <c r="Q35" s="66">
        <f t="shared" si="9"/>
        <v>32</v>
      </c>
      <c r="R35" s="65">
        <f>VLOOKUP($A35,'Return Data'!$B$7:$R$2292,16,0)</f>
        <v>13.514699999999999</v>
      </c>
      <c r="S35" s="67">
        <f t="shared" si="6"/>
        <v>44</v>
      </c>
    </row>
    <row r="36" spans="1:19" x14ac:dyDescent="0.3">
      <c r="A36" s="63" t="s">
        <v>193</v>
      </c>
      <c r="B36" s="64">
        <f>VLOOKUP($A36,'Return Data'!$B$7:$R$2292,3,0)</f>
        <v>44679</v>
      </c>
      <c r="C36" s="65">
        <f>VLOOKUP($A36,'Return Data'!$B$7:$R$2292,4,0)</f>
        <v>82.054100000000005</v>
      </c>
      <c r="D36" s="65">
        <f>VLOOKUP($A36,'Return Data'!$B$7:$R$2292,10,0)</f>
        <v>0.34770000000000001</v>
      </c>
      <c r="E36" s="66">
        <f t="shared" si="0"/>
        <v>23</v>
      </c>
      <c r="F36" s="65">
        <f>VLOOKUP($A36,'Return Data'!$B$7:$R$2292,11,0)</f>
        <v>-2.1025999999999998</v>
      </c>
      <c r="G36" s="66">
        <f t="shared" si="1"/>
        <v>27</v>
      </c>
      <c r="H36" s="65">
        <f>VLOOKUP($A36,'Return Data'!$B$7:$R$2292,12,0)</f>
        <v>10.5366</v>
      </c>
      <c r="I36" s="66">
        <f t="shared" si="2"/>
        <v>20</v>
      </c>
      <c r="J36" s="65">
        <f>VLOOKUP($A36,'Return Data'!$B$7:$R$2292,13,0)</f>
        <v>21.478999999999999</v>
      </c>
      <c r="K36" s="66">
        <f t="shared" si="3"/>
        <v>23</v>
      </c>
      <c r="L36" s="65">
        <f>VLOOKUP($A36,'Return Data'!$B$7:$R$2292,17,0)</f>
        <v>41.667499999999997</v>
      </c>
      <c r="M36" s="66">
        <f t="shared" si="4"/>
        <v>20</v>
      </c>
      <c r="N36" s="65">
        <f>VLOOKUP($A36,'Return Data'!$B$7:$R$2292,14,0)</f>
        <v>11.344900000000001</v>
      </c>
      <c r="O36" s="66">
        <f t="shared" si="8"/>
        <v>51</v>
      </c>
      <c r="P36" s="65">
        <f>VLOOKUP($A36,'Return Data'!$B$7:$R$2292,15,0)</f>
        <v>7.2030000000000003</v>
      </c>
      <c r="Q36" s="66">
        <f t="shared" si="9"/>
        <v>41</v>
      </c>
      <c r="R36" s="65">
        <f>VLOOKUP($A36,'Return Data'!$B$7:$R$2292,16,0)</f>
        <v>13.6913</v>
      </c>
      <c r="S36" s="67">
        <f t="shared" si="6"/>
        <v>41</v>
      </c>
    </row>
    <row r="37" spans="1:19" x14ac:dyDescent="0.3">
      <c r="A37" s="63" t="s">
        <v>194</v>
      </c>
      <c r="B37" s="64">
        <f>VLOOKUP($A37,'Return Data'!$B$7:$R$2292,3,0)</f>
        <v>44679</v>
      </c>
      <c r="C37" s="65">
        <f>VLOOKUP($A37,'Return Data'!$B$7:$R$2292,4,0)</f>
        <v>19.380800000000001</v>
      </c>
      <c r="D37" s="65">
        <f>VLOOKUP($A37,'Return Data'!$B$7:$R$2292,10,0)</f>
        <v>1.2972999999999999</v>
      </c>
      <c r="E37" s="66">
        <f t="shared" si="0"/>
        <v>15</v>
      </c>
      <c r="F37" s="65">
        <f>VLOOKUP($A37,'Return Data'!$B$7:$R$2292,11,0)</f>
        <v>2.4588000000000001</v>
      </c>
      <c r="G37" s="66">
        <f t="shared" si="1"/>
        <v>12</v>
      </c>
      <c r="H37" s="65">
        <f>VLOOKUP($A37,'Return Data'!$B$7:$R$2292,12,0)</f>
        <v>12.616899999999999</v>
      </c>
      <c r="I37" s="66">
        <f t="shared" si="2"/>
        <v>15</v>
      </c>
      <c r="J37" s="65">
        <f>VLOOKUP($A37,'Return Data'!$B$7:$R$2292,13,0)</f>
        <v>26.5867</v>
      </c>
      <c r="K37" s="66">
        <f t="shared" si="3"/>
        <v>14</v>
      </c>
      <c r="L37" s="65">
        <f>VLOOKUP($A37,'Return Data'!$B$7:$R$2292,17,0)</f>
        <v>46.357300000000002</v>
      </c>
      <c r="M37" s="66">
        <f t="shared" si="4"/>
        <v>14</v>
      </c>
      <c r="N37" s="65"/>
      <c r="O37" s="66"/>
      <c r="P37" s="65"/>
      <c r="Q37" s="66"/>
      <c r="R37" s="65">
        <f>VLOOKUP($A37,'Return Data'!$B$7:$R$2292,16,0)</f>
        <v>27.0443</v>
      </c>
      <c r="S37" s="67">
        <f t="shared" si="6"/>
        <v>1</v>
      </c>
    </row>
    <row r="38" spans="1:19" x14ac:dyDescent="0.3">
      <c r="A38" s="63" t="s">
        <v>1969</v>
      </c>
      <c r="B38" s="64">
        <f>VLOOKUP($A38,'Return Data'!$B$7:$R$2292,3,0)</f>
        <v>44679</v>
      </c>
      <c r="C38" s="65">
        <f>VLOOKUP($A38,'Return Data'!$B$7:$R$2292,4,0)</f>
        <v>25.97</v>
      </c>
      <c r="D38" s="65">
        <f>VLOOKUP($A38,'Return Data'!$B$7:$R$2292,10,0)</f>
        <v>0.4254</v>
      </c>
      <c r="E38" s="66">
        <f t="shared" si="0"/>
        <v>20</v>
      </c>
      <c r="F38" s="65">
        <f>VLOOKUP($A38,'Return Data'!$B$7:$R$2292,11,0)</f>
        <v>2.7700999999999998</v>
      </c>
      <c r="G38" s="66">
        <f t="shared" si="1"/>
        <v>11</v>
      </c>
      <c r="H38" s="65">
        <f>VLOOKUP($A38,'Return Data'!$B$7:$R$2292,12,0)</f>
        <v>12.913</v>
      </c>
      <c r="I38" s="66">
        <f t="shared" si="2"/>
        <v>12</v>
      </c>
      <c r="J38" s="65">
        <f>VLOOKUP($A38,'Return Data'!$B$7:$R$2292,13,0)</f>
        <v>26.006799999999998</v>
      </c>
      <c r="K38" s="66">
        <f t="shared" si="3"/>
        <v>16</v>
      </c>
      <c r="L38" s="65">
        <f>VLOOKUP($A38,'Return Data'!$B$7:$R$2292,17,0)</f>
        <v>43.966200000000001</v>
      </c>
      <c r="M38" s="66">
        <f t="shared" si="4"/>
        <v>15</v>
      </c>
      <c r="N38" s="65">
        <f>VLOOKUP($A38,'Return Data'!$B$7:$R$2292,14,0)</f>
        <v>19.805099999999999</v>
      </c>
      <c r="O38" s="66">
        <f t="shared" ref="O38:O63" si="10">RANK(N38,N$8:N$63,0)</f>
        <v>19</v>
      </c>
      <c r="P38" s="65">
        <f>VLOOKUP($A38,'Return Data'!$B$7:$R$2292,15,0)</f>
        <v>15.1911</v>
      </c>
      <c r="Q38" s="66">
        <f t="shared" ref="Q38:Q44" si="11">RANK(P38,P$8:P$63,0)</f>
        <v>10</v>
      </c>
      <c r="R38" s="65">
        <f>VLOOKUP($A38,'Return Data'!$B$7:$R$2292,16,0)</f>
        <v>16.125599999999999</v>
      </c>
      <c r="S38" s="67">
        <f t="shared" si="6"/>
        <v>18</v>
      </c>
    </row>
    <row r="39" spans="1:19" x14ac:dyDescent="0.3">
      <c r="A39" s="63" t="s">
        <v>198</v>
      </c>
      <c r="B39" s="64">
        <f>VLOOKUP($A39,'Return Data'!$B$7:$R$2292,3,0)</f>
        <v>44679</v>
      </c>
      <c r="C39" s="65">
        <f>VLOOKUP($A39,'Return Data'!$B$7:$R$2292,4,0)</f>
        <v>249.76130000000001</v>
      </c>
      <c r="D39" s="65">
        <f>VLOOKUP($A39,'Return Data'!$B$7:$R$2292,10,0)</f>
        <v>5.8304999999999998</v>
      </c>
      <c r="E39" s="66">
        <f t="shared" si="0"/>
        <v>1</v>
      </c>
      <c r="F39" s="65">
        <f>VLOOKUP($A39,'Return Data'!$B$7:$R$2292,11,0)</f>
        <v>9.1143999999999998</v>
      </c>
      <c r="G39" s="66">
        <f t="shared" si="1"/>
        <v>1</v>
      </c>
      <c r="H39" s="65">
        <f>VLOOKUP($A39,'Return Data'!$B$7:$R$2292,12,0)</f>
        <v>15.0953</v>
      </c>
      <c r="I39" s="66">
        <f t="shared" si="2"/>
        <v>5</v>
      </c>
      <c r="J39" s="65">
        <f>VLOOKUP($A39,'Return Data'!$B$7:$R$2292,13,0)</f>
        <v>39.354999999999997</v>
      </c>
      <c r="K39" s="66">
        <f t="shared" si="3"/>
        <v>8</v>
      </c>
      <c r="L39" s="65">
        <f>VLOOKUP($A39,'Return Data'!$B$7:$R$2292,17,0)</f>
        <v>75.455200000000005</v>
      </c>
      <c r="M39" s="66">
        <f t="shared" si="4"/>
        <v>1</v>
      </c>
      <c r="N39" s="65">
        <f>VLOOKUP($A39,'Return Data'!$B$7:$R$2292,14,0)</f>
        <v>37.703699999999998</v>
      </c>
      <c r="O39" s="66">
        <f t="shared" si="10"/>
        <v>1</v>
      </c>
      <c r="P39" s="65">
        <f>VLOOKUP($A39,'Return Data'!$B$7:$R$2292,15,0)</f>
        <v>24.7531</v>
      </c>
      <c r="Q39" s="66">
        <f t="shared" si="11"/>
        <v>2</v>
      </c>
      <c r="R39" s="65">
        <f>VLOOKUP($A39,'Return Data'!$B$7:$R$2292,16,0)</f>
        <v>22.024100000000001</v>
      </c>
      <c r="S39" s="67">
        <f t="shared" si="6"/>
        <v>5</v>
      </c>
    </row>
    <row r="40" spans="1:19" x14ac:dyDescent="0.3">
      <c r="A40" s="63" t="s">
        <v>199</v>
      </c>
      <c r="B40" s="64">
        <f>VLOOKUP($A40,'Return Data'!$B$7:$R$2292,3,0)</f>
        <v>44679</v>
      </c>
      <c r="C40" s="65">
        <f>VLOOKUP($A40,'Return Data'!$B$7:$R$2292,4,0)</f>
        <v>75.7</v>
      </c>
      <c r="D40" s="65">
        <f>VLOOKUP($A40,'Return Data'!$B$7:$R$2292,10,0)</f>
        <v>0.3579</v>
      </c>
      <c r="E40" s="66">
        <f t="shared" ref="E40:E63" si="12">RANK(D40,D$8:D$63,0)</f>
        <v>22</v>
      </c>
      <c r="F40" s="65">
        <f>VLOOKUP($A40,'Return Data'!$B$7:$R$2292,11,0)</f>
        <v>-3.4316</v>
      </c>
      <c r="G40" s="66">
        <f t="shared" ref="G40:G63" si="13">RANK(F40,F$8:F$63,0)</f>
        <v>37</v>
      </c>
      <c r="H40" s="65">
        <f>VLOOKUP($A40,'Return Data'!$B$7:$R$2292,12,0)</f>
        <v>3.7555000000000001</v>
      </c>
      <c r="I40" s="66">
        <f t="shared" ref="I40:I63" si="14">RANK(H40,H$8:H$63,0)</f>
        <v>47</v>
      </c>
      <c r="J40" s="65">
        <f>VLOOKUP($A40,'Return Data'!$B$7:$R$2292,13,0)</f>
        <v>12.032</v>
      </c>
      <c r="K40" s="66">
        <f t="shared" ref="K40:K63" si="15">RANK(J40,J$8:J$63,0)</f>
        <v>52</v>
      </c>
      <c r="L40" s="65">
        <f>VLOOKUP($A40,'Return Data'!$B$7:$R$2292,17,0)</f>
        <v>37.123199999999997</v>
      </c>
      <c r="M40" s="66">
        <f t="shared" ref="M40:M63" si="16">RANK(L40,L$8:L$63,0)</f>
        <v>40</v>
      </c>
      <c r="N40" s="65">
        <f>VLOOKUP($A40,'Return Data'!$B$7:$R$2292,14,0)</f>
        <v>10.624700000000001</v>
      </c>
      <c r="O40" s="66">
        <f t="shared" si="10"/>
        <v>52</v>
      </c>
      <c r="P40" s="65">
        <f>VLOOKUP($A40,'Return Data'!$B$7:$R$2292,15,0)</f>
        <v>9.3795999999999999</v>
      </c>
      <c r="Q40" s="66">
        <f t="shared" si="11"/>
        <v>39</v>
      </c>
      <c r="R40" s="65">
        <f>VLOOKUP($A40,'Return Data'!$B$7:$R$2292,16,0)</f>
        <v>16.367799999999999</v>
      </c>
      <c r="S40" s="67">
        <f t="shared" ref="S40:S63" si="17">RANK(R40,R$8:R$63,0)</f>
        <v>17</v>
      </c>
    </row>
    <row r="41" spans="1:19" x14ac:dyDescent="0.3">
      <c r="A41" s="63" t="s">
        <v>370</v>
      </c>
      <c r="B41" s="64">
        <f>VLOOKUP($A41,'Return Data'!$B$7:$R$2292,3,0)</f>
        <v>44679</v>
      </c>
      <c r="C41" s="65">
        <f>VLOOKUP($A41,'Return Data'!$B$7:$R$2292,4,0)</f>
        <v>232.5556</v>
      </c>
      <c r="D41" s="65">
        <f>VLOOKUP($A41,'Return Data'!$B$7:$R$2292,10,0)</f>
        <v>-9.4799999999999995E-2</v>
      </c>
      <c r="E41" s="66">
        <f t="shared" si="12"/>
        <v>30</v>
      </c>
      <c r="F41" s="65">
        <f>VLOOKUP($A41,'Return Data'!$B$7:$R$2292,11,0)</f>
        <v>-2.6377000000000002</v>
      </c>
      <c r="G41" s="66">
        <f t="shared" si="13"/>
        <v>34</v>
      </c>
      <c r="H41" s="65">
        <f>VLOOKUP($A41,'Return Data'!$B$7:$R$2292,12,0)</f>
        <v>8.1763999999999992</v>
      </c>
      <c r="I41" s="66">
        <f t="shared" si="14"/>
        <v>36</v>
      </c>
      <c r="J41" s="65">
        <f>VLOOKUP($A41,'Return Data'!$B$7:$R$2292,13,0)</f>
        <v>19.229600000000001</v>
      </c>
      <c r="K41" s="66">
        <f t="shared" si="15"/>
        <v>36</v>
      </c>
      <c r="L41" s="65">
        <f>VLOOKUP($A41,'Return Data'!$B$7:$R$2292,17,0)</f>
        <v>38.6708</v>
      </c>
      <c r="M41" s="66">
        <f t="shared" si="16"/>
        <v>34</v>
      </c>
      <c r="N41" s="65">
        <f>VLOOKUP($A41,'Return Data'!$B$7:$R$2292,14,0)</f>
        <v>15.648400000000001</v>
      </c>
      <c r="O41" s="66">
        <f t="shared" si="10"/>
        <v>39</v>
      </c>
      <c r="P41" s="65">
        <f>VLOOKUP($A41,'Return Data'!$B$7:$R$2292,15,0)</f>
        <v>11.9579</v>
      </c>
      <c r="Q41" s="66">
        <f t="shared" si="11"/>
        <v>27</v>
      </c>
      <c r="R41" s="65">
        <f>VLOOKUP($A41,'Return Data'!$B$7:$R$2292,16,0)</f>
        <v>14.173</v>
      </c>
      <c r="S41" s="67">
        <f t="shared" si="17"/>
        <v>37</v>
      </c>
    </row>
    <row r="42" spans="1:19" x14ac:dyDescent="0.3">
      <c r="A42" s="63" t="s">
        <v>201</v>
      </c>
      <c r="B42" s="64">
        <f>VLOOKUP($A42,'Return Data'!$B$7:$R$2292,3,0)</f>
        <v>44679</v>
      </c>
      <c r="C42" s="65">
        <f>VLOOKUP($A42,'Return Data'!$B$7:$R$2292,4,0)</f>
        <v>26.229600000000001</v>
      </c>
      <c r="D42" s="65">
        <f>VLOOKUP($A42,'Return Data'!$B$7:$R$2292,10,0)</f>
        <v>9.7699999999999995E-2</v>
      </c>
      <c r="E42" s="66">
        <f t="shared" si="12"/>
        <v>27</v>
      </c>
      <c r="F42" s="65">
        <f>VLOOKUP($A42,'Return Data'!$B$7:$R$2292,11,0)</f>
        <v>6.7724000000000002</v>
      </c>
      <c r="G42" s="66">
        <f t="shared" si="13"/>
        <v>3</v>
      </c>
      <c r="H42" s="65">
        <f>VLOOKUP($A42,'Return Data'!$B$7:$R$2292,12,0)</f>
        <v>17.0228</v>
      </c>
      <c r="I42" s="66">
        <f t="shared" si="14"/>
        <v>2</v>
      </c>
      <c r="J42" s="65">
        <f>VLOOKUP($A42,'Return Data'!$B$7:$R$2292,13,0)</f>
        <v>27.863800000000001</v>
      </c>
      <c r="K42" s="66">
        <f t="shared" si="15"/>
        <v>12</v>
      </c>
      <c r="L42" s="65">
        <f>VLOOKUP($A42,'Return Data'!$B$7:$R$2292,17,0)</f>
        <v>55.395699999999998</v>
      </c>
      <c r="M42" s="66">
        <f t="shared" si="16"/>
        <v>9</v>
      </c>
      <c r="N42" s="65">
        <f>VLOOKUP($A42,'Return Data'!$B$7:$R$2292,14,0)</f>
        <v>24.101299999999998</v>
      </c>
      <c r="O42" s="66">
        <f t="shared" si="10"/>
        <v>8</v>
      </c>
      <c r="P42" s="65">
        <f>VLOOKUP($A42,'Return Data'!$B$7:$R$2292,15,0)</f>
        <v>15.8835</v>
      </c>
      <c r="Q42" s="66">
        <f t="shared" si="11"/>
        <v>9</v>
      </c>
      <c r="R42" s="65">
        <f>VLOOKUP($A42,'Return Data'!$B$7:$R$2292,16,0)</f>
        <v>14.361700000000001</v>
      </c>
      <c r="S42" s="67">
        <f t="shared" si="17"/>
        <v>35</v>
      </c>
    </row>
    <row r="43" spans="1:19" x14ac:dyDescent="0.3">
      <c r="A43" s="63" t="s">
        <v>202</v>
      </c>
      <c r="B43" s="64">
        <f>VLOOKUP($A43,'Return Data'!$B$7:$R$2292,3,0)</f>
        <v>44679</v>
      </c>
      <c r="C43" s="65">
        <f>VLOOKUP($A43,'Return Data'!$B$7:$R$2292,4,0)</f>
        <v>27.651299999999999</v>
      </c>
      <c r="D43" s="65">
        <f>VLOOKUP($A43,'Return Data'!$B$7:$R$2292,10,0)</f>
        <v>0.1449</v>
      </c>
      <c r="E43" s="66">
        <f t="shared" si="12"/>
        <v>26</v>
      </c>
      <c r="F43" s="65">
        <f>VLOOKUP($A43,'Return Data'!$B$7:$R$2292,11,0)</f>
        <v>6.0929000000000002</v>
      </c>
      <c r="G43" s="66">
        <f t="shared" si="13"/>
        <v>4</v>
      </c>
      <c r="H43" s="65">
        <f>VLOOKUP($A43,'Return Data'!$B$7:$R$2292,12,0)</f>
        <v>16.137499999999999</v>
      </c>
      <c r="I43" s="66">
        <f t="shared" si="14"/>
        <v>3</v>
      </c>
      <c r="J43" s="65">
        <f>VLOOKUP($A43,'Return Data'!$B$7:$R$2292,13,0)</f>
        <v>27.404800000000002</v>
      </c>
      <c r="K43" s="66">
        <f t="shared" si="15"/>
        <v>13</v>
      </c>
      <c r="L43" s="65">
        <f>VLOOKUP($A43,'Return Data'!$B$7:$R$2292,17,0)</f>
        <v>53.9191</v>
      </c>
      <c r="M43" s="66">
        <f t="shared" si="16"/>
        <v>13</v>
      </c>
      <c r="N43" s="65">
        <f>VLOOKUP($A43,'Return Data'!$B$7:$R$2292,14,0)</f>
        <v>25.000699999999998</v>
      </c>
      <c r="O43" s="66">
        <f t="shared" si="10"/>
        <v>6</v>
      </c>
      <c r="P43" s="65">
        <f>VLOOKUP($A43,'Return Data'!$B$7:$R$2292,15,0)</f>
        <v>16.721399999999999</v>
      </c>
      <c r="Q43" s="66">
        <f t="shared" si="11"/>
        <v>8</v>
      </c>
      <c r="R43" s="65">
        <f>VLOOKUP($A43,'Return Data'!$B$7:$R$2292,16,0)</f>
        <v>15.410500000000001</v>
      </c>
      <c r="S43" s="67">
        <f t="shared" si="17"/>
        <v>26</v>
      </c>
    </row>
    <row r="44" spans="1:19" x14ac:dyDescent="0.3">
      <c r="A44" s="63" t="s">
        <v>203</v>
      </c>
      <c r="B44" s="64">
        <f>VLOOKUP($A44,'Return Data'!$B$7:$R$2292,3,0)</f>
        <v>44679</v>
      </c>
      <c r="C44" s="65">
        <f>VLOOKUP($A44,'Return Data'!$B$7:$R$2292,4,0)</f>
        <v>27.570499999999999</v>
      </c>
      <c r="D44" s="65">
        <f>VLOOKUP($A44,'Return Data'!$B$7:$R$2292,10,0)</f>
        <v>0.21479999999999999</v>
      </c>
      <c r="E44" s="66">
        <f t="shared" si="12"/>
        <v>24</v>
      </c>
      <c r="F44" s="65">
        <f>VLOOKUP($A44,'Return Data'!$B$7:$R$2292,11,0)</f>
        <v>7.3613</v>
      </c>
      <c r="G44" s="66">
        <f t="shared" si="13"/>
        <v>2</v>
      </c>
      <c r="H44" s="65">
        <f>VLOOKUP($A44,'Return Data'!$B$7:$R$2292,12,0)</f>
        <v>17.540900000000001</v>
      </c>
      <c r="I44" s="66">
        <f t="shared" si="14"/>
        <v>1</v>
      </c>
      <c r="J44" s="65">
        <f>VLOOKUP($A44,'Return Data'!$B$7:$R$2292,13,0)</f>
        <v>28.702400000000001</v>
      </c>
      <c r="K44" s="66">
        <f t="shared" si="15"/>
        <v>10</v>
      </c>
      <c r="L44" s="65">
        <f>VLOOKUP($A44,'Return Data'!$B$7:$R$2292,17,0)</f>
        <v>54.730899999999998</v>
      </c>
      <c r="M44" s="66">
        <f t="shared" si="16"/>
        <v>10</v>
      </c>
      <c r="N44" s="65">
        <f>VLOOKUP($A44,'Return Data'!$B$7:$R$2292,14,0)</f>
        <v>25.2316</v>
      </c>
      <c r="O44" s="66">
        <f t="shared" si="10"/>
        <v>5</v>
      </c>
      <c r="P44" s="65">
        <f>VLOOKUP($A44,'Return Data'!$B$7:$R$2292,15,0)</f>
        <v>17.692399999999999</v>
      </c>
      <c r="Q44" s="66">
        <f t="shared" si="11"/>
        <v>5</v>
      </c>
      <c r="R44" s="65">
        <f>VLOOKUP($A44,'Return Data'!$B$7:$R$2292,16,0)</f>
        <v>18.1539</v>
      </c>
      <c r="S44" s="67">
        <f t="shared" si="17"/>
        <v>9</v>
      </c>
    </row>
    <row r="45" spans="1:19" x14ac:dyDescent="0.3">
      <c r="A45" s="63" t="s">
        <v>204</v>
      </c>
      <c r="B45" s="64">
        <f>VLOOKUP($A45,'Return Data'!$B$7:$R$2292,3,0)</f>
        <v>44679</v>
      </c>
      <c r="C45" s="65">
        <f>VLOOKUP($A45,'Return Data'!$B$7:$R$2292,4,0)</f>
        <v>31.9756</v>
      </c>
      <c r="D45" s="65">
        <f>VLOOKUP($A45,'Return Data'!$B$7:$R$2292,10,0)</f>
        <v>3.5411999999999999</v>
      </c>
      <c r="E45" s="66">
        <f t="shared" si="12"/>
        <v>3</v>
      </c>
      <c r="F45" s="65">
        <f>VLOOKUP($A45,'Return Data'!$B$7:$R$2292,11,0)</f>
        <v>2.2663000000000002</v>
      </c>
      <c r="G45" s="66">
        <f t="shared" si="13"/>
        <v>13</v>
      </c>
      <c r="H45" s="65">
        <f>VLOOKUP($A45,'Return Data'!$B$7:$R$2292,12,0)</f>
        <v>12.0535</v>
      </c>
      <c r="I45" s="66">
        <f t="shared" si="14"/>
        <v>17</v>
      </c>
      <c r="J45" s="65">
        <f>VLOOKUP($A45,'Return Data'!$B$7:$R$2292,13,0)</f>
        <v>44.037500000000001</v>
      </c>
      <c r="K45" s="66">
        <f t="shared" si="15"/>
        <v>7</v>
      </c>
      <c r="L45" s="65">
        <f>VLOOKUP($A45,'Return Data'!$B$7:$R$2292,17,0)</f>
        <v>62.374000000000002</v>
      </c>
      <c r="M45" s="66">
        <f t="shared" si="16"/>
        <v>7</v>
      </c>
      <c r="N45" s="65">
        <f>VLOOKUP($A45,'Return Data'!$B$7:$R$2292,14,0)</f>
        <v>35.671300000000002</v>
      </c>
      <c r="O45" s="66">
        <f t="shared" si="10"/>
        <v>2</v>
      </c>
      <c r="P45" s="65"/>
      <c r="Q45" s="66"/>
      <c r="R45" s="65">
        <f>VLOOKUP($A45,'Return Data'!$B$7:$R$2292,16,0)</f>
        <v>25.714200000000002</v>
      </c>
      <c r="S45" s="67">
        <f t="shared" si="17"/>
        <v>2</v>
      </c>
    </row>
    <row r="46" spans="1:19" x14ac:dyDescent="0.3">
      <c r="A46" s="63" t="s">
        <v>205</v>
      </c>
      <c r="B46" s="64">
        <f>VLOOKUP($A46,'Return Data'!$B$7:$R$2292,3,0)</f>
        <v>44679</v>
      </c>
      <c r="C46" s="65">
        <f>VLOOKUP($A46,'Return Data'!$B$7:$R$2292,4,0)</f>
        <v>16.866499999999998</v>
      </c>
      <c r="D46" s="65">
        <f>VLOOKUP($A46,'Return Data'!$B$7:$R$2292,10,0)</f>
        <v>0.85270000000000001</v>
      </c>
      <c r="E46" s="66">
        <f t="shared" si="12"/>
        <v>19</v>
      </c>
      <c r="F46" s="65">
        <f>VLOOKUP($A46,'Return Data'!$B$7:$R$2292,11,0)</f>
        <v>-0.1734</v>
      </c>
      <c r="G46" s="66">
        <f t="shared" si="13"/>
        <v>18</v>
      </c>
      <c r="H46" s="65">
        <f>VLOOKUP($A46,'Return Data'!$B$7:$R$2292,12,0)</f>
        <v>10.349600000000001</v>
      </c>
      <c r="I46" s="66">
        <f t="shared" si="14"/>
        <v>21</v>
      </c>
      <c r="J46" s="65">
        <f>VLOOKUP($A46,'Return Data'!$B$7:$R$2292,13,0)</f>
        <v>23.007200000000001</v>
      </c>
      <c r="K46" s="66">
        <f t="shared" si="15"/>
        <v>18</v>
      </c>
      <c r="L46" s="65">
        <f>VLOOKUP($A46,'Return Data'!$B$7:$R$2292,17,0)</f>
        <v>36.837600000000002</v>
      </c>
      <c r="M46" s="66">
        <f t="shared" si="16"/>
        <v>41</v>
      </c>
      <c r="N46" s="65">
        <f>VLOOKUP($A46,'Return Data'!$B$7:$R$2292,14,0)</f>
        <v>18.4971</v>
      </c>
      <c r="O46" s="66">
        <f t="shared" si="10"/>
        <v>25</v>
      </c>
      <c r="P46" s="65"/>
      <c r="Q46" s="66"/>
      <c r="R46" s="65">
        <f>VLOOKUP($A46,'Return Data'!$B$7:$R$2292,16,0)</f>
        <v>13.632300000000001</v>
      </c>
      <c r="S46" s="67">
        <f t="shared" si="17"/>
        <v>43</v>
      </c>
    </row>
    <row r="47" spans="1:19" x14ac:dyDescent="0.3">
      <c r="A47" s="63" t="s">
        <v>206</v>
      </c>
      <c r="B47" s="64">
        <f>VLOOKUP($A47,'Return Data'!$B$7:$R$2292,3,0)</f>
        <v>44679</v>
      </c>
      <c r="C47" s="65">
        <f>VLOOKUP($A47,'Return Data'!$B$7:$R$2292,4,0)</f>
        <v>17.8674</v>
      </c>
      <c r="D47" s="65">
        <f>VLOOKUP($A47,'Return Data'!$B$7:$R$2292,10,0)</f>
        <v>-0.97050000000000003</v>
      </c>
      <c r="E47" s="66">
        <f t="shared" si="12"/>
        <v>38</v>
      </c>
      <c r="F47" s="65">
        <f>VLOOKUP($A47,'Return Data'!$B$7:$R$2292,11,0)</f>
        <v>-2.4683999999999999</v>
      </c>
      <c r="G47" s="66">
        <f t="shared" si="13"/>
        <v>31</v>
      </c>
      <c r="H47" s="65">
        <f>VLOOKUP($A47,'Return Data'!$B$7:$R$2292,12,0)</f>
        <v>6.9782000000000002</v>
      </c>
      <c r="I47" s="66">
        <f t="shared" si="14"/>
        <v>39</v>
      </c>
      <c r="J47" s="65">
        <f>VLOOKUP($A47,'Return Data'!$B$7:$R$2292,13,0)</f>
        <v>19.977399999999999</v>
      </c>
      <c r="K47" s="66">
        <f t="shared" si="15"/>
        <v>31</v>
      </c>
      <c r="L47" s="65">
        <f>VLOOKUP($A47,'Return Data'!$B$7:$R$2292,17,0)</f>
        <v>40.381</v>
      </c>
      <c r="M47" s="66">
        <f t="shared" si="16"/>
        <v>26</v>
      </c>
      <c r="N47" s="65">
        <f>VLOOKUP($A47,'Return Data'!$B$7:$R$2292,14,0)</f>
        <v>19.069800000000001</v>
      </c>
      <c r="O47" s="66">
        <f t="shared" si="10"/>
        <v>22</v>
      </c>
      <c r="P47" s="65"/>
      <c r="Q47" s="66"/>
      <c r="R47" s="65">
        <f>VLOOKUP($A47,'Return Data'!$B$7:$R$2292,16,0)</f>
        <v>16.578900000000001</v>
      </c>
      <c r="S47" s="67">
        <f t="shared" si="17"/>
        <v>16</v>
      </c>
    </row>
    <row r="48" spans="1:19" x14ac:dyDescent="0.3">
      <c r="A48" s="63" t="s">
        <v>207</v>
      </c>
      <c r="B48" s="64">
        <f>VLOOKUP($A48,'Return Data'!$B$7:$R$2292,3,0)</f>
        <v>44679</v>
      </c>
      <c r="C48" s="65">
        <f>VLOOKUP($A48,'Return Data'!$B$7:$R$2292,4,0)</f>
        <v>61.970300000000002</v>
      </c>
      <c r="D48" s="65">
        <f>VLOOKUP($A48,'Return Data'!$B$7:$R$2292,10,0)</f>
        <v>5.1481000000000003</v>
      </c>
      <c r="E48" s="66">
        <f t="shared" si="12"/>
        <v>2</v>
      </c>
      <c r="F48" s="65">
        <f>VLOOKUP($A48,'Return Data'!$B$7:$R$2292,11,0)</f>
        <v>2.1162999999999998</v>
      </c>
      <c r="G48" s="66">
        <f t="shared" si="13"/>
        <v>14</v>
      </c>
      <c r="H48" s="65">
        <f>VLOOKUP($A48,'Return Data'!$B$7:$R$2292,12,0)</f>
        <v>15.2258</v>
      </c>
      <c r="I48" s="66">
        <f t="shared" si="14"/>
        <v>4</v>
      </c>
      <c r="J48" s="65">
        <f>VLOOKUP($A48,'Return Data'!$B$7:$R$2292,13,0)</f>
        <v>34.184800000000003</v>
      </c>
      <c r="K48" s="66">
        <f t="shared" si="15"/>
        <v>9</v>
      </c>
      <c r="L48" s="65">
        <f>VLOOKUP($A48,'Return Data'!$B$7:$R$2292,17,0)</f>
        <v>54.610799999999998</v>
      </c>
      <c r="M48" s="66">
        <f t="shared" si="16"/>
        <v>12</v>
      </c>
      <c r="N48" s="65">
        <f>VLOOKUP($A48,'Return Data'!$B$7:$R$2292,14,0)</f>
        <v>35.607900000000001</v>
      </c>
      <c r="O48" s="66">
        <f t="shared" si="10"/>
        <v>3</v>
      </c>
      <c r="P48" s="65">
        <f>VLOOKUP($A48,'Return Data'!$B$7:$R$2292,15,0)</f>
        <v>25.765799999999999</v>
      </c>
      <c r="Q48" s="66">
        <f>RANK(P48,P$8:P$63,0)</f>
        <v>1</v>
      </c>
      <c r="R48" s="65">
        <f>VLOOKUP($A48,'Return Data'!$B$7:$R$2292,16,0)</f>
        <v>25.29</v>
      </c>
      <c r="S48" s="67">
        <f t="shared" si="17"/>
        <v>3</v>
      </c>
    </row>
    <row r="49" spans="1:19" x14ac:dyDescent="0.3">
      <c r="A49" s="63" t="s">
        <v>208</v>
      </c>
      <c r="B49" s="64">
        <f>VLOOKUP($A49,'Return Data'!$B$7:$R$2292,3,0)</f>
        <v>44679</v>
      </c>
      <c r="C49" s="65">
        <f>VLOOKUP($A49,'Return Data'!$B$7:$R$2292,4,0)</f>
        <v>16.016300000000001</v>
      </c>
      <c r="D49" s="65">
        <f>VLOOKUP($A49,'Return Data'!$B$7:$R$2292,10,0)</f>
        <v>-0.99399999999999999</v>
      </c>
      <c r="E49" s="66">
        <f t="shared" si="12"/>
        <v>40</v>
      </c>
      <c r="F49" s="65">
        <f>VLOOKUP($A49,'Return Data'!$B$7:$R$2292,11,0)</f>
        <v>-4.6807999999999996</v>
      </c>
      <c r="G49" s="66">
        <f t="shared" si="13"/>
        <v>47</v>
      </c>
      <c r="H49" s="65">
        <f>VLOOKUP($A49,'Return Data'!$B$7:$R$2292,12,0)</f>
        <v>8.5754999999999999</v>
      </c>
      <c r="I49" s="66">
        <f t="shared" si="14"/>
        <v>33</v>
      </c>
      <c r="J49" s="65">
        <f>VLOOKUP($A49,'Return Data'!$B$7:$R$2292,13,0)</f>
        <v>16.116499999999998</v>
      </c>
      <c r="K49" s="66">
        <f t="shared" si="15"/>
        <v>46</v>
      </c>
      <c r="L49" s="65">
        <f>VLOOKUP($A49,'Return Data'!$B$7:$R$2292,17,0)</f>
        <v>28.203900000000001</v>
      </c>
      <c r="M49" s="66">
        <f t="shared" si="16"/>
        <v>54</v>
      </c>
      <c r="N49" s="65">
        <f>VLOOKUP($A49,'Return Data'!$B$7:$R$2292,14,0)</f>
        <v>14.819900000000001</v>
      </c>
      <c r="O49" s="66">
        <f t="shared" si="10"/>
        <v>43</v>
      </c>
      <c r="P49" s="65"/>
      <c r="Q49" s="66"/>
      <c r="R49" s="65">
        <f>VLOOKUP($A49,'Return Data'!$B$7:$R$2292,16,0)</f>
        <v>15.5571</v>
      </c>
      <c r="S49" s="67">
        <f t="shared" si="17"/>
        <v>24</v>
      </c>
    </row>
    <row r="50" spans="1:19" x14ac:dyDescent="0.3">
      <c r="A50" s="63" t="s">
        <v>209</v>
      </c>
      <c r="B50" s="64">
        <f>VLOOKUP($A50,'Return Data'!$B$7:$R$2292,3,0)</f>
        <v>44679</v>
      </c>
      <c r="C50" s="65">
        <f>VLOOKUP($A50,'Return Data'!$B$7:$R$2292,4,0)</f>
        <v>151.73089999999999</v>
      </c>
      <c r="D50" s="65">
        <f>VLOOKUP($A50,'Return Data'!$B$7:$R$2292,10,0)</f>
        <v>0.40279999999999999</v>
      </c>
      <c r="E50" s="66">
        <f t="shared" si="12"/>
        <v>21</v>
      </c>
      <c r="F50" s="65">
        <f>VLOOKUP($A50,'Return Data'!$B$7:$R$2292,11,0)</f>
        <v>-1.7327999999999999</v>
      </c>
      <c r="G50" s="66">
        <f t="shared" si="13"/>
        <v>24</v>
      </c>
      <c r="H50" s="65">
        <f>VLOOKUP($A50,'Return Data'!$B$7:$R$2292,12,0)</f>
        <v>9.3277000000000001</v>
      </c>
      <c r="I50" s="66">
        <f t="shared" si="14"/>
        <v>28</v>
      </c>
      <c r="J50" s="65">
        <f>VLOOKUP($A50,'Return Data'!$B$7:$R$2292,13,0)</f>
        <v>20.2441</v>
      </c>
      <c r="K50" s="66">
        <f t="shared" si="15"/>
        <v>29</v>
      </c>
      <c r="L50" s="65">
        <f>VLOOKUP($A50,'Return Data'!$B$7:$R$2292,17,0)</f>
        <v>38.164299999999997</v>
      </c>
      <c r="M50" s="66">
        <f t="shared" si="16"/>
        <v>37</v>
      </c>
      <c r="N50" s="65">
        <f>VLOOKUP($A50,'Return Data'!$B$7:$R$2292,14,0)</f>
        <v>13.2027</v>
      </c>
      <c r="O50" s="66">
        <f t="shared" si="10"/>
        <v>48</v>
      </c>
      <c r="P50" s="65">
        <f>VLOOKUP($A50,'Return Data'!$B$7:$R$2292,15,0)</f>
        <v>9.4194999999999993</v>
      </c>
      <c r="Q50" s="66">
        <f>RANK(P50,P$8:P$63,0)</f>
        <v>38</v>
      </c>
      <c r="R50" s="65">
        <f>VLOOKUP($A50,'Return Data'!$B$7:$R$2292,16,0)</f>
        <v>12.9641</v>
      </c>
      <c r="S50" s="67">
        <f t="shared" si="17"/>
        <v>50</v>
      </c>
    </row>
    <row r="51" spans="1:19" x14ac:dyDescent="0.3">
      <c r="A51" s="63" t="s">
        <v>210</v>
      </c>
      <c r="B51" s="64">
        <f>VLOOKUP($A51,'Return Data'!$B$7:$R$2292,3,0)</f>
        <v>44679</v>
      </c>
      <c r="C51" s="65">
        <f>VLOOKUP($A51,'Return Data'!$B$7:$R$2292,4,0)</f>
        <v>19.4404</v>
      </c>
      <c r="D51" s="65">
        <f>VLOOKUP($A51,'Return Data'!$B$7:$R$2292,10,0)</f>
        <v>2.3706999999999998</v>
      </c>
      <c r="E51" s="66">
        <f t="shared" si="12"/>
        <v>10</v>
      </c>
      <c r="F51" s="65">
        <f>VLOOKUP($A51,'Return Data'!$B$7:$R$2292,11,0)</f>
        <v>4.3880999999999997</v>
      </c>
      <c r="G51" s="66">
        <f t="shared" si="13"/>
        <v>8</v>
      </c>
      <c r="H51" s="65">
        <f>VLOOKUP($A51,'Return Data'!$B$7:$R$2292,12,0)</f>
        <v>12.679</v>
      </c>
      <c r="I51" s="66">
        <f t="shared" si="14"/>
        <v>14</v>
      </c>
      <c r="J51" s="65">
        <f>VLOOKUP($A51,'Return Data'!$B$7:$R$2292,13,0)</f>
        <v>51.634099999999997</v>
      </c>
      <c r="K51" s="66">
        <f t="shared" si="15"/>
        <v>4</v>
      </c>
      <c r="L51" s="65">
        <f>VLOOKUP($A51,'Return Data'!$B$7:$R$2292,17,0)</f>
        <v>66.137500000000003</v>
      </c>
      <c r="M51" s="66">
        <f t="shared" si="16"/>
        <v>6</v>
      </c>
      <c r="N51" s="65">
        <f>VLOOKUP($A51,'Return Data'!$B$7:$R$2292,14,0)</f>
        <v>21.519600000000001</v>
      </c>
      <c r="O51" s="66">
        <f t="shared" si="10"/>
        <v>17</v>
      </c>
      <c r="P51" s="65">
        <f>VLOOKUP($A51,'Return Data'!$B$7:$R$2292,15,0)</f>
        <v>9.8619000000000003</v>
      </c>
      <c r="Q51" s="66">
        <f>RANK(P51,P$8:P$63,0)</f>
        <v>35</v>
      </c>
      <c r="R51" s="65">
        <f>VLOOKUP($A51,'Return Data'!$B$7:$R$2292,16,0)</f>
        <v>12.988300000000001</v>
      </c>
      <c r="S51" s="67">
        <f t="shared" si="17"/>
        <v>49</v>
      </c>
    </row>
    <row r="52" spans="1:19" x14ac:dyDescent="0.3">
      <c r="A52" s="63" t="s">
        <v>211</v>
      </c>
      <c r="B52" s="64">
        <f>VLOOKUP($A52,'Return Data'!$B$7:$R$2292,3,0)</f>
        <v>44679</v>
      </c>
      <c r="C52" s="65">
        <f>VLOOKUP($A52,'Return Data'!$B$7:$R$2292,4,0)</f>
        <v>16.718699999999998</v>
      </c>
      <c r="D52" s="65">
        <f>VLOOKUP($A52,'Return Data'!$B$7:$R$2292,10,0)</f>
        <v>2.3921999999999999</v>
      </c>
      <c r="E52" s="66">
        <f t="shared" si="12"/>
        <v>9</v>
      </c>
      <c r="F52" s="65">
        <f>VLOOKUP($A52,'Return Data'!$B$7:$R$2292,11,0)</f>
        <v>4.6397000000000004</v>
      </c>
      <c r="G52" s="66">
        <f t="shared" si="13"/>
        <v>7</v>
      </c>
      <c r="H52" s="65">
        <f>VLOOKUP($A52,'Return Data'!$B$7:$R$2292,12,0)</f>
        <v>13.069599999999999</v>
      </c>
      <c r="I52" s="66">
        <f t="shared" si="14"/>
        <v>10</v>
      </c>
      <c r="J52" s="65">
        <f>VLOOKUP($A52,'Return Data'!$B$7:$R$2292,13,0)</f>
        <v>52.076700000000002</v>
      </c>
      <c r="K52" s="66">
        <f t="shared" si="15"/>
        <v>2</v>
      </c>
      <c r="L52" s="65">
        <f>VLOOKUP($A52,'Return Data'!$B$7:$R$2292,17,0)</f>
        <v>67.1524</v>
      </c>
      <c r="M52" s="66">
        <f t="shared" si="16"/>
        <v>4</v>
      </c>
      <c r="N52" s="65">
        <f>VLOOKUP($A52,'Return Data'!$B$7:$R$2292,14,0)</f>
        <v>22.2653</v>
      </c>
      <c r="O52" s="66">
        <f t="shared" si="10"/>
        <v>12</v>
      </c>
      <c r="P52" s="65"/>
      <c r="Q52" s="66"/>
      <c r="R52" s="65">
        <f>VLOOKUP($A52,'Return Data'!$B$7:$R$2292,16,0)</f>
        <v>10.605600000000001</v>
      </c>
      <c r="S52" s="67">
        <f t="shared" si="17"/>
        <v>54</v>
      </c>
    </row>
    <row r="53" spans="1:19" x14ac:dyDescent="0.3">
      <c r="A53" s="63" t="s">
        <v>212</v>
      </c>
      <c r="B53" s="64">
        <f>VLOOKUP($A53,'Return Data'!$B$7:$R$2292,3,0)</f>
        <v>44679</v>
      </c>
      <c r="C53" s="65">
        <f>VLOOKUP($A53,'Return Data'!$B$7:$R$2292,4,0)</f>
        <v>16.535499999999999</v>
      </c>
      <c r="D53" s="65">
        <f>VLOOKUP($A53,'Return Data'!$B$7:$R$2292,10,0)</f>
        <v>2.5642</v>
      </c>
      <c r="E53" s="66">
        <f t="shared" si="12"/>
        <v>7</v>
      </c>
      <c r="F53" s="65">
        <f>VLOOKUP($A53,'Return Data'!$B$7:$R$2292,11,0)</f>
        <v>3.7645</v>
      </c>
      <c r="G53" s="66">
        <f t="shared" si="13"/>
        <v>9</v>
      </c>
      <c r="H53" s="65">
        <f>VLOOKUP($A53,'Return Data'!$B$7:$R$2292,12,0)</f>
        <v>12.165900000000001</v>
      </c>
      <c r="I53" s="66">
        <f t="shared" si="14"/>
        <v>16</v>
      </c>
      <c r="J53" s="65">
        <f>VLOOKUP($A53,'Return Data'!$B$7:$R$2292,13,0)</f>
        <v>51.937399999999997</v>
      </c>
      <c r="K53" s="66">
        <f t="shared" si="15"/>
        <v>3</v>
      </c>
      <c r="L53" s="65">
        <f>VLOOKUP($A53,'Return Data'!$B$7:$R$2292,17,0)</f>
        <v>68.798000000000002</v>
      </c>
      <c r="M53" s="66">
        <f t="shared" si="16"/>
        <v>3</v>
      </c>
      <c r="N53" s="65">
        <f>VLOOKUP($A53,'Return Data'!$B$7:$R$2292,14,0)</f>
        <v>22.826699999999999</v>
      </c>
      <c r="O53" s="66">
        <f t="shared" si="10"/>
        <v>10</v>
      </c>
      <c r="P53" s="65"/>
      <c r="Q53" s="66"/>
      <c r="R53" s="65">
        <f>VLOOKUP($A53,'Return Data'!$B$7:$R$2292,16,0)</f>
        <v>11.006500000000001</v>
      </c>
      <c r="S53" s="67">
        <f t="shared" si="17"/>
        <v>53</v>
      </c>
    </row>
    <row r="54" spans="1:19" x14ac:dyDescent="0.3">
      <c r="A54" s="63" t="s">
        <v>213</v>
      </c>
      <c r="B54" s="64">
        <f>VLOOKUP($A54,'Return Data'!$B$7:$R$2292,3,0)</f>
        <v>44679</v>
      </c>
      <c r="C54" s="65">
        <f>VLOOKUP($A54,'Return Data'!$B$7:$R$2292,4,0)</f>
        <v>15.781700000000001</v>
      </c>
      <c r="D54" s="65">
        <f>VLOOKUP($A54,'Return Data'!$B$7:$R$2292,10,0)</f>
        <v>2.6044999999999998</v>
      </c>
      <c r="E54" s="66">
        <f t="shared" si="12"/>
        <v>5</v>
      </c>
      <c r="F54" s="65">
        <f>VLOOKUP($A54,'Return Data'!$B$7:$R$2292,11,0)</f>
        <v>3.5068999999999999</v>
      </c>
      <c r="G54" s="66">
        <f t="shared" si="13"/>
        <v>10</v>
      </c>
      <c r="H54" s="65">
        <f>VLOOKUP($A54,'Return Data'!$B$7:$R$2292,12,0)</f>
        <v>12.719200000000001</v>
      </c>
      <c r="I54" s="66">
        <f t="shared" si="14"/>
        <v>13</v>
      </c>
      <c r="J54" s="65">
        <f>VLOOKUP($A54,'Return Data'!$B$7:$R$2292,13,0)</f>
        <v>54.392600000000002</v>
      </c>
      <c r="K54" s="66">
        <f t="shared" si="15"/>
        <v>1</v>
      </c>
      <c r="L54" s="65">
        <f>VLOOKUP($A54,'Return Data'!$B$7:$R$2292,17,0)</f>
        <v>70.646500000000003</v>
      </c>
      <c r="M54" s="66">
        <f t="shared" si="16"/>
        <v>2</v>
      </c>
      <c r="N54" s="65">
        <f>VLOOKUP($A54,'Return Data'!$B$7:$R$2292,14,0)</f>
        <v>22.7926</v>
      </c>
      <c r="O54" s="66">
        <f t="shared" si="10"/>
        <v>11</v>
      </c>
      <c r="P54" s="65"/>
      <c r="Q54" s="66"/>
      <c r="R54" s="65">
        <f>VLOOKUP($A54,'Return Data'!$B$7:$R$2292,16,0)</f>
        <v>10.466699999999999</v>
      </c>
      <c r="S54" s="67">
        <f t="shared" si="17"/>
        <v>55</v>
      </c>
    </row>
    <row r="55" spans="1:19" x14ac:dyDescent="0.3">
      <c r="A55" s="63" t="s">
        <v>214</v>
      </c>
      <c r="B55" s="64">
        <f>VLOOKUP($A55,'Return Data'!$B$7:$R$2292,3,0)</f>
        <v>44679</v>
      </c>
      <c r="C55" s="65">
        <f>VLOOKUP($A55,'Return Data'!$B$7:$R$2292,4,0)</f>
        <v>21.948799999999999</v>
      </c>
      <c r="D55" s="65">
        <f>VLOOKUP($A55,'Return Data'!$B$7:$R$2292,10,0)</f>
        <v>1.6279999999999999</v>
      </c>
      <c r="E55" s="66">
        <f t="shared" si="12"/>
        <v>14</v>
      </c>
      <c r="F55" s="65">
        <f>VLOOKUP($A55,'Return Data'!$B$7:$R$2292,11,0)</f>
        <v>-0.69140000000000001</v>
      </c>
      <c r="G55" s="66">
        <f t="shared" si="13"/>
        <v>20</v>
      </c>
      <c r="H55" s="65">
        <f>VLOOKUP($A55,'Return Data'!$B$7:$R$2292,12,0)</f>
        <v>10.1212</v>
      </c>
      <c r="I55" s="66">
        <f t="shared" si="14"/>
        <v>22</v>
      </c>
      <c r="J55" s="65">
        <f>VLOOKUP($A55,'Return Data'!$B$7:$R$2292,13,0)</f>
        <v>21.0214</v>
      </c>
      <c r="K55" s="66">
        <f t="shared" si="15"/>
        <v>26</v>
      </c>
      <c r="L55" s="65">
        <f>VLOOKUP($A55,'Return Data'!$B$7:$R$2292,17,0)</f>
        <v>40.419199999999996</v>
      </c>
      <c r="M55" s="66">
        <f t="shared" si="16"/>
        <v>25</v>
      </c>
      <c r="N55" s="65">
        <f>VLOOKUP($A55,'Return Data'!$B$7:$R$2292,14,0)</f>
        <v>16.180499999999999</v>
      </c>
      <c r="O55" s="66">
        <f t="shared" si="10"/>
        <v>32</v>
      </c>
      <c r="P55" s="65">
        <f>VLOOKUP($A55,'Return Data'!$B$7:$R$2292,15,0)</f>
        <v>11.819800000000001</v>
      </c>
      <c r="Q55" s="66">
        <f>RANK(P55,P$8:P$63,0)</f>
        <v>29</v>
      </c>
      <c r="R55" s="65">
        <f>VLOOKUP($A55,'Return Data'!$B$7:$R$2292,16,0)</f>
        <v>11.7156</v>
      </c>
      <c r="S55" s="67">
        <f t="shared" si="17"/>
        <v>52</v>
      </c>
    </row>
    <row r="56" spans="1:19" x14ac:dyDescent="0.3">
      <c r="A56" s="63" t="s">
        <v>215</v>
      </c>
      <c r="B56" s="64">
        <f>VLOOKUP($A56,'Return Data'!$B$7:$R$2292,3,0)</f>
        <v>44679</v>
      </c>
      <c r="C56" s="65">
        <f>VLOOKUP($A56,'Return Data'!$B$7:$R$2292,4,0)</f>
        <v>23.892199999999999</v>
      </c>
      <c r="D56" s="65">
        <f>VLOOKUP($A56,'Return Data'!$B$7:$R$2292,10,0)</f>
        <v>1.254</v>
      </c>
      <c r="E56" s="66">
        <f t="shared" si="12"/>
        <v>16</v>
      </c>
      <c r="F56" s="65">
        <f>VLOOKUP($A56,'Return Data'!$B$7:$R$2292,11,0)</f>
        <v>-0.97809999999999997</v>
      </c>
      <c r="G56" s="66">
        <f t="shared" si="13"/>
        <v>22</v>
      </c>
      <c r="H56" s="65">
        <f>VLOOKUP($A56,'Return Data'!$B$7:$R$2292,12,0)</f>
        <v>10.0252</v>
      </c>
      <c r="I56" s="66">
        <f t="shared" si="14"/>
        <v>23</v>
      </c>
      <c r="J56" s="65">
        <f>VLOOKUP($A56,'Return Data'!$B$7:$R$2292,13,0)</f>
        <v>20.578199999999999</v>
      </c>
      <c r="K56" s="66">
        <f t="shared" si="15"/>
        <v>28</v>
      </c>
      <c r="L56" s="65">
        <f>VLOOKUP($A56,'Return Data'!$B$7:$R$2292,17,0)</f>
        <v>39.752600000000001</v>
      </c>
      <c r="M56" s="66">
        <f t="shared" si="16"/>
        <v>31</v>
      </c>
      <c r="N56" s="65">
        <f>VLOOKUP($A56,'Return Data'!$B$7:$R$2292,14,0)</f>
        <v>16.655999999999999</v>
      </c>
      <c r="O56" s="66">
        <f t="shared" si="10"/>
        <v>30</v>
      </c>
      <c r="P56" s="65">
        <f>VLOOKUP($A56,'Return Data'!$B$7:$R$2292,15,0)</f>
        <v>12.2614</v>
      </c>
      <c r="Q56" s="66">
        <f>RANK(P56,P$8:P$63,0)</f>
        <v>25</v>
      </c>
      <c r="R56" s="65">
        <f>VLOOKUP($A56,'Return Data'!$B$7:$R$2292,16,0)</f>
        <v>15.3293</v>
      </c>
      <c r="S56" s="67">
        <f t="shared" si="17"/>
        <v>27</v>
      </c>
    </row>
    <row r="57" spans="1:19" x14ac:dyDescent="0.3">
      <c r="A57" s="63" t="s">
        <v>216</v>
      </c>
      <c r="B57" s="64">
        <f>VLOOKUP($A57,'Return Data'!$B$7:$R$2292,3,0)</f>
        <v>44679</v>
      </c>
      <c r="C57" s="65">
        <f>VLOOKUP($A57,'Return Data'!$B$7:$R$2292,4,0)</f>
        <v>16.117799999999999</v>
      </c>
      <c r="D57" s="65">
        <f>VLOOKUP($A57,'Return Data'!$B$7:$R$2292,10,0)</f>
        <v>2.7324999999999999</v>
      </c>
      <c r="E57" s="66">
        <f t="shared" si="12"/>
        <v>4</v>
      </c>
      <c r="F57" s="65">
        <f>VLOOKUP($A57,'Return Data'!$B$7:$R$2292,11,0)</f>
        <v>5.7210000000000001</v>
      </c>
      <c r="G57" s="66">
        <f t="shared" si="13"/>
        <v>5</v>
      </c>
      <c r="H57" s="65">
        <f>VLOOKUP($A57,'Return Data'!$B$7:$R$2292,12,0)</f>
        <v>14.336600000000001</v>
      </c>
      <c r="I57" s="66">
        <f t="shared" si="14"/>
        <v>6</v>
      </c>
      <c r="J57" s="65">
        <f>VLOOKUP($A57,'Return Data'!$B$7:$R$2292,13,0)</f>
        <v>49.647599999999997</v>
      </c>
      <c r="K57" s="66">
        <f t="shared" si="15"/>
        <v>5</v>
      </c>
      <c r="L57" s="65">
        <f>VLOOKUP($A57,'Return Data'!$B$7:$R$2292,17,0)</f>
        <v>66.6768</v>
      </c>
      <c r="M57" s="66">
        <f t="shared" si="16"/>
        <v>5</v>
      </c>
      <c r="N57" s="65">
        <f>VLOOKUP($A57,'Return Data'!$B$7:$R$2292,14,0)</f>
        <v>22.041599999999999</v>
      </c>
      <c r="O57" s="66">
        <f t="shared" si="10"/>
        <v>13</v>
      </c>
      <c r="P57" s="65"/>
      <c r="Q57" s="66"/>
      <c r="R57" s="65">
        <f>VLOOKUP($A57,'Return Data'!$B$7:$R$2292,16,0)</f>
        <v>12.386699999999999</v>
      </c>
      <c r="S57" s="67">
        <f t="shared" si="17"/>
        <v>51</v>
      </c>
    </row>
    <row r="58" spans="1:19" x14ac:dyDescent="0.3">
      <c r="A58" s="63" t="s">
        <v>217</v>
      </c>
      <c r="B58" s="64">
        <f>VLOOKUP($A58,'Return Data'!$B$7:$R$2292,3,0)</f>
        <v>44679</v>
      </c>
      <c r="C58" s="65">
        <f>VLOOKUP($A58,'Return Data'!$B$7:$R$2292,4,0)</f>
        <v>18.431999999999999</v>
      </c>
      <c r="D58" s="65">
        <f>VLOOKUP($A58,'Return Data'!$B$7:$R$2292,10,0)</f>
        <v>2.3504999999999998</v>
      </c>
      <c r="E58" s="66">
        <f t="shared" si="12"/>
        <v>11</v>
      </c>
      <c r="F58" s="65">
        <f>VLOOKUP($A58,'Return Data'!$B$7:$R$2292,11,0)</f>
        <v>5.4939</v>
      </c>
      <c r="G58" s="66">
        <f t="shared" si="13"/>
        <v>6</v>
      </c>
      <c r="H58" s="65">
        <f>VLOOKUP($A58,'Return Data'!$B$7:$R$2292,12,0)</f>
        <v>14.327500000000001</v>
      </c>
      <c r="I58" s="66">
        <f t="shared" si="14"/>
        <v>7</v>
      </c>
      <c r="J58" s="65">
        <f>VLOOKUP($A58,'Return Data'!$B$7:$R$2292,13,0)</f>
        <v>49.0792</v>
      </c>
      <c r="K58" s="66">
        <f t="shared" si="15"/>
        <v>6</v>
      </c>
      <c r="L58" s="65">
        <f>VLOOKUP($A58,'Return Data'!$B$7:$R$2292,17,0)</f>
        <v>62.275399999999998</v>
      </c>
      <c r="M58" s="66">
        <f t="shared" si="16"/>
        <v>8</v>
      </c>
      <c r="N58" s="65">
        <f>VLOOKUP($A58,'Return Data'!$B$7:$R$2292,14,0)</f>
        <v>21.943000000000001</v>
      </c>
      <c r="O58" s="66">
        <f t="shared" si="10"/>
        <v>14</v>
      </c>
      <c r="P58" s="65"/>
      <c r="Q58" s="66"/>
      <c r="R58" s="65">
        <f>VLOOKUP($A58,'Return Data'!$B$7:$R$2292,16,0)</f>
        <v>17.2973</v>
      </c>
      <c r="S58" s="67">
        <f t="shared" si="17"/>
        <v>14</v>
      </c>
    </row>
    <row r="59" spans="1:19" x14ac:dyDescent="0.3">
      <c r="A59" s="63" t="s">
        <v>1949</v>
      </c>
      <c r="B59" s="64">
        <f>VLOOKUP($A59,'Return Data'!$B$7:$R$2292,3,0)</f>
        <v>44679</v>
      </c>
      <c r="C59" s="65">
        <f>VLOOKUP($A59,'Return Data'!$B$7:$R$2292,4,0)</f>
        <v>340.30099999999999</v>
      </c>
      <c r="D59" s="65">
        <f>VLOOKUP($A59,'Return Data'!$B$7:$R$2292,10,0)</f>
        <v>-0.65590000000000004</v>
      </c>
      <c r="E59" s="66">
        <f t="shared" si="12"/>
        <v>37</v>
      </c>
      <c r="F59" s="65">
        <f>VLOOKUP($A59,'Return Data'!$B$7:$R$2292,11,0)</f>
        <v>-2.2797000000000001</v>
      </c>
      <c r="G59" s="66">
        <f t="shared" si="13"/>
        <v>28</v>
      </c>
      <c r="H59" s="65">
        <f>VLOOKUP($A59,'Return Data'!$B$7:$R$2292,12,0)</f>
        <v>11.078799999999999</v>
      </c>
      <c r="I59" s="66">
        <f t="shared" si="14"/>
        <v>19</v>
      </c>
      <c r="J59" s="65">
        <f>VLOOKUP($A59,'Return Data'!$B$7:$R$2292,13,0)</f>
        <v>22.2697</v>
      </c>
      <c r="K59" s="66">
        <f t="shared" si="15"/>
        <v>21</v>
      </c>
      <c r="L59" s="65">
        <f>VLOOKUP($A59,'Return Data'!$B$7:$R$2292,17,0)</f>
        <v>40.146599999999999</v>
      </c>
      <c r="M59" s="66">
        <f t="shared" si="16"/>
        <v>29</v>
      </c>
      <c r="N59" s="65">
        <f>VLOOKUP($A59,'Return Data'!$B$7:$R$2292,14,0)</f>
        <v>16.133199999999999</v>
      </c>
      <c r="O59" s="66">
        <f t="shared" si="10"/>
        <v>33</v>
      </c>
      <c r="P59" s="65">
        <f>VLOOKUP($A59,'Return Data'!$B$7:$R$2292,15,0)</f>
        <v>12.5288</v>
      </c>
      <c r="Q59" s="66">
        <f>RANK(P59,P$8:P$63,0)</f>
        <v>22</v>
      </c>
      <c r="R59" s="65">
        <f>VLOOKUP($A59,'Return Data'!$B$7:$R$2292,16,0)</f>
        <v>15.9369</v>
      </c>
      <c r="S59" s="67">
        <f t="shared" si="17"/>
        <v>22</v>
      </c>
    </row>
    <row r="60" spans="1:19" x14ac:dyDescent="0.3">
      <c r="A60" s="63" t="s">
        <v>218</v>
      </c>
      <c r="B60" s="64">
        <f>VLOOKUP($A60,'Return Data'!$B$7:$R$2292,3,0)</f>
        <v>44679</v>
      </c>
      <c r="C60" s="65">
        <f>VLOOKUP($A60,'Return Data'!$B$7:$R$2292,4,0)</f>
        <v>30.585000000000001</v>
      </c>
      <c r="D60" s="65">
        <f>VLOOKUP($A60,'Return Data'!$B$7:$R$2292,10,0)</f>
        <v>-9.9000000000000005E-2</v>
      </c>
      <c r="E60" s="66">
        <f t="shared" si="12"/>
        <v>31</v>
      </c>
      <c r="F60" s="65">
        <f>VLOOKUP($A60,'Return Data'!$B$7:$R$2292,11,0)</f>
        <v>-1.8134999999999999</v>
      </c>
      <c r="G60" s="66">
        <f t="shared" si="13"/>
        <v>25</v>
      </c>
      <c r="H60" s="65">
        <f>VLOOKUP($A60,'Return Data'!$B$7:$R$2292,12,0)</f>
        <v>11.519500000000001</v>
      </c>
      <c r="I60" s="66">
        <f t="shared" si="14"/>
        <v>18</v>
      </c>
      <c r="J60" s="65">
        <f>VLOOKUP($A60,'Return Data'!$B$7:$R$2292,13,0)</f>
        <v>19.774899999999999</v>
      </c>
      <c r="K60" s="66">
        <f t="shared" si="15"/>
        <v>33</v>
      </c>
      <c r="L60" s="65">
        <f>VLOOKUP($A60,'Return Data'!$B$7:$R$2292,17,0)</f>
        <v>37.412100000000002</v>
      </c>
      <c r="M60" s="66">
        <f t="shared" si="16"/>
        <v>39</v>
      </c>
      <c r="N60" s="65">
        <f>VLOOKUP($A60,'Return Data'!$B$7:$R$2292,14,0)</f>
        <v>16.7712</v>
      </c>
      <c r="O60" s="66">
        <f t="shared" si="10"/>
        <v>29</v>
      </c>
      <c r="P60" s="65">
        <f>VLOOKUP($A60,'Return Data'!$B$7:$R$2292,15,0)</f>
        <v>13.7858</v>
      </c>
      <c r="Q60" s="66">
        <f>RANK(P60,P$8:P$63,0)</f>
        <v>16</v>
      </c>
      <c r="R60" s="65">
        <f>VLOOKUP($A60,'Return Data'!$B$7:$R$2292,16,0)</f>
        <v>15.9703</v>
      </c>
      <c r="S60" s="67">
        <f t="shared" si="17"/>
        <v>20</v>
      </c>
    </row>
    <row r="61" spans="1:19" x14ac:dyDescent="0.3">
      <c r="A61" s="63" t="s">
        <v>219</v>
      </c>
      <c r="B61" s="64">
        <f>VLOOKUP($A61,'Return Data'!$B$7:$R$2292,3,0)</f>
        <v>44679</v>
      </c>
      <c r="C61" s="65">
        <f>VLOOKUP($A61,'Return Data'!$B$7:$R$2292,4,0)</f>
        <v>121.29</v>
      </c>
      <c r="D61" s="65">
        <f>VLOOKUP($A61,'Return Data'!$B$7:$R$2292,10,0)</f>
        <v>2.4582000000000002</v>
      </c>
      <c r="E61" s="66">
        <f t="shared" si="12"/>
        <v>8</v>
      </c>
      <c r="F61" s="65">
        <f>VLOOKUP($A61,'Return Data'!$B$7:$R$2292,11,0)</f>
        <v>-0.62270000000000003</v>
      </c>
      <c r="G61" s="66">
        <f t="shared" si="13"/>
        <v>19</v>
      </c>
      <c r="H61" s="65">
        <f>VLOOKUP($A61,'Return Data'!$B$7:$R$2292,12,0)</f>
        <v>8.3140000000000001</v>
      </c>
      <c r="I61" s="66">
        <f t="shared" si="14"/>
        <v>34</v>
      </c>
      <c r="J61" s="65">
        <f>VLOOKUP($A61,'Return Data'!$B$7:$R$2292,13,0)</f>
        <v>17.711600000000001</v>
      </c>
      <c r="K61" s="66">
        <f t="shared" si="15"/>
        <v>44</v>
      </c>
      <c r="L61" s="65">
        <f>VLOOKUP($A61,'Return Data'!$B$7:$R$2292,17,0)</f>
        <v>31.764399999999998</v>
      </c>
      <c r="M61" s="66">
        <f t="shared" si="16"/>
        <v>48</v>
      </c>
      <c r="N61" s="65">
        <f>VLOOKUP($A61,'Return Data'!$B$7:$R$2292,14,0)</f>
        <v>13.4398</v>
      </c>
      <c r="O61" s="66">
        <f t="shared" si="10"/>
        <v>46</v>
      </c>
      <c r="P61" s="65">
        <f>VLOOKUP($A61,'Return Data'!$B$7:$R$2292,15,0)</f>
        <v>12.4351</v>
      </c>
      <c r="Q61" s="66">
        <f>RANK(P61,P$8:P$63,0)</f>
        <v>23</v>
      </c>
      <c r="R61" s="65">
        <f>VLOOKUP($A61,'Return Data'!$B$7:$R$2292,16,0)</f>
        <v>13.033899999999999</v>
      </c>
      <c r="S61" s="67">
        <f t="shared" si="17"/>
        <v>48</v>
      </c>
    </row>
    <row r="62" spans="1:19" x14ac:dyDescent="0.3">
      <c r="A62" s="63" t="s">
        <v>220</v>
      </c>
      <c r="B62" s="64">
        <f>VLOOKUP($A62,'Return Data'!$B$7:$R$2292,3,0)</f>
        <v>44679</v>
      </c>
      <c r="C62" s="65">
        <f>VLOOKUP($A62,'Return Data'!$B$7:$R$2292,4,0)</f>
        <v>43.25</v>
      </c>
      <c r="D62" s="65">
        <f>VLOOKUP($A62,'Return Data'!$B$7:$R$2292,10,0)</f>
        <v>0.88639999999999997</v>
      </c>
      <c r="E62" s="66">
        <f t="shared" si="12"/>
        <v>18</v>
      </c>
      <c r="F62" s="65">
        <f>VLOOKUP($A62,'Return Data'!$B$7:$R$2292,11,0)</f>
        <v>-3.3519999999999999</v>
      </c>
      <c r="G62" s="66">
        <f t="shared" si="13"/>
        <v>36</v>
      </c>
      <c r="H62" s="65">
        <f>VLOOKUP($A62,'Return Data'!$B$7:$R$2292,12,0)</f>
        <v>9.0793999999999997</v>
      </c>
      <c r="I62" s="66">
        <f t="shared" si="14"/>
        <v>31</v>
      </c>
      <c r="J62" s="65">
        <f>VLOOKUP($A62,'Return Data'!$B$7:$R$2292,13,0)</f>
        <v>22.486499999999999</v>
      </c>
      <c r="K62" s="66">
        <f t="shared" si="15"/>
        <v>20</v>
      </c>
      <c r="L62" s="65">
        <f>VLOOKUP($A62,'Return Data'!$B$7:$R$2292,17,0)</f>
        <v>39.956600000000002</v>
      </c>
      <c r="M62" s="66">
        <f t="shared" si="16"/>
        <v>30</v>
      </c>
      <c r="N62" s="65">
        <f>VLOOKUP($A62,'Return Data'!$B$7:$R$2292,14,0)</f>
        <v>19.3705</v>
      </c>
      <c r="O62" s="66">
        <f t="shared" si="10"/>
        <v>20</v>
      </c>
      <c r="P62" s="65">
        <f>VLOOKUP($A62,'Return Data'!$B$7:$R$2292,15,0)</f>
        <v>13.7727</v>
      </c>
      <c r="Q62" s="66">
        <f>RANK(P62,P$8:P$63,0)</f>
        <v>17</v>
      </c>
      <c r="R62" s="65">
        <f>VLOOKUP($A62,'Return Data'!$B$7:$R$2292,16,0)</f>
        <v>13.635400000000001</v>
      </c>
      <c r="S62" s="67">
        <f t="shared" si="17"/>
        <v>42</v>
      </c>
    </row>
    <row r="63" spans="1:19" x14ac:dyDescent="0.3">
      <c r="A63" s="63" t="s">
        <v>226</v>
      </c>
      <c r="B63" s="64">
        <f>VLOOKUP($A63,'Return Data'!$B$7:$R$2292,3,0)</f>
        <v>44679</v>
      </c>
      <c r="C63" s="65">
        <f>VLOOKUP($A63,'Return Data'!$B$7:$R$2292,4,0)</f>
        <v>150.68129999999999</v>
      </c>
      <c r="D63" s="65">
        <f>VLOOKUP($A63,'Return Data'!$B$7:$R$2292,10,0)</f>
        <v>-3.1132</v>
      </c>
      <c r="E63" s="66">
        <f t="shared" si="12"/>
        <v>53</v>
      </c>
      <c r="F63" s="65">
        <f>VLOOKUP($A63,'Return Data'!$B$7:$R$2292,11,0)</f>
        <v>-4.9798</v>
      </c>
      <c r="G63" s="66">
        <f t="shared" si="13"/>
        <v>49</v>
      </c>
      <c r="H63" s="65">
        <f>VLOOKUP($A63,'Return Data'!$B$7:$R$2292,12,0)</f>
        <v>4.6542000000000003</v>
      </c>
      <c r="I63" s="66">
        <f t="shared" si="14"/>
        <v>44</v>
      </c>
      <c r="J63" s="65">
        <f>VLOOKUP($A63,'Return Data'!$B$7:$R$2292,13,0)</f>
        <v>17.6982</v>
      </c>
      <c r="K63" s="66">
        <f t="shared" si="15"/>
        <v>45</v>
      </c>
      <c r="L63" s="65">
        <f>VLOOKUP($A63,'Return Data'!$B$7:$R$2292,17,0)</f>
        <v>38.652000000000001</v>
      </c>
      <c r="M63" s="66">
        <f t="shared" si="16"/>
        <v>35</v>
      </c>
      <c r="N63" s="65">
        <f>VLOOKUP($A63,'Return Data'!$B$7:$R$2292,14,0)</f>
        <v>17.9679</v>
      </c>
      <c r="O63" s="66">
        <f t="shared" si="10"/>
        <v>27</v>
      </c>
      <c r="P63" s="65">
        <f>VLOOKUP($A63,'Return Data'!$B$7:$R$2292,15,0)</f>
        <v>13.1469</v>
      </c>
      <c r="Q63" s="66">
        <f>RANK(P63,P$8:P$63,0)</f>
        <v>19</v>
      </c>
      <c r="R63" s="65">
        <f>VLOOKUP($A63,'Return Data'!$B$7:$R$2292,16,0)</f>
        <v>14.5457</v>
      </c>
      <c r="S63" s="67">
        <f t="shared" si="17"/>
        <v>33</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0.10897142857142854</v>
      </c>
      <c r="E65" s="74"/>
      <c r="F65" s="75">
        <f>AVERAGE(F8:F63)</f>
        <v>-1.2839589285714283</v>
      </c>
      <c r="G65" s="74"/>
      <c r="H65" s="75">
        <f>AVERAGE(H8:H63)</f>
        <v>8.7667553571428556</v>
      </c>
      <c r="I65" s="74"/>
      <c r="J65" s="75">
        <f>AVERAGE(J8:J63)</f>
        <v>23.680033928571426</v>
      </c>
      <c r="K65" s="74"/>
      <c r="L65" s="75">
        <f>AVERAGE(L8:L63)</f>
        <v>42.934200000000011</v>
      </c>
      <c r="M65" s="74"/>
      <c r="N65" s="75">
        <f>AVERAGE(N8:N63)</f>
        <v>18.724762962962959</v>
      </c>
      <c r="O65" s="74"/>
      <c r="P65" s="75">
        <f>AVERAGE(P8:P63)</f>
        <v>13.553436585365855</v>
      </c>
      <c r="Q65" s="74"/>
      <c r="R65" s="75">
        <f>AVERAGE(R8:R63)</f>
        <v>15.725305357142854</v>
      </c>
      <c r="S65" s="76"/>
    </row>
    <row r="66" spans="1:19" x14ac:dyDescent="0.3">
      <c r="A66" s="73" t="s">
        <v>28</v>
      </c>
      <c r="B66" s="74"/>
      <c r="C66" s="74"/>
      <c r="D66" s="75">
        <f>MIN(D8:D63)</f>
        <v>-4.3609</v>
      </c>
      <c r="E66" s="74"/>
      <c r="F66" s="75">
        <f>MIN(F8:F63)</f>
        <v>-10.195399999999999</v>
      </c>
      <c r="G66" s="74"/>
      <c r="H66" s="75">
        <f>MIN(H8:H63)</f>
        <v>-4.6966000000000001</v>
      </c>
      <c r="I66" s="74"/>
      <c r="J66" s="75">
        <f>MIN(J8:J63)</f>
        <v>3.12</v>
      </c>
      <c r="K66" s="74"/>
      <c r="L66" s="75">
        <f>MIN(L8:L63)</f>
        <v>21.813099999999999</v>
      </c>
      <c r="M66" s="74"/>
      <c r="N66" s="75">
        <f>MIN(N8:N63)</f>
        <v>8.1282999999999994</v>
      </c>
      <c r="O66" s="74"/>
      <c r="P66" s="75">
        <f>MIN(P8:P63)</f>
        <v>7.2030000000000003</v>
      </c>
      <c r="Q66" s="74"/>
      <c r="R66" s="75">
        <f>MIN(R8:R63)</f>
        <v>8.0546000000000006</v>
      </c>
      <c r="S66" s="76"/>
    </row>
    <row r="67" spans="1:19" ht="15" thickBot="1" x14ac:dyDescent="0.35">
      <c r="A67" s="77" t="s">
        <v>29</v>
      </c>
      <c r="B67" s="78"/>
      <c r="C67" s="78"/>
      <c r="D67" s="79">
        <f>MAX(D8:D63)</f>
        <v>5.8304999999999998</v>
      </c>
      <c r="E67" s="78"/>
      <c r="F67" s="79">
        <f>MAX(F8:F63)</f>
        <v>9.1143999999999998</v>
      </c>
      <c r="G67" s="78"/>
      <c r="H67" s="79">
        <f>MAX(H8:H63)</f>
        <v>17.540900000000001</v>
      </c>
      <c r="I67" s="78"/>
      <c r="J67" s="79">
        <f>MAX(J8:J63)</f>
        <v>54.392600000000002</v>
      </c>
      <c r="K67" s="78"/>
      <c r="L67" s="79">
        <f>MAX(L8:L63)</f>
        <v>75.455200000000005</v>
      </c>
      <c r="M67" s="78"/>
      <c r="N67" s="79">
        <f>MAX(N8:N63)</f>
        <v>37.703699999999998</v>
      </c>
      <c r="O67" s="78"/>
      <c r="P67" s="79">
        <f>MAX(P8:P63)</f>
        <v>25.765799999999999</v>
      </c>
      <c r="Q67" s="78"/>
      <c r="R67" s="79">
        <f>MAX(R8:R63)</f>
        <v>27.0443</v>
      </c>
      <c r="S67" s="80"/>
    </row>
    <row r="68" spans="1:19" x14ac:dyDescent="0.3">
      <c r="A68" s="112" t="s">
        <v>430</v>
      </c>
    </row>
    <row r="69" spans="1:19" x14ac:dyDescent="0.3">
      <c r="A69" s="14" t="s">
        <v>340</v>
      </c>
    </row>
  </sheetData>
  <sheetProtection algorithmName="SHA-512" hashValue="jmQaaXSn+L23QOAZmQq6Tx8VE6BtDHz9YxoHG+OdQg5kB5ly2IhFoypM1r0IetfigO0P65PVuZBVEBGiGAZeMQ==" saltValue="AYs5S+9QfKZKskQ+0AGxxw=="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44679</v>
      </c>
      <c r="C8" s="65">
        <f>VLOOKUP($A8,'Return Data'!$B$7:$R$2292,4,0)</f>
        <v>49.07</v>
      </c>
      <c r="D8" s="65">
        <f>VLOOKUP($A8,'Return Data'!$B$7:$R$2292,10,0)</f>
        <v>-1.6238999999999999</v>
      </c>
      <c r="E8" s="66">
        <f t="shared" ref="E8:E39" si="0">RANK(D8,D$8:D$65,0)</f>
        <v>45</v>
      </c>
      <c r="F8" s="65">
        <f>VLOOKUP($A8,'Return Data'!$B$7:$R$2292,11,0)</f>
        <v>-5.3981000000000003</v>
      </c>
      <c r="G8" s="66">
        <f t="shared" ref="G8:G39" si="1">RANK(F8,F$8:F$65,0)</f>
        <v>50</v>
      </c>
      <c r="H8" s="65">
        <f>VLOOKUP($A8,'Return Data'!$B$7:$R$2292,12,0)</f>
        <v>-0.60770000000000002</v>
      </c>
      <c r="I8" s="66">
        <f t="shared" ref="I8:I39" si="2">RANK(H8,H$8:H$65,0)</f>
        <v>57</v>
      </c>
      <c r="J8" s="65">
        <f>VLOOKUP($A8,'Return Data'!$B$7:$R$2292,13,0)</f>
        <v>4.3155000000000001</v>
      </c>
      <c r="K8" s="66">
        <f t="shared" ref="K8:K39" si="3">RANK(J8,J$8:J$65,0)</f>
        <v>56</v>
      </c>
      <c r="L8" s="65">
        <f>VLOOKUP($A8,'Return Data'!$B$7:$R$2292,17,0)</f>
        <v>21.0641</v>
      </c>
      <c r="M8" s="66">
        <f t="shared" ref="M8:M39" si="4">RANK(L8,L$8:L$65,0)</f>
        <v>57</v>
      </c>
      <c r="N8" s="65">
        <f>VLOOKUP($A8,'Return Data'!$B$7:$R$2292,14,0)</f>
        <v>7.4240000000000004</v>
      </c>
      <c r="O8" s="66">
        <f t="shared" ref="O8:O26" si="5">RANK(N8,N$8:N$65,0)</f>
        <v>55</v>
      </c>
      <c r="P8" s="65">
        <f>VLOOKUP($A8,'Return Data'!$B$7:$R$2292,15,0)</f>
        <v>7.9672000000000001</v>
      </c>
      <c r="Q8" s="66">
        <f>RANK(P8,P$8:P$65,0)</f>
        <v>41</v>
      </c>
      <c r="R8" s="65">
        <f>VLOOKUP($A8,'Return Data'!$B$7:$R$2292,16,0)</f>
        <v>10.750400000000001</v>
      </c>
      <c r="S8" s="67">
        <f t="shared" ref="S8:S39" si="6">RANK(R8,R$8:R$65,0)</f>
        <v>50</v>
      </c>
    </row>
    <row r="9" spans="1:20" x14ac:dyDescent="0.3">
      <c r="A9" s="63" t="s">
        <v>267</v>
      </c>
      <c r="B9" s="64">
        <f>VLOOKUP($A9,'Return Data'!$B$7:$R$2292,3,0)</f>
        <v>44679</v>
      </c>
      <c r="C9" s="65">
        <f>VLOOKUP($A9,'Return Data'!$B$7:$R$2292,4,0)</f>
        <v>40.32</v>
      </c>
      <c r="D9" s="65">
        <f>VLOOKUP($A9,'Return Data'!$B$7:$R$2292,10,0)</f>
        <v>-1.4180999999999999</v>
      </c>
      <c r="E9" s="66">
        <f t="shared" si="0"/>
        <v>43</v>
      </c>
      <c r="F9" s="65">
        <f>VLOOKUP($A9,'Return Data'!$B$7:$R$2292,11,0)</f>
        <v>-5.3742999999999999</v>
      </c>
      <c r="G9" s="66">
        <f t="shared" si="1"/>
        <v>49</v>
      </c>
      <c r="H9" s="65">
        <f>VLOOKUP($A9,'Return Data'!$B$7:$R$2292,12,0)</f>
        <v>-0.29670000000000002</v>
      </c>
      <c r="I9" s="66">
        <f t="shared" si="2"/>
        <v>55</v>
      </c>
      <c r="J9" s="65">
        <f>VLOOKUP($A9,'Return Data'!$B$7:$R$2292,13,0)</f>
        <v>4.8089000000000004</v>
      </c>
      <c r="K9" s="66">
        <f t="shared" si="3"/>
        <v>55</v>
      </c>
      <c r="L9" s="65">
        <f>VLOOKUP($A9,'Return Data'!$B$7:$R$2292,17,0)</f>
        <v>21.484200000000001</v>
      </c>
      <c r="M9" s="66">
        <f t="shared" si="4"/>
        <v>56</v>
      </c>
      <c r="N9" s="65">
        <f>VLOOKUP($A9,'Return Data'!$B$7:$R$2292,14,0)</f>
        <v>8.2333999999999996</v>
      </c>
      <c r="O9" s="66">
        <f t="shared" si="5"/>
        <v>54</v>
      </c>
      <c r="P9" s="65">
        <f>VLOOKUP($A9,'Return Data'!$B$7:$R$2292,15,0)</f>
        <v>8.6450999999999993</v>
      </c>
      <c r="Q9" s="66">
        <f>RANK(P9,P$8:P$65,0)</f>
        <v>40</v>
      </c>
      <c r="R9" s="65">
        <f>VLOOKUP($A9,'Return Data'!$B$7:$R$2292,16,0)</f>
        <v>10.455299999999999</v>
      </c>
      <c r="S9" s="67">
        <f t="shared" si="6"/>
        <v>52</v>
      </c>
    </row>
    <row r="10" spans="1:20" x14ac:dyDescent="0.3">
      <c r="A10" s="63" t="s">
        <v>268</v>
      </c>
      <c r="B10" s="64">
        <f>VLOOKUP($A10,'Return Data'!$B$7:$R$2292,3,0)</f>
        <v>44679</v>
      </c>
      <c r="C10" s="65">
        <f>VLOOKUP($A10,'Return Data'!$B$7:$R$2292,4,0)</f>
        <v>67.830299999999994</v>
      </c>
      <c r="D10" s="65">
        <f>VLOOKUP($A10,'Return Data'!$B$7:$R$2292,10,0)</f>
        <v>-1.4019999999999999</v>
      </c>
      <c r="E10" s="66">
        <f t="shared" si="0"/>
        <v>42</v>
      </c>
      <c r="F10" s="65">
        <f>VLOOKUP($A10,'Return Data'!$B$7:$R$2292,11,0)</f>
        <v>-10.5817</v>
      </c>
      <c r="G10" s="66">
        <f t="shared" si="1"/>
        <v>57</v>
      </c>
      <c r="H10" s="65">
        <f>VLOOKUP($A10,'Return Data'!$B$7:$R$2292,12,0)</f>
        <v>0.2016</v>
      </c>
      <c r="I10" s="66">
        <f t="shared" si="2"/>
        <v>53</v>
      </c>
      <c r="J10" s="65">
        <f>VLOOKUP($A10,'Return Data'!$B$7:$R$2292,13,0)</f>
        <v>9.0969999999999995</v>
      </c>
      <c r="K10" s="66">
        <f t="shared" si="3"/>
        <v>54</v>
      </c>
      <c r="L10" s="65">
        <f>VLOOKUP($A10,'Return Data'!$B$7:$R$2292,17,0)</f>
        <v>28.536100000000001</v>
      </c>
      <c r="M10" s="66">
        <f t="shared" si="4"/>
        <v>51</v>
      </c>
      <c r="N10" s="65">
        <f>VLOOKUP($A10,'Return Data'!$B$7:$R$2292,14,0)</f>
        <v>15.223599999999999</v>
      </c>
      <c r="O10" s="66">
        <f t="shared" si="5"/>
        <v>32</v>
      </c>
      <c r="P10" s="65">
        <f>VLOOKUP($A10,'Return Data'!$B$7:$R$2292,15,0)</f>
        <v>13.7811</v>
      </c>
      <c r="Q10" s="66">
        <f>RANK(P10,P$8:P$65,0)</f>
        <v>10</v>
      </c>
      <c r="R10" s="65">
        <f>VLOOKUP($A10,'Return Data'!$B$7:$R$2292,16,0)</f>
        <v>16.7865</v>
      </c>
      <c r="S10" s="67">
        <f t="shared" si="6"/>
        <v>15</v>
      </c>
    </row>
    <row r="11" spans="1:20" x14ac:dyDescent="0.3">
      <c r="A11" s="63" t="s">
        <v>2038</v>
      </c>
      <c r="B11" s="64">
        <f>VLOOKUP($A11,'Return Data'!$B$7:$R$2292,3,0)</f>
        <v>44679</v>
      </c>
      <c r="C11" s="65">
        <f>VLOOKUP($A11,'Return Data'!$B$7:$R$2292,4,0)</f>
        <v>57.2044</v>
      </c>
      <c r="D11" s="65">
        <f>VLOOKUP($A11,'Return Data'!$B$7:$R$2292,10,0)</f>
        <v>-3.4687999999999999</v>
      </c>
      <c r="E11" s="66">
        <f t="shared" si="0"/>
        <v>56</v>
      </c>
      <c r="F11" s="65">
        <f>VLOOKUP($A11,'Return Data'!$B$7:$R$2292,11,0)</f>
        <v>-6.7405999999999997</v>
      </c>
      <c r="G11" s="66">
        <f t="shared" si="1"/>
        <v>55</v>
      </c>
      <c r="H11" s="65">
        <f>VLOOKUP($A11,'Return Data'!$B$7:$R$2292,12,0)</f>
        <v>2.8597000000000001</v>
      </c>
      <c r="I11" s="66">
        <f t="shared" si="2"/>
        <v>48</v>
      </c>
      <c r="J11" s="65">
        <f>VLOOKUP($A11,'Return Data'!$B$7:$R$2292,13,0)</f>
        <v>11.2255</v>
      </c>
      <c r="K11" s="66">
        <f t="shared" si="3"/>
        <v>53</v>
      </c>
      <c r="L11" s="65">
        <f>VLOOKUP($A11,'Return Data'!$B$7:$R$2292,17,0)</f>
        <v>29.008600000000001</v>
      </c>
      <c r="M11" s="66">
        <f t="shared" si="4"/>
        <v>50</v>
      </c>
      <c r="N11" s="65">
        <f>VLOOKUP($A11,'Return Data'!$B$7:$R$2292,14,0)</f>
        <v>14.6226</v>
      </c>
      <c r="O11" s="66">
        <f t="shared" si="5"/>
        <v>36</v>
      </c>
      <c r="P11" s="65">
        <f>VLOOKUP($A11,'Return Data'!$B$7:$R$2292,15,0)</f>
        <v>10.9969</v>
      </c>
      <c r="Q11" s="66">
        <f>RANK(P11,P$8:P$65,0)</f>
        <v>27</v>
      </c>
      <c r="R11" s="65">
        <f>VLOOKUP($A11,'Return Data'!$B$7:$R$2292,16,0)</f>
        <v>11.2781</v>
      </c>
      <c r="S11" s="67">
        <f t="shared" si="6"/>
        <v>49</v>
      </c>
    </row>
    <row r="12" spans="1:20" x14ac:dyDescent="0.3">
      <c r="A12" s="63" t="s">
        <v>271</v>
      </c>
      <c r="B12" s="64">
        <f>VLOOKUP($A12,'Return Data'!$B$7:$R$2292,3,0)</f>
        <v>44679</v>
      </c>
      <c r="C12" s="65">
        <f>VLOOKUP($A12,'Return Data'!$B$7:$R$2292,4,0)</f>
        <v>16.440000000000001</v>
      </c>
      <c r="D12" s="65">
        <f>VLOOKUP($A12,'Return Data'!$B$7:$R$2292,10,0)</f>
        <v>-3.1232000000000002</v>
      </c>
      <c r="E12" s="66">
        <f t="shared" si="0"/>
        <v>54</v>
      </c>
      <c r="F12" s="65">
        <f>VLOOKUP($A12,'Return Data'!$B$7:$R$2292,11,0)</f>
        <v>-4.3630000000000004</v>
      </c>
      <c r="G12" s="66">
        <f t="shared" si="1"/>
        <v>43</v>
      </c>
      <c r="H12" s="65">
        <f>VLOOKUP($A12,'Return Data'!$B$7:$R$2292,12,0)</f>
        <v>2.6858</v>
      </c>
      <c r="I12" s="66">
        <f t="shared" si="2"/>
        <v>50</v>
      </c>
      <c r="J12" s="65">
        <f>VLOOKUP($A12,'Return Data'!$B$7:$R$2292,13,0)</f>
        <v>19.0442</v>
      </c>
      <c r="K12" s="66">
        <f t="shared" si="3"/>
        <v>31</v>
      </c>
      <c r="L12" s="65">
        <f>VLOOKUP($A12,'Return Data'!$B$7:$R$2292,17,0)</f>
        <v>41.078499999999998</v>
      </c>
      <c r="M12" s="66">
        <f t="shared" si="4"/>
        <v>18</v>
      </c>
      <c r="N12" s="65">
        <f>VLOOKUP($A12,'Return Data'!$B$7:$R$2292,14,0)</f>
        <v>24.0352</v>
      </c>
      <c r="O12" s="66">
        <f t="shared" si="5"/>
        <v>7</v>
      </c>
      <c r="P12" s="65"/>
      <c r="Q12" s="66"/>
      <c r="R12" s="65">
        <f>VLOOKUP($A12,'Return Data'!$B$7:$R$2292,16,0)</f>
        <v>12.600300000000001</v>
      </c>
      <c r="S12" s="67">
        <f t="shared" si="6"/>
        <v>38</v>
      </c>
    </row>
    <row r="13" spans="1:20" x14ac:dyDescent="0.3">
      <c r="A13" s="63" t="s">
        <v>272</v>
      </c>
      <c r="B13" s="64">
        <f>VLOOKUP($A13,'Return Data'!$B$7:$R$2292,3,0)</f>
        <v>44679</v>
      </c>
      <c r="C13" s="65">
        <f>VLOOKUP($A13,'Return Data'!$B$7:$R$2292,4,0)</f>
        <v>19.7</v>
      </c>
      <c r="D13" s="65">
        <f>VLOOKUP($A13,'Return Data'!$B$7:$R$2292,10,0)</f>
        <v>-2.1846999999999999</v>
      </c>
      <c r="E13" s="66">
        <f t="shared" si="0"/>
        <v>50</v>
      </c>
      <c r="F13" s="65">
        <f>VLOOKUP($A13,'Return Data'!$B$7:$R$2292,11,0)</f>
        <v>-4.3224999999999998</v>
      </c>
      <c r="G13" s="66">
        <f t="shared" si="1"/>
        <v>41</v>
      </c>
      <c r="H13" s="65">
        <f>VLOOKUP($A13,'Return Data'!$B$7:$R$2292,12,0)</f>
        <v>0.76729999999999998</v>
      </c>
      <c r="I13" s="66">
        <f t="shared" si="2"/>
        <v>52</v>
      </c>
      <c r="J13" s="65">
        <f>VLOOKUP($A13,'Return Data'!$B$7:$R$2292,13,0)</f>
        <v>17.8935</v>
      </c>
      <c r="K13" s="66">
        <f t="shared" si="3"/>
        <v>36</v>
      </c>
      <c r="L13" s="65">
        <f>VLOOKUP($A13,'Return Data'!$B$7:$R$2292,17,0)</f>
        <v>40.7089</v>
      </c>
      <c r="M13" s="66">
        <f t="shared" si="4"/>
        <v>19</v>
      </c>
      <c r="N13" s="65">
        <f>VLOOKUP($A13,'Return Data'!$B$7:$R$2292,14,0)</f>
        <v>22.2301</v>
      </c>
      <c r="O13" s="66">
        <f t="shared" si="5"/>
        <v>11</v>
      </c>
      <c r="P13" s="65"/>
      <c r="Q13" s="66"/>
      <c r="R13" s="65">
        <f>VLOOKUP($A13,'Return Data'!$B$7:$R$2292,16,0)</f>
        <v>21.2027</v>
      </c>
      <c r="S13" s="67">
        <f t="shared" si="6"/>
        <v>6</v>
      </c>
    </row>
    <row r="14" spans="1:20" x14ac:dyDescent="0.3">
      <c r="A14" s="63" t="s">
        <v>273</v>
      </c>
      <c r="B14" s="64">
        <f>VLOOKUP($A14,'Return Data'!$B$7:$R$2292,3,0)</f>
        <v>44679</v>
      </c>
      <c r="C14" s="65">
        <f>VLOOKUP($A14,'Return Data'!$B$7:$R$2292,4,0)</f>
        <v>96.1</v>
      </c>
      <c r="D14" s="65">
        <f>VLOOKUP($A14,'Return Data'!$B$7:$R$2292,10,0)</f>
        <v>-0.85629999999999995</v>
      </c>
      <c r="E14" s="66">
        <f t="shared" si="0"/>
        <v>38</v>
      </c>
      <c r="F14" s="65">
        <f>VLOOKUP($A14,'Return Data'!$B$7:$R$2292,11,0)</f>
        <v>-5.0114000000000001</v>
      </c>
      <c r="G14" s="66">
        <f t="shared" si="1"/>
        <v>46</v>
      </c>
      <c r="H14" s="65">
        <f>VLOOKUP($A14,'Return Data'!$B$7:$R$2292,12,0)</f>
        <v>2.7806999999999999</v>
      </c>
      <c r="I14" s="66">
        <f t="shared" si="2"/>
        <v>49</v>
      </c>
      <c r="J14" s="65">
        <f>VLOOKUP($A14,'Return Data'!$B$7:$R$2292,13,0)</f>
        <v>16.626200000000001</v>
      </c>
      <c r="K14" s="66">
        <f t="shared" si="3"/>
        <v>44</v>
      </c>
      <c r="L14" s="65">
        <f>VLOOKUP($A14,'Return Data'!$B$7:$R$2292,17,0)</f>
        <v>38.872500000000002</v>
      </c>
      <c r="M14" s="66">
        <f t="shared" si="4"/>
        <v>31</v>
      </c>
      <c r="N14" s="65">
        <f>VLOOKUP($A14,'Return Data'!$B$7:$R$2292,14,0)</f>
        <v>24.1266</v>
      </c>
      <c r="O14" s="66">
        <f t="shared" si="5"/>
        <v>6</v>
      </c>
      <c r="P14" s="65">
        <f>VLOOKUP($A14,'Return Data'!$B$7:$R$2292,15,0)</f>
        <v>16.742000000000001</v>
      </c>
      <c r="Q14" s="66">
        <f t="shared" ref="Q14:Q21" si="7">RANK(P14,P$8:P$65,0)</f>
        <v>5</v>
      </c>
      <c r="R14" s="65">
        <f>VLOOKUP($A14,'Return Data'!$B$7:$R$2292,16,0)</f>
        <v>18.7333</v>
      </c>
      <c r="S14" s="67">
        <f t="shared" si="6"/>
        <v>10</v>
      </c>
    </row>
    <row r="15" spans="1:20" x14ac:dyDescent="0.3">
      <c r="A15" s="63" t="s">
        <v>274</v>
      </c>
      <c r="B15" s="64">
        <f>VLOOKUP($A15,'Return Data'!$B$7:$R$2292,3,0)</f>
        <v>44679</v>
      </c>
      <c r="C15" s="65">
        <f>VLOOKUP($A15,'Return Data'!$B$7:$R$2292,4,0)</f>
        <v>111.66</v>
      </c>
      <c r="D15" s="65">
        <f>VLOOKUP($A15,'Return Data'!$B$7:$R$2292,10,0)</f>
        <v>-2.4889000000000001</v>
      </c>
      <c r="E15" s="66">
        <f t="shared" si="0"/>
        <v>51</v>
      </c>
      <c r="F15" s="65">
        <f>VLOOKUP($A15,'Return Data'!$B$7:$R$2292,11,0)</f>
        <v>-5.2926000000000002</v>
      </c>
      <c r="G15" s="66">
        <f t="shared" si="1"/>
        <v>48</v>
      </c>
      <c r="H15" s="65">
        <f>VLOOKUP($A15,'Return Data'!$B$7:$R$2292,12,0)</f>
        <v>5.0225999999999997</v>
      </c>
      <c r="I15" s="66">
        <f t="shared" si="2"/>
        <v>42</v>
      </c>
      <c r="J15" s="65">
        <f>VLOOKUP($A15,'Return Data'!$B$7:$R$2292,13,0)</f>
        <v>16.628399999999999</v>
      </c>
      <c r="K15" s="66">
        <f t="shared" si="3"/>
        <v>43</v>
      </c>
      <c r="L15" s="65">
        <f>VLOOKUP($A15,'Return Data'!$B$7:$R$2292,17,0)</f>
        <v>36.657800000000002</v>
      </c>
      <c r="M15" s="66">
        <f t="shared" si="4"/>
        <v>37</v>
      </c>
      <c r="N15" s="65">
        <f>VLOOKUP($A15,'Return Data'!$B$7:$R$2292,14,0)</f>
        <v>19.364599999999999</v>
      </c>
      <c r="O15" s="66">
        <f t="shared" si="5"/>
        <v>18</v>
      </c>
      <c r="P15" s="65">
        <f>VLOOKUP($A15,'Return Data'!$B$7:$R$2292,15,0)</f>
        <v>15.9091</v>
      </c>
      <c r="Q15" s="66">
        <f t="shared" si="7"/>
        <v>7</v>
      </c>
      <c r="R15" s="65">
        <f>VLOOKUP($A15,'Return Data'!$B$7:$R$2292,16,0)</f>
        <v>19.616299999999999</v>
      </c>
      <c r="S15" s="67">
        <f t="shared" si="6"/>
        <v>7</v>
      </c>
    </row>
    <row r="16" spans="1:20" x14ac:dyDescent="0.3">
      <c r="A16" s="63" t="s">
        <v>275</v>
      </c>
      <c r="B16" s="64">
        <f>VLOOKUP($A16,'Return Data'!$B$7:$R$2292,3,0)</f>
        <v>44679</v>
      </c>
      <c r="C16" s="65">
        <f>VLOOKUP($A16,'Return Data'!$B$7:$R$2292,4,0)</f>
        <v>80.171999999999997</v>
      </c>
      <c r="D16" s="65">
        <f>VLOOKUP($A16,'Return Data'!$B$7:$R$2292,10,0)</f>
        <v>-0.50760000000000005</v>
      </c>
      <c r="E16" s="66">
        <f t="shared" si="0"/>
        <v>35</v>
      </c>
      <c r="F16" s="65">
        <f>VLOOKUP($A16,'Return Data'!$B$7:$R$2292,11,0)</f>
        <v>-2.7911999999999999</v>
      </c>
      <c r="G16" s="66">
        <f t="shared" si="1"/>
        <v>30</v>
      </c>
      <c r="H16" s="65">
        <f>VLOOKUP($A16,'Return Data'!$B$7:$R$2292,12,0)</f>
        <v>4.7904</v>
      </c>
      <c r="I16" s="66">
        <f t="shared" si="2"/>
        <v>43</v>
      </c>
      <c r="J16" s="65">
        <f>VLOOKUP($A16,'Return Data'!$B$7:$R$2292,13,0)</f>
        <v>20.0413</v>
      </c>
      <c r="K16" s="66">
        <f t="shared" si="3"/>
        <v>26</v>
      </c>
      <c r="L16" s="65">
        <f>VLOOKUP($A16,'Return Data'!$B$7:$R$2292,17,0)</f>
        <v>40.248899999999999</v>
      </c>
      <c r="M16" s="66">
        <f t="shared" si="4"/>
        <v>21</v>
      </c>
      <c r="N16" s="65">
        <f>VLOOKUP($A16,'Return Data'!$B$7:$R$2292,14,0)</f>
        <v>18.2026</v>
      </c>
      <c r="O16" s="66">
        <f t="shared" si="5"/>
        <v>22</v>
      </c>
      <c r="P16" s="65">
        <f>VLOOKUP($A16,'Return Data'!$B$7:$R$2292,15,0)</f>
        <v>13.5905</v>
      </c>
      <c r="Q16" s="66">
        <f t="shared" si="7"/>
        <v>11</v>
      </c>
      <c r="R16" s="65">
        <f>VLOOKUP($A16,'Return Data'!$B$7:$R$2292,16,0)</f>
        <v>14.589499999999999</v>
      </c>
      <c r="S16" s="67">
        <f t="shared" si="6"/>
        <v>27</v>
      </c>
    </row>
    <row r="17" spans="1:19" x14ac:dyDescent="0.3">
      <c r="A17" s="63" t="s">
        <v>276</v>
      </c>
      <c r="B17" s="64">
        <f>VLOOKUP($A17,'Return Data'!$B$7:$R$2292,3,0)</f>
        <v>44679</v>
      </c>
      <c r="C17" s="65">
        <f>VLOOKUP($A17,'Return Data'!$B$7:$R$2292,4,0)</f>
        <v>69.11</v>
      </c>
      <c r="D17" s="65">
        <f>VLOOKUP($A17,'Return Data'!$B$7:$R$2292,10,0)</f>
        <v>-1.8184</v>
      </c>
      <c r="E17" s="66">
        <f t="shared" si="0"/>
        <v>48</v>
      </c>
      <c r="F17" s="65">
        <f>VLOOKUP($A17,'Return Data'!$B$7:$R$2292,11,0)</f>
        <v>-3.1122999999999998</v>
      </c>
      <c r="G17" s="66">
        <f t="shared" si="1"/>
        <v>33</v>
      </c>
      <c r="H17" s="65">
        <f>VLOOKUP($A17,'Return Data'!$B$7:$R$2292,12,0)</f>
        <v>5.6242999999999999</v>
      </c>
      <c r="I17" s="66">
        <f t="shared" si="2"/>
        <v>41</v>
      </c>
      <c r="J17" s="65">
        <f>VLOOKUP($A17,'Return Data'!$B$7:$R$2292,13,0)</f>
        <v>16.700399999999998</v>
      </c>
      <c r="K17" s="66">
        <f t="shared" si="3"/>
        <v>42</v>
      </c>
      <c r="L17" s="65">
        <f>VLOOKUP($A17,'Return Data'!$B$7:$R$2292,17,0)</f>
        <v>33.616100000000003</v>
      </c>
      <c r="M17" s="66">
        <f t="shared" si="4"/>
        <v>44</v>
      </c>
      <c r="N17" s="65">
        <f>VLOOKUP($A17,'Return Data'!$B$7:$R$2292,14,0)</f>
        <v>14.1607</v>
      </c>
      <c r="O17" s="66">
        <f t="shared" si="5"/>
        <v>40</v>
      </c>
      <c r="P17" s="65">
        <f>VLOOKUP($A17,'Return Data'!$B$7:$R$2292,15,0)</f>
        <v>10.041399999999999</v>
      </c>
      <c r="Q17" s="66">
        <f t="shared" si="7"/>
        <v>31</v>
      </c>
      <c r="R17" s="65">
        <f>VLOOKUP($A17,'Return Data'!$B$7:$R$2292,16,0)</f>
        <v>15.600899999999999</v>
      </c>
      <c r="S17" s="67">
        <f t="shared" si="6"/>
        <v>21</v>
      </c>
    </row>
    <row r="18" spans="1:19" x14ac:dyDescent="0.3">
      <c r="A18" s="63" t="s">
        <v>278</v>
      </c>
      <c r="B18" s="64">
        <f>VLOOKUP($A18,'Return Data'!$B$7:$R$2292,3,0)</f>
        <v>44679</v>
      </c>
      <c r="C18" s="65">
        <f>VLOOKUP($A18,'Return Data'!$B$7:$R$2292,4,0)</f>
        <v>850.89030000000002</v>
      </c>
      <c r="D18" s="65">
        <f>VLOOKUP($A18,'Return Data'!$B$7:$R$2292,10,0)</f>
        <v>-1.6444000000000001</v>
      </c>
      <c r="E18" s="66">
        <f t="shared" si="0"/>
        <v>47</v>
      </c>
      <c r="F18" s="65">
        <f>VLOOKUP($A18,'Return Data'!$B$7:$R$2292,11,0)</f>
        <v>-3.6987999999999999</v>
      </c>
      <c r="G18" s="66">
        <f t="shared" si="1"/>
        <v>38</v>
      </c>
      <c r="H18" s="65">
        <f>VLOOKUP($A18,'Return Data'!$B$7:$R$2292,12,0)</f>
        <v>8.9558</v>
      </c>
      <c r="I18" s="66">
        <f t="shared" si="2"/>
        <v>24</v>
      </c>
      <c r="J18" s="65">
        <f>VLOOKUP($A18,'Return Data'!$B$7:$R$2292,13,0)</f>
        <v>20.733599999999999</v>
      </c>
      <c r="K18" s="66">
        <f t="shared" si="3"/>
        <v>22</v>
      </c>
      <c r="L18" s="65">
        <f>VLOOKUP($A18,'Return Data'!$B$7:$R$2292,17,0)</f>
        <v>41.957000000000001</v>
      </c>
      <c r="M18" s="66">
        <f t="shared" si="4"/>
        <v>16</v>
      </c>
      <c r="N18" s="65">
        <f>VLOOKUP($A18,'Return Data'!$B$7:$R$2292,14,0)</f>
        <v>14.0977</v>
      </c>
      <c r="O18" s="66">
        <f t="shared" si="5"/>
        <v>41</v>
      </c>
      <c r="P18" s="65">
        <f>VLOOKUP($A18,'Return Data'!$B$7:$R$2292,15,0)</f>
        <v>11.135999999999999</v>
      </c>
      <c r="Q18" s="66">
        <f t="shared" si="7"/>
        <v>26</v>
      </c>
      <c r="R18" s="65">
        <f>VLOOKUP($A18,'Return Data'!$B$7:$R$2292,16,0)</f>
        <v>21.246300000000002</v>
      </c>
      <c r="S18" s="67">
        <f t="shared" si="6"/>
        <v>5</v>
      </c>
    </row>
    <row r="19" spans="1:19" x14ac:dyDescent="0.3">
      <c r="A19" s="63" t="s">
        <v>280</v>
      </c>
      <c r="B19" s="64">
        <f>VLOOKUP($A19,'Return Data'!$B$7:$R$2292,3,0)</f>
        <v>44679</v>
      </c>
      <c r="C19" s="65">
        <f>VLOOKUP($A19,'Return Data'!$B$7:$R$2292,4,0)</f>
        <v>2423.4243353956199</v>
      </c>
      <c r="D19" s="65">
        <f>VLOOKUP($A19,'Return Data'!$B$7:$R$2292,10,0)</f>
        <v>2.1071</v>
      </c>
      <c r="E19" s="66">
        <f t="shared" si="0"/>
        <v>12</v>
      </c>
      <c r="F19" s="65">
        <f>VLOOKUP($A19,'Return Data'!$B$7:$R$2292,11,0)</f>
        <v>0.1119</v>
      </c>
      <c r="G19" s="66">
        <f t="shared" si="1"/>
        <v>17</v>
      </c>
      <c r="H19" s="65">
        <f>VLOOKUP($A19,'Return Data'!$B$7:$R$2292,12,0)</f>
        <v>12.525700000000001</v>
      </c>
      <c r="I19" s="66">
        <f t="shared" si="2"/>
        <v>13</v>
      </c>
      <c r="J19" s="65">
        <f>VLOOKUP($A19,'Return Data'!$B$7:$R$2292,13,0)</f>
        <v>25.7636</v>
      </c>
      <c r="K19" s="66">
        <f t="shared" si="3"/>
        <v>14</v>
      </c>
      <c r="L19" s="65">
        <f>VLOOKUP($A19,'Return Data'!$B$7:$R$2292,17,0)</f>
        <v>38.262500000000003</v>
      </c>
      <c r="M19" s="66">
        <f t="shared" si="4"/>
        <v>32</v>
      </c>
      <c r="N19" s="65">
        <f>VLOOKUP($A19,'Return Data'!$B$7:$R$2292,14,0)</f>
        <v>12.019399999999999</v>
      </c>
      <c r="O19" s="66">
        <f t="shared" si="5"/>
        <v>49</v>
      </c>
      <c r="P19" s="65">
        <f>VLOOKUP($A19,'Return Data'!$B$7:$R$2292,15,0)</f>
        <v>8.9560999999999993</v>
      </c>
      <c r="Q19" s="66">
        <f t="shared" si="7"/>
        <v>38</v>
      </c>
      <c r="R19" s="65">
        <f>VLOOKUP($A19,'Return Data'!$B$7:$R$2292,16,0)</f>
        <v>23.418800000000001</v>
      </c>
      <c r="S19" s="67">
        <f t="shared" si="6"/>
        <v>4</v>
      </c>
    </row>
    <row r="20" spans="1:19" x14ac:dyDescent="0.3">
      <c r="A20" s="63" t="s">
        <v>281</v>
      </c>
      <c r="B20" s="64">
        <f>VLOOKUP($A20,'Return Data'!$B$7:$R$2292,3,0)</f>
        <v>44679</v>
      </c>
      <c r="C20" s="65">
        <f>VLOOKUP($A20,'Return Data'!$B$7:$R$2292,4,0)</f>
        <v>55.207500000000003</v>
      </c>
      <c r="D20" s="65">
        <f>VLOOKUP($A20,'Return Data'!$B$7:$R$2292,10,0)</f>
        <v>-1.6442000000000001</v>
      </c>
      <c r="E20" s="66">
        <f t="shared" si="0"/>
        <v>46</v>
      </c>
      <c r="F20" s="65">
        <f>VLOOKUP($A20,'Return Data'!$B$7:$R$2292,11,0)</f>
        <v>-4.1558000000000002</v>
      </c>
      <c r="G20" s="66">
        <f t="shared" si="1"/>
        <v>40</v>
      </c>
      <c r="H20" s="65">
        <f>VLOOKUP($A20,'Return Data'!$B$7:$R$2292,12,0)</f>
        <v>8.8844999999999992</v>
      </c>
      <c r="I20" s="66">
        <f t="shared" si="2"/>
        <v>26</v>
      </c>
      <c r="J20" s="65">
        <f>VLOOKUP($A20,'Return Data'!$B$7:$R$2292,13,0)</f>
        <v>19.9191</v>
      </c>
      <c r="K20" s="66">
        <f t="shared" si="3"/>
        <v>27</v>
      </c>
      <c r="L20" s="65">
        <f>VLOOKUP($A20,'Return Data'!$B$7:$R$2292,17,0)</f>
        <v>35.708100000000002</v>
      </c>
      <c r="M20" s="66">
        <f t="shared" si="4"/>
        <v>40</v>
      </c>
      <c r="N20" s="65">
        <f>VLOOKUP($A20,'Return Data'!$B$7:$R$2292,14,0)</f>
        <v>14.556900000000001</v>
      </c>
      <c r="O20" s="66">
        <f t="shared" si="5"/>
        <v>37</v>
      </c>
      <c r="P20" s="65">
        <f>VLOOKUP($A20,'Return Data'!$B$7:$R$2292,15,0)</f>
        <v>9.8261000000000003</v>
      </c>
      <c r="Q20" s="66">
        <f t="shared" si="7"/>
        <v>32</v>
      </c>
      <c r="R20" s="65">
        <f>VLOOKUP($A20,'Return Data'!$B$7:$R$2292,16,0)</f>
        <v>11.7974</v>
      </c>
      <c r="S20" s="67">
        <f t="shared" si="6"/>
        <v>42</v>
      </c>
    </row>
    <row r="21" spans="1:19" x14ac:dyDescent="0.3">
      <c r="A21" s="63" t="s">
        <v>282</v>
      </c>
      <c r="B21" s="64">
        <f>VLOOKUP($A21,'Return Data'!$B$7:$R$2292,3,0)</f>
        <v>44679</v>
      </c>
      <c r="C21" s="65">
        <f>VLOOKUP($A21,'Return Data'!$B$7:$R$2292,4,0)</f>
        <v>582.51</v>
      </c>
      <c r="D21" s="65">
        <f>VLOOKUP($A21,'Return Data'!$B$7:$R$2292,10,0)</f>
        <v>-0.38479999999999998</v>
      </c>
      <c r="E21" s="66">
        <f t="shared" si="0"/>
        <v>33</v>
      </c>
      <c r="F21" s="65">
        <f>VLOOKUP($A21,'Return Data'!$B$7:$R$2292,11,0)</f>
        <v>-4.4250999999999996</v>
      </c>
      <c r="G21" s="66">
        <f t="shared" si="1"/>
        <v>44</v>
      </c>
      <c r="H21" s="65">
        <f>VLOOKUP($A21,'Return Data'!$B$7:$R$2292,12,0)</f>
        <v>8.4909999999999997</v>
      </c>
      <c r="I21" s="66">
        <f t="shared" si="2"/>
        <v>30</v>
      </c>
      <c r="J21" s="65">
        <f>VLOOKUP($A21,'Return Data'!$B$7:$R$2292,13,0)</f>
        <v>19.848199999999999</v>
      </c>
      <c r="K21" s="66">
        <f t="shared" si="3"/>
        <v>28</v>
      </c>
      <c r="L21" s="65">
        <f>VLOOKUP($A21,'Return Data'!$B$7:$R$2292,17,0)</f>
        <v>39.654800000000002</v>
      </c>
      <c r="M21" s="66">
        <f t="shared" si="4"/>
        <v>25</v>
      </c>
      <c r="N21" s="65">
        <f>VLOOKUP($A21,'Return Data'!$B$7:$R$2292,14,0)</f>
        <v>15.063000000000001</v>
      </c>
      <c r="O21" s="66">
        <f t="shared" si="5"/>
        <v>34</v>
      </c>
      <c r="P21" s="65">
        <f>VLOOKUP($A21,'Return Data'!$B$7:$R$2292,15,0)</f>
        <v>12.335599999999999</v>
      </c>
      <c r="Q21" s="66">
        <f t="shared" si="7"/>
        <v>17</v>
      </c>
      <c r="R21" s="65">
        <f>VLOOKUP($A21,'Return Data'!$B$7:$R$2292,16,0)</f>
        <v>19.603300000000001</v>
      </c>
      <c r="S21" s="67">
        <f t="shared" si="6"/>
        <v>8</v>
      </c>
    </row>
    <row r="22" spans="1:19" x14ac:dyDescent="0.3">
      <c r="A22" s="63" t="s">
        <v>283</v>
      </c>
      <c r="B22" s="64">
        <f>VLOOKUP($A22,'Return Data'!$B$7:$R$2292,3,0)</f>
        <v>44679</v>
      </c>
      <c r="C22" s="65">
        <f>VLOOKUP($A22,'Return Data'!$B$7:$R$2292,4,0)</f>
        <v>16.11</v>
      </c>
      <c r="D22" s="65">
        <f>VLOOKUP($A22,'Return Data'!$B$7:$R$2292,10,0)</f>
        <v>2.4809000000000001</v>
      </c>
      <c r="E22" s="66">
        <f t="shared" si="0"/>
        <v>7</v>
      </c>
      <c r="F22" s="65">
        <f>VLOOKUP($A22,'Return Data'!$B$7:$R$2292,11,0)</f>
        <v>-0.98340000000000005</v>
      </c>
      <c r="G22" s="66">
        <f t="shared" si="1"/>
        <v>22</v>
      </c>
      <c r="H22" s="65">
        <f>VLOOKUP($A22,'Return Data'!$B$7:$R$2292,12,0)</f>
        <v>13.211499999999999</v>
      </c>
      <c r="I22" s="66">
        <f t="shared" si="2"/>
        <v>8</v>
      </c>
      <c r="J22" s="65">
        <f>VLOOKUP($A22,'Return Data'!$B$7:$R$2292,13,0)</f>
        <v>22.416399999999999</v>
      </c>
      <c r="K22" s="66">
        <f t="shared" si="3"/>
        <v>18</v>
      </c>
      <c r="L22" s="65">
        <f>VLOOKUP($A22,'Return Data'!$B$7:$R$2292,17,0)</f>
        <v>39.909700000000001</v>
      </c>
      <c r="M22" s="66">
        <f t="shared" si="4"/>
        <v>23</v>
      </c>
      <c r="N22" s="65">
        <f>VLOOKUP($A22,'Return Data'!$B$7:$R$2292,14,0)</f>
        <v>14.464600000000001</v>
      </c>
      <c r="O22" s="66">
        <f t="shared" si="5"/>
        <v>38</v>
      </c>
      <c r="P22" s="65"/>
      <c r="Q22" s="66"/>
      <c r="R22" s="65">
        <f>VLOOKUP($A22,'Return Data'!$B$7:$R$2292,16,0)</f>
        <v>12.329599999999999</v>
      </c>
      <c r="S22" s="67">
        <f t="shared" si="6"/>
        <v>40</v>
      </c>
    </row>
    <row r="23" spans="1:19" x14ac:dyDescent="0.3">
      <c r="A23" s="63" t="s">
        <v>284</v>
      </c>
      <c r="B23" s="64">
        <f>VLOOKUP($A23,'Return Data'!$B$7:$R$2292,3,0)</f>
        <v>44679</v>
      </c>
      <c r="C23" s="65">
        <f>VLOOKUP($A23,'Return Data'!$B$7:$R$2292,4,0)</f>
        <v>37.74</v>
      </c>
      <c r="D23" s="65">
        <f>VLOOKUP($A23,'Return Data'!$B$7:$R$2292,10,0)</f>
        <v>-0.2379</v>
      </c>
      <c r="E23" s="66">
        <f t="shared" si="0"/>
        <v>30</v>
      </c>
      <c r="F23" s="65">
        <f>VLOOKUP($A23,'Return Data'!$B$7:$R$2292,11,0)</f>
        <v>-3.1314000000000002</v>
      </c>
      <c r="G23" s="66">
        <f t="shared" si="1"/>
        <v>34</v>
      </c>
      <c r="H23" s="65">
        <f>VLOOKUP($A23,'Return Data'!$B$7:$R$2292,12,0)</f>
        <v>8.6669</v>
      </c>
      <c r="I23" s="66">
        <f t="shared" si="2"/>
        <v>28</v>
      </c>
      <c r="J23" s="65">
        <f>VLOOKUP($A23,'Return Data'!$B$7:$R$2292,13,0)</f>
        <v>17.827000000000002</v>
      </c>
      <c r="K23" s="66">
        <f t="shared" si="3"/>
        <v>37</v>
      </c>
      <c r="L23" s="65">
        <f>VLOOKUP($A23,'Return Data'!$B$7:$R$2292,17,0)</f>
        <v>27.16</v>
      </c>
      <c r="M23" s="66">
        <f t="shared" si="4"/>
        <v>54</v>
      </c>
      <c r="N23" s="65">
        <f>VLOOKUP($A23,'Return Data'!$B$7:$R$2292,14,0)</f>
        <v>13.1289</v>
      </c>
      <c r="O23" s="66">
        <f t="shared" si="5"/>
        <v>43</v>
      </c>
      <c r="P23" s="65">
        <f>VLOOKUP($A23,'Return Data'!$B$7:$R$2292,15,0)</f>
        <v>9.7089999999999996</v>
      </c>
      <c r="Q23" s="66">
        <f>RANK(P23,P$8:P$65,0)</f>
        <v>33</v>
      </c>
      <c r="R23" s="65">
        <f>VLOOKUP($A23,'Return Data'!$B$7:$R$2292,16,0)</f>
        <v>16.625499999999999</v>
      </c>
      <c r="S23" s="67">
        <f t="shared" si="6"/>
        <v>16</v>
      </c>
    </row>
    <row r="24" spans="1:19" x14ac:dyDescent="0.3">
      <c r="A24" s="63" t="s">
        <v>285</v>
      </c>
      <c r="B24" s="64">
        <f>VLOOKUP($A24,'Return Data'!$B$7:$R$2292,3,0)</f>
        <v>44679</v>
      </c>
      <c r="C24" s="65">
        <f>VLOOKUP($A24,'Return Data'!$B$7:$R$2292,4,0)</f>
        <v>98.41</v>
      </c>
      <c r="D24" s="65">
        <f>VLOOKUP($A24,'Return Data'!$B$7:$R$2292,10,0)</f>
        <v>1.5898000000000001</v>
      </c>
      <c r="E24" s="66">
        <f t="shared" si="0"/>
        <v>13</v>
      </c>
      <c r="F24" s="65">
        <f>VLOOKUP($A24,'Return Data'!$B$7:$R$2292,11,0)</f>
        <v>1.3595999999999999</v>
      </c>
      <c r="G24" s="66">
        <f t="shared" si="1"/>
        <v>15</v>
      </c>
      <c r="H24" s="65">
        <f>VLOOKUP($A24,'Return Data'!$B$7:$R$2292,12,0)</f>
        <v>12.790800000000001</v>
      </c>
      <c r="I24" s="66">
        <f t="shared" si="2"/>
        <v>10</v>
      </c>
      <c r="J24" s="65">
        <f>VLOOKUP($A24,'Return Data'!$B$7:$R$2292,13,0)</f>
        <v>26.7517</v>
      </c>
      <c r="K24" s="66">
        <f t="shared" si="3"/>
        <v>13</v>
      </c>
      <c r="L24" s="65">
        <f>VLOOKUP($A24,'Return Data'!$B$7:$R$2292,17,0)</f>
        <v>52.962499999999999</v>
      </c>
      <c r="M24" s="66">
        <f t="shared" si="4"/>
        <v>13</v>
      </c>
      <c r="N24" s="65">
        <f>VLOOKUP($A24,'Return Data'!$B$7:$R$2292,14,0)</f>
        <v>20.214700000000001</v>
      </c>
      <c r="O24" s="66">
        <f t="shared" si="5"/>
        <v>16</v>
      </c>
      <c r="P24" s="65">
        <f>VLOOKUP($A24,'Return Data'!$B$7:$R$2292,15,0)</f>
        <v>15.4308</v>
      </c>
      <c r="Q24" s="66">
        <f>RANK(P24,P$8:P$65,0)</f>
        <v>8</v>
      </c>
      <c r="R24" s="65">
        <f>VLOOKUP($A24,'Return Data'!$B$7:$R$2292,16,0)</f>
        <v>18.689299999999999</v>
      </c>
      <c r="S24" s="67">
        <f t="shared" si="6"/>
        <v>11</v>
      </c>
    </row>
    <row r="25" spans="1:19" x14ac:dyDescent="0.3">
      <c r="A25" s="63" t="s">
        <v>286</v>
      </c>
      <c r="B25" s="64">
        <f>VLOOKUP($A25,'Return Data'!$B$7:$R$2292,3,0)</f>
        <v>44679</v>
      </c>
      <c r="C25" s="65">
        <f>VLOOKUP($A25,'Return Data'!$B$7:$R$2292,4,0)</f>
        <v>13</v>
      </c>
      <c r="D25" s="65">
        <f>VLOOKUP($A25,'Return Data'!$B$7:$R$2292,10,0)</f>
        <v>-1.3656999999999999</v>
      </c>
      <c r="E25" s="66">
        <f t="shared" si="0"/>
        <v>41</v>
      </c>
      <c r="F25" s="65">
        <f>VLOOKUP($A25,'Return Data'!$B$7:$R$2292,11,0)</f>
        <v>-4.7618999999999998</v>
      </c>
      <c r="G25" s="66">
        <f t="shared" si="1"/>
        <v>45</v>
      </c>
      <c r="H25" s="65">
        <f>VLOOKUP($A25,'Return Data'!$B$7:$R$2292,12,0)</f>
        <v>4.5015999999999998</v>
      </c>
      <c r="I25" s="66">
        <f t="shared" si="2"/>
        <v>44</v>
      </c>
      <c r="J25" s="65">
        <f>VLOOKUP($A25,'Return Data'!$B$7:$R$2292,13,0)</f>
        <v>13.6364</v>
      </c>
      <c r="K25" s="66">
        <f t="shared" si="3"/>
        <v>50</v>
      </c>
      <c r="L25" s="65">
        <f>VLOOKUP($A25,'Return Data'!$B$7:$R$2292,17,0)</f>
        <v>27.4755</v>
      </c>
      <c r="M25" s="66">
        <f t="shared" si="4"/>
        <v>52</v>
      </c>
      <c r="N25" s="65">
        <f>VLOOKUP($A25,'Return Data'!$B$7:$R$2292,14,0)</f>
        <v>10.5275</v>
      </c>
      <c r="O25" s="66">
        <f t="shared" si="5"/>
        <v>52</v>
      </c>
      <c r="P25" s="65"/>
      <c r="Q25" s="66"/>
      <c r="R25" s="65">
        <f>VLOOKUP($A25,'Return Data'!$B$7:$R$2292,16,0)</f>
        <v>6.2401999999999997</v>
      </c>
      <c r="S25" s="67">
        <f t="shared" si="6"/>
        <v>57</v>
      </c>
    </row>
    <row r="26" spans="1:19" x14ac:dyDescent="0.3">
      <c r="A26" s="63" t="s">
        <v>287</v>
      </c>
      <c r="B26" s="64">
        <f>VLOOKUP($A26,'Return Data'!$B$7:$R$2292,3,0)</f>
        <v>44679</v>
      </c>
      <c r="C26" s="65">
        <f>VLOOKUP($A26,'Return Data'!$B$7:$R$2292,4,0)</f>
        <v>78.19</v>
      </c>
      <c r="D26" s="65">
        <f>VLOOKUP($A26,'Return Data'!$B$7:$R$2292,10,0)</f>
        <v>-4.7043999999999997</v>
      </c>
      <c r="E26" s="66">
        <f t="shared" si="0"/>
        <v>58</v>
      </c>
      <c r="F26" s="65">
        <f>VLOOKUP($A26,'Return Data'!$B$7:$R$2292,11,0)</f>
        <v>-7.8491</v>
      </c>
      <c r="G26" s="66">
        <f t="shared" si="1"/>
        <v>56</v>
      </c>
      <c r="H26" s="65">
        <f>VLOOKUP($A26,'Return Data'!$B$7:$R$2292,12,0)</f>
        <v>2.1556999999999999</v>
      </c>
      <c r="I26" s="66">
        <f t="shared" si="2"/>
        <v>51</v>
      </c>
      <c r="J26" s="65">
        <f>VLOOKUP($A26,'Return Data'!$B$7:$R$2292,13,0)</f>
        <v>13.7971</v>
      </c>
      <c r="K26" s="66">
        <f t="shared" si="3"/>
        <v>49</v>
      </c>
      <c r="L26" s="65">
        <f>VLOOKUP($A26,'Return Data'!$B$7:$R$2292,17,0)</f>
        <v>32.793799999999997</v>
      </c>
      <c r="M26" s="66">
        <f t="shared" si="4"/>
        <v>45</v>
      </c>
      <c r="N26" s="65">
        <f>VLOOKUP($A26,'Return Data'!$B$7:$R$2292,14,0)</f>
        <v>15.376300000000001</v>
      </c>
      <c r="O26" s="66">
        <f t="shared" si="5"/>
        <v>31</v>
      </c>
      <c r="P26" s="65">
        <f>VLOOKUP($A26,'Return Data'!$B$7:$R$2292,15,0)</f>
        <v>13.243399999999999</v>
      </c>
      <c r="Q26" s="66">
        <f>RANK(P26,P$8:P$65,0)</f>
        <v>13</v>
      </c>
      <c r="R26" s="65">
        <f>VLOOKUP($A26,'Return Data'!$B$7:$R$2292,16,0)</f>
        <v>14.347</v>
      </c>
      <c r="S26" s="67">
        <f t="shared" si="6"/>
        <v>30</v>
      </c>
    </row>
    <row r="27" spans="1:19" x14ac:dyDescent="0.3">
      <c r="A27" s="63" t="s">
        <v>288</v>
      </c>
      <c r="B27" s="64">
        <f>VLOOKUP($A27,'Return Data'!$B$7:$R$2292,3,0)</f>
        <v>44679</v>
      </c>
      <c r="C27" s="65">
        <f>VLOOKUP($A27,'Return Data'!$B$7:$R$2292,4,0)</f>
        <v>13.2042</v>
      </c>
      <c r="D27" s="65">
        <f>VLOOKUP($A27,'Return Data'!$B$7:$R$2292,10,0)</f>
        <v>-2.8546</v>
      </c>
      <c r="E27" s="66">
        <f t="shared" si="0"/>
        <v>53</v>
      </c>
      <c r="F27" s="65">
        <f>VLOOKUP($A27,'Return Data'!$B$7:$R$2292,11,0)</f>
        <v>-10.8553</v>
      </c>
      <c r="G27" s="66">
        <f t="shared" si="1"/>
        <v>58</v>
      </c>
      <c r="H27" s="65">
        <f>VLOOKUP($A27,'Return Data'!$B$7:$R$2292,12,0)</f>
        <v>-6.2127999999999997</v>
      </c>
      <c r="I27" s="66">
        <f t="shared" si="2"/>
        <v>58</v>
      </c>
      <c r="J27" s="65">
        <f>VLOOKUP($A27,'Return Data'!$B$7:$R$2292,13,0)</f>
        <v>0.92410000000000003</v>
      </c>
      <c r="K27" s="66">
        <f t="shared" si="3"/>
        <v>57</v>
      </c>
      <c r="L27" s="65">
        <f>VLOOKUP($A27,'Return Data'!$B$7:$R$2292,17,0)</f>
        <v>27.3796</v>
      </c>
      <c r="M27" s="66">
        <f t="shared" si="4"/>
        <v>53</v>
      </c>
      <c r="N27" s="65"/>
      <c r="O27" s="66"/>
      <c r="P27" s="65"/>
      <c r="Q27" s="66"/>
      <c r="R27" s="65">
        <f>VLOOKUP($A27,'Return Data'!$B$7:$R$2292,16,0)</f>
        <v>11.6183</v>
      </c>
      <c r="S27" s="67">
        <f t="shared" si="6"/>
        <v>45</v>
      </c>
    </row>
    <row r="28" spans="1:19" x14ac:dyDescent="0.3">
      <c r="A28" s="63" t="s">
        <v>289</v>
      </c>
      <c r="B28" s="64">
        <f>VLOOKUP($A28,'Return Data'!$B$7:$R$2292,3,0)</f>
        <v>44679</v>
      </c>
      <c r="C28" s="65">
        <f>VLOOKUP($A28,'Return Data'!$B$7:$R$2292,4,0)</f>
        <v>27.331399999999999</v>
      </c>
      <c r="D28" s="65">
        <f>VLOOKUP($A28,'Return Data'!$B$7:$R$2292,10,0)</f>
        <v>-2.5038</v>
      </c>
      <c r="E28" s="66">
        <f t="shared" si="0"/>
        <v>52</v>
      </c>
      <c r="F28" s="65">
        <f>VLOOKUP($A28,'Return Data'!$B$7:$R$2292,11,0)</f>
        <v>-6.6509</v>
      </c>
      <c r="G28" s="66">
        <f t="shared" si="1"/>
        <v>54</v>
      </c>
      <c r="H28" s="65">
        <f>VLOOKUP($A28,'Return Data'!$B$7:$R$2292,12,0)</f>
        <v>6.4663000000000004</v>
      </c>
      <c r="I28" s="66">
        <f t="shared" si="2"/>
        <v>40</v>
      </c>
      <c r="J28" s="65">
        <f>VLOOKUP($A28,'Return Data'!$B$7:$R$2292,13,0)</f>
        <v>16.848299999999998</v>
      </c>
      <c r="K28" s="66">
        <f t="shared" si="3"/>
        <v>40</v>
      </c>
      <c r="L28" s="65">
        <f>VLOOKUP($A28,'Return Data'!$B$7:$R$2292,17,0)</f>
        <v>39.166600000000003</v>
      </c>
      <c r="M28" s="66">
        <f t="shared" si="4"/>
        <v>28</v>
      </c>
      <c r="N28" s="65">
        <f>VLOOKUP($A28,'Return Data'!$B$7:$R$2292,14,0)</f>
        <v>17.221800000000002</v>
      </c>
      <c r="O28" s="66">
        <f t="shared" ref="O28:O36" si="8">RANK(N28,N$8:N$65,0)</f>
        <v>24</v>
      </c>
      <c r="P28" s="65">
        <f>VLOOKUP($A28,'Return Data'!$B$7:$R$2292,15,0)</f>
        <v>13.236800000000001</v>
      </c>
      <c r="Q28" s="66">
        <f t="shared" ref="Q28:Q36" si="9">RANK(P28,P$8:P$65,0)</f>
        <v>14</v>
      </c>
      <c r="R28" s="65">
        <f>VLOOKUP($A28,'Return Data'!$B$7:$R$2292,16,0)</f>
        <v>7.3994999999999997</v>
      </c>
      <c r="S28" s="67">
        <f t="shared" si="6"/>
        <v>56</v>
      </c>
    </row>
    <row r="29" spans="1:19" x14ac:dyDescent="0.3">
      <c r="A29" s="63" t="s">
        <v>290</v>
      </c>
      <c r="B29" s="64">
        <f>VLOOKUP($A29,'Return Data'!$B$7:$R$2292,3,0)</f>
        <v>44679</v>
      </c>
      <c r="C29" s="65">
        <f>VLOOKUP($A29,'Return Data'!$B$7:$R$2292,4,0)</f>
        <v>71.334000000000003</v>
      </c>
      <c r="D29" s="65">
        <f>VLOOKUP($A29,'Return Data'!$B$7:$R$2292,10,0)</f>
        <v>0.72719999999999996</v>
      </c>
      <c r="E29" s="66">
        <f t="shared" si="0"/>
        <v>18</v>
      </c>
      <c r="F29" s="65">
        <f>VLOOKUP($A29,'Return Data'!$B$7:$R$2292,11,0)</f>
        <v>0.47610000000000002</v>
      </c>
      <c r="G29" s="66">
        <f t="shared" si="1"/>
        <v>16</v>
      </c>
      <c r="H29" s="65">
        <f>VLOOKUP($A29,'Return Data'!$B$7:$R$2292,12,0)</f>
        <v>8.6679999999999993</v>
      </c>
      <c r="I29" s="66">
        <f t="shared" si="2"/>
        <v>27</v>
      </c>
      <c r="J29" s="65">
        <f>VLOOKUP($A29,'Return Data'!$B$7:$R$2292,13,0)</f>
        <v>18.3535</v>
      </c>
      <c r="K29" s="66">
        <f t="shared" si="3"/>
        <v>34</v>
      </c>
      <c r="L29" s="65">
        <f>VLOOKUP($A29,'Return Data'!$B$7:$R$2292,17,0)</f>
        <v>37.571800000000003</v>
      </c>
      <c r="M29" s="66">
        <f t="shared" si="4"/>
        <v>34</v>
      </c>
      <c r="N29" s="65">
        <f>VLOOKUP($A29,'Return Data'!$B$7:$R$2292,14,0)</f>
        <v>17.083500000000001</v>
      </c>
      <c r="O29" s="66">
        <f t="shared" si="8"/>
        <v>25</v>
      </c>
      <c r="P29" s="65">
        <f>VLOOKUP($A29,'Return Data'!$B$7:$R$2292,15,0)</f>
        <v>12.8126</v>
      </c>
      <c r="Q29" s="66">
        <f t="shared" si="9"/>
        <v>16</v>
      </c>
      <c r="R29" s="65">
        <f>VLOOKUP($A29,'Return Data'!$B$7:$R$2292,16,0)</f>
        <v>12.696099999999999</v>
      </c>
      <c r="S29" s="67">
        <f t="shared" si="6"/>
        <v>37</v>
      </c>
    </row>
    <row r="30" spans="1:19" x14ac:dyDescent="0.3">
      <c r="A30" s="63" t="s">
        <v>291</v>
      </c>
      <c r="B30" s="64">
        <f>VLOOKUP($A30,'Return Data'!$B$7:$R$2292,3,0)</f>
        <v>44679</v>
      </c>
      <c r="C30" s="65">
        <f>VLOOKUP($A30,'Return Data'!$B$7:$R$2292,4,0)</f>
        <v>77.606999999999999</v>
      </c>
      <c r="D30" s="65">
        <f>VLOOKUP($A30,'Return Data'!$B$7:$R$2292,10,0)</f>
        <v>-0.50890000000000002</v>
      </c>
      <c r="E30" s="66">
        <f t="shared" si="0"/>
        <v>36</v>
      </c>
      <c r="F30" s="65">
        <f>VLOOKUP($A30,'Return Data'!$B$7:$R$2292,11,0)</f>
        <v>-2.0485000000000002</v>
      </c>
      <c r="G30" s="66">
        <f t="shared" si="1"/>
        <v>25</v>
      </c>
      <c r="H30" s="65">
        <f>VLOOKUP($A30,'Return Data'!$B$7:$R$2292,12,0)</f>
        <v>3.7332999999999998</v>
      </c>
      <c r="I30" s="66">
        <f t="shared" si="2"/>
        <v>46</v>
      </c>
      <c r="J30" s="65">
        <f>VLOOKUP($A30,'Return Data'!$B$7:$R$2292,13,0)</f>
        <v>14.247199999999999</v>
      </c>
      <c r="K30" s="66">
        <f t="shared" si="3"/>
        <v>47</v>
      </c>
      <c r="L30" s="65">
        <f>VLOOKUP($A30,'Return Data'!$B$7:$R$2292,17,0)</f>
        <v>33.962299999999999</v>
      </c>
      <c r="M30" s="66">
        <f t="shared" si="4"/>
        <v>43</v>
      </c>
      <c r="N30" s="65">
        <f>VLOOKUP($A30,'Return Data'!$B$7:$R$2292,14,0)</f>
        <v>13.094200000000001</v>
      </c>
      <c r="O30" s="66">
        <f t="shared" si="8"/>
        <v>44</v>
      </c>
      <c r="P30" s="65">
        <f>VLOOKUP($A30,'Return Data'!$B$7:$R$2292,15,0)</f>
        <v>9.6054999999999993</v>
      </c>
      <c r="Q30" s="66">
        <f t="shared" si="9"/>
        <v>34</v>
      </c>
      <c r="R30" s="65">
        <f>VLOOKUP($A30,'Return Data'!$B$7:$R$2292,16,0)</f>
        <v>13.5052</v>
      </c>
      <c r="S30" s="67">
        <f t="shared" si="6"/>
        <v>33</v>
      </c>
    </row>
    <row r="31" spans="1:19" x14ac:dyDescent="0.3">
      <c r="A31" s="63" t="s">
        <v>1924</v>
      </c>
      <c r="B31" s="64">
        <f>VLOOKUP($A31,'Return Data'!$B$7:$R$2292,3,0)</f>
        <v>44679</v>
      </c>
      <c r="C31" s="65">
        <f>VLOOKUP($A31,'Return Data'!$B$7:$R$2292,4,0)</f>
        <v>97.077100000000002</v>
      </c>
      <c r="D31" s="65">
        <f>VLOOKUP($A31,'Return Data'!$B$7:$R$2292,10,0)</f>
        <v>-0.86929999999999996</v>
      </c>
      <c r="E31" s="66">
        <f t="shared" si="0"/>
        <v>39</v>
      </c>
      <c r="F31" s="65">
        <f>VLOOKUP($A31,'Return Data'!$B$7:$R$2292,11,0)</f>
        <v>-4.3562000000000003</v>
      </c>
      <c r="G31" s="66">
        <f t="shared" si="1"/>
        <v>42</v>
      </c>
      <c r="H31" s="65">
        <f>VLOOKUP($A31,'Return Data'!$B$7:$R$2292,12,0)</f>
        <v>6.8872</v>
      </c>
      <c r="I31" s="66">
        <f t="shared" si="2"/>
        <v>38</v>
      </c>
      <c r="J31" s="65">
        <f>VLOOKUP($A31,'Return Data'!$B$7:$R$2292,13,0)</f>
        <v>16.7727</v>
      </c>
      <c r="K31" s="66">
        <f t="shared" si="3"/>
        <v>41</v>
      </c>
      <c r="L31" s="65">
        <f>VLOOKUP($A31,'Return Data'!$B$7:$R$2292,17,0)</f>
        <v>32.055</v>
      </c>
      <c r="M31" s="66">
        <f t="shared" si="4"/>
        <v>48</v>
      </c>
      <c r="N31" s="65">
        <f>VLOOKUP($A31,'Return Data'!$B$7:$R$2292,14,0)</f>
        <v>13.6372</v>
      </c>
      <c r="O31" s="66">
        <f t="shared" si="8"/>
        <v>42</v>
      </c>
      <c r="P31" s="65">
        <f>VLOOKUP($A31,'Return Data'!$B$7:$R$2292,15,0)</f>
        <v>11.6327</v>
      </c>
      <c r="Q31" s="66">
        <f t="shared" si="9"/>
        <v>23</v>
      </c>
      <c r="R31" s="65">
        <f>VLOOKUP($A31,'Return Data'!$B$7:$R$2292,16,0)</f>
        <v>9.7452000000000005</v>
      </c>
      <c r="S31" s="67">
        <f t="shared" si="6"/>
        <v>54</v>
      </c>
    </row>
    <row r="32" spans="1:19" x14ac:dyDescent="0.3">
      <c r="A32" s="63" t="s">
        <v>433</v>
      </c>
      <c r="B32" s="64">
        <f>VLOOKUP($A32,'Return Data'!$B$7:$R$2292,3,0)</f>
        <v>44679</v>
      </c>
      <c r="C32" s="65">
        <f>VLOOKUP($A32,'Return Data'!$B$7:$R$2292,4,0)</f>
        <v>18.421399999999998</v>
      </c>
      <c r="D32" s="65">
        <f>VLOOKUP($A32,'Return Data'!$B$7:$R$2292,10,0)</f>
        <v>-0.23069999999999999</v>
      </c>
      <c r="E32" s="66">
        <f t="shared" si="0"/>
        <v>29</v>
      </c>
      <c r="F32" s="65">
        <f>VLOOKUP($A32,'Return Data'!$B$7:$R$2292,11,0)</f>
        <v>-2.8028</v>
      </c>
      <c r="G32" s="66">
        <f t="shared" si="1"/>
        <v>31</v>
      </c>
      <c r="H32" s="65">
        <f>VLOOKUP($A32,'Return Data'!$B$7:$R$2292,12,0)</f>
        <v>7.7268999999999997</v>
      </c>
      <c r="I32" s="66">
        <f t="shared" si="2"/>
        <v>32</v>
      </c>
      <c r="J32" s="65">
        <f>VLOOKUP($A32,'Return Data'!$B$7:$R$2292,13,0)</f>
        <v>21.277999999999999</v>
      </c>
      <c r="K32" s="66">
        <f t="shared" si="3"/>
        <v>21</v>
      </c>
      <c r="L32" s="65">
        <f>VLOOKUP($A32,'Return Data'!$B$7:$R$2292,17,0)</f>
        <v>39.055399999999999</v>
      </c>
      <c r="M32" s="66">
        <f t="shared" si="4"/>
        <v>30</v>
      </c>
      <c r="N32" s="65">
        <f>VLOOKUP($A32,'Return Data'!$B$7:$R$2292,14,0)</f>
        <v>16.623699999999999</v>
      </c>
      <c r="O32" s="66">
        <f t="shared" si="8"/>
        <v>27</v>
      </c>
      <c r="P32" s="65">
        <f>VLOOKUP($A32,'Return Data'!$B$7:$R$2292,15,0)</f>
        <v>10.467499999999999</v>
      </c>
      <c r="Q32" s="66">
        <f t="shared" si="9"/>
        <v>29</v>
      </c>
      <c r="R32" s="65">
        <f>VLOOKUP($A32,'Return Data'!$B$7:$R$2292,16,0)</f>
        <v>11.6836</v>
      </c>
      <c r="S32" s="67">
        <f t="shared" si="6"/>
        <v>44</v>
      </c>
    </row>
    <row r="33" spans="1:19" x14ac:dyDescent="0.3">
      <c r="A33" s="63" t="s">
        <v>294</v>
      </c>
      <c r="B33" s="64">
        <f>VLOOKUP($A33,'Return Data'!$B$7:$R$2292,3,0)</f>
        <v>44679</v>
      </c>
      <c r="C33" s="65">
        <f>VLOOKUP($A33,'Return Data'!$B$7:$R$2292,4,0)</f>
        <v>30.577999999999999</v>
      </c>
      <c r="D33" s="65">
        <f>VLOOKUP($A33,'Return Data'!$B$7:$R$2292,10,0)</f>
        <v>-0.25119999999999998</v>
      </c>
      <c r="E33" s="66">
        <f t="shared" si="0"/>
        <v>31</v>
      </c>
      <c r="F33" s="65">
        <f>VLOOKUP($A33,'Return Data'!$B$7:$R$2292,11,0)</f>
        <v>-3.2524999999999999</v>
      </c>
      <c r="G33" s="66">
        <f t="shared" si="1"/>
        <v>35</v>
      </c>
      <c r="H33" s="65">
        <f>VLOOKUP($A33,'Return Data'!$B$7:$R$2292,12,0)</f>
        <v>7.1708999999999996</v>
      </c>
      <c r="I33" s="66">
        <f t="shared" si="2"/>
        <v>36</v>
      </c>
      <c r="J33" s="65">
        <f>VLOOKUP($A33,'Return Data'!$B$7:$R$2292,13,0)</f>
        <v>18.560700000000001</v>
      </c>
      <c r="K33" s="66">
        <f t="shared" si="3"/>
        <v>32</v>
      </c>
      <c r="L33" s="65">
        <f>VLOOKUP($A33,'Return Data'!$B$7:$R$2292,17,0)</f>
        <v>41.634599999999999</v>
      </c>
      <c r="M33" s="66">
        <f t="shared" si="4"/>
        <v>17</v>
      </c>
      <c r="N33" s="65">
        <f>VLOOKUP($A33,'Return Data'!$B$7:$R$2292,14,0)</f>
        <v>19.955100000000002</v>
      </c>
      <c r="O33" s="66">
        <f t="shared" si="8"/>
        <v>17</v>
      </c>
      <c r="P33" s="65">
        <f>VLOOKUP($A33,'Return Data'!$B$7:$R$2292,15,0)</f>
        <v>16.892900000000001</v>
      </c>
      <c r="Q33" s="66">
        <f t="shared" si="9"/>
        <v>3</v>
      </c>
      <c r="R33" s="65">
        <f>VLOOKUP($A33,'Return Data'!$B$7:$R$2292,16,0)</f>
        <v>19.288699999999999</v>
      </c>
      <c r="S33" s="67">
        <f t="shared" si="6"/>
        <v>9</v>
      </c>
    </row>
    <row r="34" spans="1:19" x14ac:dyDescent="0.3">
      <c r="A34" s="63" t="s">
        <v>295</v>
      </c>
      <c r="B34" s="64">
        <f>VLOOKUP($A34,'Return Data'!$B$7:$R$2292,3,0)</f>
        <v>44679</v>
      </c>
      <c r="C34" s="65">
        <f>VLOOKUP($A34,'Return Data'!$B$7:$R$2292,4,0)</f>
        <v>25.343499999999999</v>
      </c>
      <c r="D34" s="65">
        <f>VLOOKUP($A34,'Return Data'!$B$7:$R$2292,10,0)</f>
        <v>-4.4268999999999998</v>
      </c>
      <c r="E34" s="66">
        <f t="shared" si="0"/>
        <v>57</v>
      </c>
      <c r="F34" s="65">
        <f>VLOOKUP($A34,'Return Data'!$B$7:$R$2292,11,0)</f>
        <v>-6.2948000000000004</v>
      </c>
      <c r="G34" s="66">
        <f t="shared" si="1"/>
        <v>53</v>
      </c>
      <c r="H34" s="65">
        <f>VLOOKUP($A34,'Return Data'!$B$7:$R$2292,12,0)</f>
        <v>-0.4869</v>
      </c>
      <c r="I34" s="66">
        <f t="shared" si="2"/>
        <v>56</v>
      </c>
      <c r="J34" s="65">
        <f>VLOOKUP($A34,'Return Data'!$B$7:$R$2292,13,0)</f>
        <v>13.116400000000001</v>
      </c>
      <c r="K34" s="66">
        <f t="shared" si="3"/>
        <v>51</v>
      </c>
      <c r="L34" s="65">
        <f>VLOOKUP($A34,'Return Data'!$B$7:$R$2292,17,0)</f>
        <v>32.073900000000002</v>
      </c>
      <c r="M34" s="66">
        <f t="shared" si="4"/>
        <v>47</v>
      </c>
      <c r="N34" s="65">
        <f>VLOOKUP($A34,'Return Data'!$B$7:$R$2292,14,0)</f>
        <v>14.288500000000001</v>
      </c>
      <c r="O34" s="66">
        <f t="shared" si="8"/>
        <v>39</v>
      </c>
      <c r="P34" s="65">
        <f>VLOOKUP($A34,'Return Data'!$B$7:$R$2292,15,0)</f>
        <v>10.392899999999999</v>
      </c>
      <c r="Q34" s="66">
        <f t="shared" si="9"/>
        <v>30</v>
      </c>
      <c r="R34" s="65">
        <f>VLOOKUP($A34,'Return Data'!$B$7:$R$2292,16,0)</f>
        <v>13.6431</v>
      </c>
      <c r="S34" s="67">
        <f t="shared" si="6"/>
        <v>32</v>
      </c>
    </row>
    <row r="35" spans="1:19" x14ac:dyDescent="0.3">
      <c r="A35" s="63" t="s">
        <v>1995</v>
      </c>
      <c r="B35" s="64">
        <f>VLOOKUP($A35,'Return Data'!$B$7:$R$2292,3,0)</f>
        <v>44679</v>
      </c>
      <c r="C35" s="65">
        <f>VLOOKUP($A35,'Return Data'!$B$7:$R$2292,4,0)</f>
        <v>20.017600000000002</v>
      </c>
      <c r="D35" s="65">
        <f>VLOOKUP($A35,'Return Data'!$B$7:$R$2292,10,0)</f>
        <v>-1.9975000000000001</v>
      </c>
      <c r="E35" s="66">
        <f t="shared" si="0"/>
        <v>49</v>
      </c>
      <c r="F35" s="65">
        <f>VLOOKUP($A35,'Return Data'!$B$7:$R$2292,11,0)</f>
        <v>-5.2305000000000001</v>
      </c>
      <c r="G35" s="66">
        <f t="shared" si="1"/>
        <v>47</v>
      </c>
      <c r="H35" s="65">
        <f>VLOOKUP($A35,'Return Data'!$B$7:$R$2292,12,0)</f>
        <v>7.6567999999999996</v>
      </c>
      <c r="I35" s="66">
        <f t="shared" si="2"/>
        <v>34</v>
      </c>
      <c r="J35" s="65">
        <f>VLOOKUP($A35,'Return Data'!$B$7:$R$2292,13,0)</f>
        <v>15.887499999999999</v>
      </c>
      <c r="K35" s="66">
        <f t="shared" si="3"/>
        <v>46</v>
      </c>
      <c r="L35" s="65">
        <f>VLOOKUP($A35,'Return Data'!$B$7:$R$2292,17,0)</f>
        <v>32.485900000000001</v>
      </c>
      <c r="M35" s="66">
        <f t="shared" si="4"/>
        <v>46</v>
      </c>
      <c r="N35" s="65">
        <f>VLOOKUP($A35,'Return Data'!$B$7:$R$2292,14,0)</f>
        <v>11.3033</v>
      </c>
      <c r="O35" s="66">
        <f t="shared" si="8"/>
        <v>50</v>
      </c>
      <c r="P35" s="65">
        <f>VLOOKUP($A35,'Return Data'!$B$7:$R$2292,15,0)</f>
        <v>9.2091999999999992</v>
      </c>
      <c r="Q35" s="66">
        <f t="shared" si="9"/>
        <v>36</v>
      </c>
      <c r="R35" s="65">
        <f>VLOOKUP($A35,'Return Data'!$B$7:$R$2292,16,0)</f>
        <v>11.5848</v>
      </c>
      <c r="S35" s="67">
        <f t="shared" si="6"/>
        <v>46</v>
      </c>
    </row>
    <row r="36" spans="1:19" x14ac:dyDescent="0.3">
      <c r="A36" s="63" t="s">
        <v>296</v>
      </c>
      <c r="B36" s="64">
        <f>VLOOKUP($A36,'Return Data'!$B$7:$R$2292,3,0)</f>
        <v>44679</v>
      </c>
      <c r="C36" s="65">
        <f>VLOOKUP($A36,'Return Data'!$B$7:$R$2292,4,0)</f>
        <v>76.438599999999994</v>
      </c>
      <c r="D36" s="65">
        <f>VLOOKUP($A36,'Return Data'!$B$7:$R$2292,10,0)</f>
        <v>0.1726</v>
      </c>
      <c r="E36" s="66">
        <f t="shared" si="0"/>
        <v>22</v>
      </c>
      <c r="F36" s="65">
        <f>VLOOKUP($A36,'Return Data'!$B$7:$R$2292,11,0)</f>
        <v>-2.4514</v>
      </c>
      <c r="G36" s="66">
        <f t="shared" si="1"/>
        <v>27</v>
      </c>
      <c r="H36" s="65">
        <f>VLOOKUP($A36,'Return Data'!$B$7:$R$2292,12,0)</f>
        <v>9.9428000000000001</v>
      </c>
      <c r="I36" s="66">
        <f t="shared" si="2"/>
        <v>21</v>
      </c>
      <c r="J36" s="65">
        <f>VLOOKUP($A36,'Return Data'!$B$7:$R$2292,13,0)</f>
        <v>20.630299999999998</v>
      </c>
      <c r="K36" s="66">
        <f t="shared" si="3"/>
        <v>24</v>
      </c>
      <c r="L36" s="65">
        <f>VLOOKUP($A36,'Return Data'!$B$7:$R$2292,17,0)</f>
        <v>40.670099999999998</v>
      </c>
      <c r="M36" s="66">
        <f t="shared" si="4"/>
        <v>20</v>
      </c>
      <c r="N36" s="65">
        <f>VLOOKUP($A36,'Return Data'!$B$7:$R$2292,14,0)</f>
        <v>10.575100000000001</v>
      </c>
      <c r="O36" s="66">
        <f t="shared" si="8"/>
        <v>51</v>
      </c>
      <c r="P36" s="65">
        <f>VLOOKUP($A36,'Return Data'!$B$7:$R$2292,15,0)</f>
        <v>6.3597000000000001</v>
      </c>
      <c r="Q36" s="66">
        <f t="shared" si="9"/>
        <v>42</v>
      </c>
      <c r="R36" s="65">
        <f>VLOOKUP($A36,'Return Data'!$B$7:$R$2292,16,0)</f>
        <v>13.025499999999999</v>
      </c>
      <c r="S36" s="67">
        <f t="shared" si="6"/>
        <v>35</v>
      </c>
    </row>
    <row r="37" spans="1:19" x14ac:dyDescent="0.3">
      <c r="A37" s="63" t="s">
        <v>297</v>
      </c>
      <c r="B37" s="64">
        <f>VLOOKUP($A37,'Return Data'!$B$7:$R$2292,3,0)</f>
        <v>44679</v>
      </c>
      <c r="C37" s="65">
        <f>VLOOKUP($A37,'Return Data'!$B$7:$R$2292,4,0)</f>
        <v>18.7257</v>
      </c>
      <c r="D37" s="65">
        <f>VLOOKUP($A37,'Return Data'!$B$7:$R$2292,10,0)</f>
        <v>0.9657</v>
      </c>
      <c r="E37" s="66">
        <f t="shared" si="0"/>
        <v>16</v>
      </c>
      <c r="F37" s="65">
        <f>VLOOKUP($A37,'Return Data'!$B$7:$R$2292,11,0)</f>
        <v>1.79</v>
      </c>
      <c r="G37" s="66">
        <f t="shared" si="1"/>
        <v>14</v>
      </c>
      <c r="H37" s="65">
        <f>VLOOKUP($A37,'Return Data'!$B$7:$R$2292,12,0)</f>
        <v>11.514900000000001</v>
      </c>
      <c r="I37" s="66">
        <f t="shared" si="2"/>
        <v>17</v>
      </c>
      <c r="J37" s="65">
        <f>VLOOKUP($A37,'Return Data'!$B$7:$R$2292,13,0)</f>
        <v>24.9438</v>
      </c>
      <c r="K37" s="66">
        <f t="shared" si="3"/>
        <v>15</v>
      </c>
      <c r="L37" s="65">
        <f>VLOOKUP($A37,'Return Data'!$B$7:$R$2292,17,0)</f>
        <v>44.5398</v>
      </c>
      <c r="M37" s="66">
        <f t="shared" si="4"/>
        <v>14</v>
      </c>
      <c r="N37" s="65"/>
      <c r="O37" s="66"/>
      <c r="P37" s="65"/>
      <c r="Q37" s="66"/>
      <c r="R37" s="65">
        <f>VLOOKUP($A37,'Return Data'!$B$7:$R$2292,16,0)</f>
        <v>25.473800000000001</v>
      </c>
      <c r="S37" s="67">
        <f t="shared" si="6"/>
        <v>1</v>
      </c>
    </row>
    <row r="38" spans="1:19" x14ac:dyDescent="0.3">
      <c r="A38" s="63" t="s">
        <v>1970</v>
      </c>
      <c r="B38" s="64">
        <f>VLOOKUP($A38,'Return Data'!$B$7:$R$2292,3,0)</f>
        <v>44679</v>
      </c>
      <c r="C38" s="65">
        <f>VLOOKUP($A38,'Return Data'!$B$7:$R$2292,4,0)</f>
        <v>23.82</v>
      </c>
      <c r="D38" s="65">
        <f>VLOOKUP($A38,'Return Data'!$B$7:$R$2292,10,0)</f>
        <v>8.4000000000000005E-2</v>
      </c>
      <c r="E38" s="66">
        <f t="shared" si="0"/>
        <v>24</v>
      </c>
      <c r="F38" s="65">
        <f>VLOOKUP($A38,'Return Data'!$B$7:$R$2292,11,0)</f>
        <v>2.1002999999999998</v>
      </c>
      <c r="G38" s="66">
        <f t="shared" si="1"/>
        <v>11</v>
      </c>
      <c r="H38" s="65">
        <f>VLOOKUP($A38,'Return Data'!$B$7:$R$2292,12,0)</f>
        <v>11.8835</v>
      </c>
      <c r="I38" s="66">
        <f t="shared" si="2"/>
        <v>15</v>
      </c>
      <c r="J38" s="65">
        <f>VLOOKUP($A38,'Return Data'!$B$7:$R$2292,13,0)</f>
        <v>24.516500000000001</v>
      </c>
      <c r="K38" s="66">
        <f t="shared" si="3"/>
        <v>16</v>
      </c>
      <c r="L38" s="65">
        <f>VLOOKUP($A38,'Return Data'!$B$7:$R$2292,17,0)</f>
        <v>42.259900000000002</v>
      </c>
      <c r="M38" s="66">
        <f t="shared" si="4"/>
        <v>15</v>
      </c>
      <c r="N38" s="65">
        <f>VLOOKUP($A38,'Return Data'!$B$7:$R$2292,14,0)</f>
        <v>18.239100000000001</v>
      </c>
      <c r="O38" s="66">
        <f t="shared" ref="O38:O65" si="10">RANK(N38,N$8:N$65,0)</f>
        <v>21</v>
      </c>
      <c r="P38" s="65">
        <f>VLOOKUP($A38,'Return Data'!$B$7:$R$2292,15,0)</f>
        <v>13.4496</v>
      </c>
      <c r="Q38" s="66">
        <f t="shared" ref="Q38:Q44" si="11">RANK(P38,P$8:P$65,0)</f>
        <v>12</v>
      </c>
      <c r="R38" s="65">
        <f>VLOOKUP($A38,'Return Data'!$B$7:$R$2292,16,0)</f>
        <v>14.5642</v>
      </c>
      <c r="S38" s="67">
        <f t="shared" si="6"/>
        <v>28</v>
      </c>
    </row>
    <row r="39" spans="1:19" x14ac:dyDescent="0.3">
      <c r="A39" s="63" t="s">
        <v>301</v>
      </c>
      <c r="B39" s="64">
        <f>VLOOKUP($A39,'Return Data'!$B$7:$R$2292,3,0)</f>
        <v>44679</v>
      </c>
      <c r="C39" s="65">
        <f>VLOOKUP($A39,'Return Data'!$B$7:$R$2292,4,0)</f>
        <v>232.26439999999999</v>
      </c>
      <c r="D39" s="65">
        <f>VLOOKUP($A39,'Return Data'!$B$7:$R$2292,10,0)</f>
        <v>5.3524000000000003</v>
      </c>
      <c r="E39" s="66">
        <f t="shared" si="0"/>
        <v>1</v>
      </c>
      <c r="F39" s="65">
        <f>VLOOKUP($A39,'Return Data'!$B$7:$R$2292,11,0)</f>
        <v>8.0785999999999998</v>
      </c>
      <c r="G39" s="66">
        <f t="shared" si="1"/>
        <v>1</v>
      </c>
      <c r="H39" s="65">
        <f>VLOOKUP($A39,'Return Data'!$B$7:$R$2292,12,0)</f>
        <v>13.395899999999999</v>
      </c>
      <c r="I39" s="66">
        <f t="shared" si="2"/>
        <v>7</v>
      </c>
      <c r="J39" s="65">
        <f>VLOOKUP($A39,'Return Data'!$B$7:$R$2292,13,0)</f>
        <v>36.547600000000003</v>
      </c>
      <c r="K39" s="66">
        <f t="shared" si="3"/>
        <v>8</v>
      </c>
      <c r="L39" s="65">
        <f>VLOOKUP($A39,'Return Data'!$B$7:$R$2292,17,0)</f>
        <v>71.9709</v>
      </c>
      <c r="M39" s="66">
        <f t="shared" si="4"/>
        <v>1</v>
      </c>
      <c r="N39" s="65">
        <f>VLOOKUP($A39,'Return Data'!$B$7:$R$2292,14,0)</f>
        <v>35.1721</v>
      </c>
      <c r="O39" s="66">
        <f t="shared" si="10"/>
        <v>1</v>
      </c>
      <c r="P39" s="65">
        <f>VLOOKUP($A39,'Return Data'!$B$7:$R$2292,15,0)</f>
        <v>23.168600000000001</v>
      </c>
      <c r="Q39" s="66">
        <f t="shared" si="11"/>
        <v>2</v>
      </c>
      <c r="R39" s="65">
        <f>VLOOKUP($A39,'Return Data'!$B$7:$R$2292,16,0)</f>
        <v>15.3018</v>
      </c>
      <c r="S39" s="67">
        <f t="shared" si="6"/>
        <v>22</v>
      </c>
    </row>
    <row r="40" spans="1:19" x14ac:dyDescent="0.3">
      <c r="A40" s="63" t="s">
        <v>302</v>
      </c>
      <c r="B40" s="64">
        <f>VLOOKUP($A40,'Return Data'!$B$7:$R$2292,3,0)</f>
        <v>44679</v>
      </c>
      <c r="C40" s="65">
        <f>VLOOKUP($A40,'Return Data'!$B$7:$R$2292,4,0)</f>
        <v>74.27</v>
      </c>
      <c r="D40" s="65">
        <f>VLOOKUP($A40,'Return Data'!$B$7:$R$2292,10,0)</f>
        <v>0.22939999999999999</v>
      </c>
      <c r="E40" s="66">
        <f t="shared" ref="E40:E65" si="12">RANK(D40,D$8:D$65,0)</f>
        <v>21</v>
      </c>
      <c r="F40" s="65">
        <f>VLOOKUP($A40,'Return Data'!$B$7:$R$2292,11,0)</f>
        <v>-3.6831</v>
      </c>
      <c r="G40" s="66">
        <f t="shared" ref="G40:G65" si="13">RANK(F40,F$8:F$65,0)</f>
        <v>37</v>
      </c>
      <c r="H40" s="65">
        <f>VLOOKUP($A40,'Return Data'!$B$7:$R$2292,12,0)</f>
        <v>3.3824999999999998</v>
      </c>
      <c r="I40" s="66">
        <f t="shared" ref="I40:I65" si="14">RANK(H40,H$8:H$65,0)</f>
        <v>47</v>
      </c>
      <c r="J40" s="65">
        <f>VLOOKUP($A40,'Return Data'!$B$7:$R$2292,13,0)</f>
        <v>11.4998</v>
      </c>
      <c r="K40" s="66">
        <f t="shared" ref="K40:K65" si="15">RANK(J40,J$8:J$65,0)</f>
        <v>52</v>
      </c>
      <c r="L40" s="65">
        <f>VLOOKUP($A40,'Return Data'!$B$7:$R$2292,17,0)</f>
        <v>36.467500000000001</v>
      </c>
      <c r="M40" s="66">
        <f t="shared" ref="M40:M65" si="16">RANK(L40,L$8:L$65,0)</f>
        <v>38</v>
      </c>
      <c r="N40" s="65">
        <f>VLOOKUP($A40,'Return Data'!$B$7:$R$2292,14,0)</f>
        <v>10.0831</v>
      </c>
      <c r="O40" s="66">
        <f t="shared" si="10"/>
        <v>53</v>
      </c>
      <c r="P40" s="65">
        <f>VLOOKUP($A40,'Return Data'!$B$7:$R$2292,15,0)</f>
        <v>8.9634999999999998</v>
      </c>
      <c r="Q40" s="66">
        <f t="shared" si="11"/>
        <v>37</v>
      </c>
      <c r="R40" s="65">
        <f>VLOOKUP($A40,'Return Data'!$B$7:$R$2292,16,0)</f>
        <v>16.021100000000001</v>
      </c>
      <c r="S40" s="67">
        <f t="shared" ref="S40:S65" si="17">RANK(R40,R$8:R$65,0)</f>
        <v>18</v>
      </c>
    </row>
    <row r="41" spans="1:19" x14ac:dyDescent="0.3">
      <c r="A41" s="63" t="s">
        <v>373</v>
      </c>
      <c r="B41" s="64">
        <f>VLOOKUP($A41,'Return Data'!$B$7:$R$2292,3,0)</f>
        <v>44679</v>
      </c>
      <c r="C41" s="65">
        <f>VLOOKUP($A41,'Return Data'!$B$7:$R$2292,4,0)</f>
        <v>682.58401790579296</v>
      </c>
      <c r="D41" s="65">
        <f>VLOOKUP($A41,'Return Data'!$B$7:$R$2292,10,0)</f>
        <v>-0.26319999999999999</v>
      </c>
      <c r="E41" s="66">
        <f t="shared" si="12"/>
        <v>32</v>
      </c>
      <c r="F41" s="65">
        <f>VLOOKUP($A41,'Return Data'!$B$7:$R$2292,11,0)</f>
        <v>-2.9529000000000001</v>
      </c>
      <c r="G41" s="66">
        <f t="shared" si="13"/>
        <v>32</v>
      </c>
      <c r="H41" s="65">
        <f>VLOOKUP($A41,'Return Data'!$B$7:$R$2292,12,0)</f>
        <v>7.6601999999999997</v>
      </c>
      <c r="I41" s="66">
        <f t="shared" si="14"/>
        <v>33</v>
      </c>
      <c r="J41" s="65">
        <f>VLOOKUP($A41,'Return Data'!$B$7:$R$2292,13,0)</f>
        <v>18.485900000000001</v>
      </c>
      <c r="K41" s="66">
        <f t="shared" si="15"/>
        <v>33</v>
      </c>
      <c r="L41" s="65">
        <f>VLOOKUP($A41,'Return Data'!$B$7:$R$2292,17,0)</f>
        <v>37.805300000000003</v>
      </c>
      <c r="M41" s="66">
        <f t="shared" si="16"/>
        <v>33</v>
      </c>
      <c r="N41" s="65">
        <f>VLOOKUP($A41,'Return Data'!$B$7:$R$2292,14,0)</f>
        <v>14.9359</v>
      </c>
      <c r="O41" s="66">
        <f t="shared" si="10"/>
        <v>35</v>
      </c>
      <c r="P41" s="65">
        <f>VLOOKUP($A41,'Return Data'!$B$7:$R$2292,15,0)</f>
        <v>11.2265</v>
      </c>
      <c r="Q41" s="66">
        <f t="shared" si="11"/>
        <v>25</v>
      </c>
      <c r="R41" s="65">
        <f>VLOOKUP($A41,'Return Data'!$B$7:$R$2292,16,0)</f>
        <v>15.6214</v>
      </c>
      <c r="S41" s="67">
        <f t="shared" si="17"/>
        <v>20</v>
      </c>
    </row>
    <row r="42" spans="1:19" x14ac:dyDescent="0.3">
      <c r="A42" s="63" t="s">
        <v>304</v>
      </c>
      <c r="B42" s="64">
        <f>VLOOKUP($A42,'Return Data'!$B$7:$R$2292,3,0)</f>
        <v>44679</v>
      </c>
      <c r="C42" s="65">
        <f>VLOOKUP($A42,'Return Data'!$B$7:$R$2292,4,0)</f>
        <v>26.2027</v>
      </c>
      <c r="D42" s="65">
        <f>VLOOKUP($A42,'Return Data'!$B$7:$R$2292,10,0)</f>
        <v>0.1043</v>
      </c>
      <c r="E42" s="66">
        <f t="shared" si="12"/>
        <v>23</v>
      </c>
      <c r="F42" s="65">
        <f>VLOOKUP($A42,'Return Data'!$B$7:$R$2292,11,0)</f>
        <v>7.1215999999999999</v>
      </c>
      <c r="G42" s="66">
        <f t="shared" si="13"/>
        <v>2</v>
      </c>
      <c r="H42" s="65">
        <f>VLOOKUP($A42,'Return Data'!$B$7:$R$2292,12,0)</f>
        <v>17.145299999999999</v>
      </c>
      <c r="I42" s="66">
        <f t="shared" si="14"/>
        <v>1</v>
      </c>
      <c r="J42" s="65">
        <f>VLOOKUP($A42,'Return Data'!$B$7:$R$2292,13,0)</f>
        <v>28.126799999999999</v>
      </c>
      <c r="K42" s="66">
        <f t="shared" si="15"/>
        <v>10</v>
      </c>
      <c r="L42" s="65">
        <f>VLOOKUP($A42,'Return Data'!$B$7:$R$2292,17,0)</f>
        <v>54.009300000000003</v>
      </c>
      <c r="M42" s="66">
        <f t="shared" si="16"/>
        <v>10</v>
      </c>
      <c r="N42" s="65">
        <f>VLOOKUP($A42,'Return Data'!$B$7:$R$2292,14,0)</f>
        <v>24.64</v>
      </c>
      <c r="O42" s="66">
        <f t="shared" si="10"/>
        <v>4</v>
      </c>
      <c r="P42" s="65">
        <f>VLOOKUP($A42,'Return Data'!$B$7:$R$2292,15,0)</f>
        <v>16.877300000000002</v>
      </c>
      <c r="Q42" s="66">
        <f t="shared" si="11"/>
        <v>4</v>
      </c>
      <c r="R42" s="65">
        <f>VLOOKUP($A42,'Return Data'!$B$7:$R$2292,16,0)</f>
        <v>17.1691</v>
      </c>
      <c r="S42" s="67">
        <f t="shared" si="17"/>
        <v>13</v>
      </c>
    </row>
    <row r="43" spans="1:19" x14ac:dyDescent="0.3">
      <c r="A43" s="63" t="s">
        <v>305</v>
      </c>
      <c r="B43" s="64">
        <f>VLOOKUP($A43,'Return Data'!$B$7:$R$2292,3,0)</f>
        <v>44679</v>
      </c>
      <c r="C43" s="65">
        <f>VLOOKUP($A43,'Return Data'!$B$7:$R$2292,4,0)</f>
        <v>26.902100000000001</v>
      </c>
      <c r="D43" s="65">
        <f>VLOOKUP($A43,'Return Data'!$B$7:$R$2292,10,0)</f>
        <v>5.8400000000000001E-2</v>
      </c>
      <c r="E43" s="66">
        <f t="shared" si="12"/>
        <v>25</v>
      </c>
      <c r="F43" s="65">
        <f>VLOOKUP($A43,'Return Data'!$B$7:$R$2292,11,0)</f>
        <v>5.9078999999999997</v>
      </c>
      <c r="G43" s="66">
        <f t="shared" si="13"/>
        <v>4</v>
      </c>
      <c r="H43" s="65">
        <f>VLOOKUP($A43,'Return Data'!$B$7:$R$2292,12,0)</f>
        <v>15.833</v>
      </c>
      <c r="I43" s="66">
        <f t="shared" si="14"/>
        <v>3</v>
      </c>
      <c r="J43" s="65">
        <f>VLOOKUP($A43,'Return Data'!$B$7:$R$2292,13,0)</f>
        <v>26.9602</v>
      </c>
      <c r="K43" s="66">
        <f t="shared" si="15"/>
        <v>12</v>
      </c>
      <c r="L43" s="65">
        <f>VLOOKUP($A43,'Return Data'!$B$7:$R$2292,17,0)</f>
        <v>53.381500000000003</v>
      </c>
      <c r="M43" s="66">
        <f t="shared" si="16"/>
        <v>12</v>
      </c>
      <c r="N43" s="65">
        <f>VLOOKUP($A43,'Return Data'!$B$7:$R$2292,14,0)</f>
        <v>24.567900000000002</v>
      </c>
      <c r="O43" s="66">
        <f t="shared" si="10"/>
        <v>5</v>
      </c>
      <c r="P43" s="65">
        <f>VLOOKUP($A43,'Return Data'!$B$7:$R$2292,15,0)</f>
        <v>16.1798</v>
      </c>
      <c r="Q43" s="66">
        <f t="shared" si="11"/>
        <v>6</v>
      </c>
      <c r="R43" s="65">
        <f>VLOOKUP($A43,'Return Data'!$B$7:$R$2292,16,0)</f>
        <v>14.963800000000001</v>
      </c>
      <c r="S43" s="67">
        <f t="shared" si="17"/>
        <v>24</v>
      </c>
    </row>
    <row r="44" spans="1:19" x14ac:dyDescent="0.3">
      <c r="A44" s="63" t="s">
        <v>306</v>
      </c>
      <c r="B44" s="64">
        <f>VLOOKUP($A44,'Return Data'!$B$7:$R$2292,3,0)</f>
        <v>44679</v>
      </c>
      <c r="C44" s="65">
        <f>VLOOKUP($A44,'Return Data'!$B$7:$R$2292,4,0)</f>
        <v>25.5106</v>
      </c>
      <c r="D44" s="65">
        <f>VLOOKUP($A44,'Return Data'!$B$7:$R$2292,10,0)</f>
        <v>7.4000000000000003E-3</v>
      </c>
      <c r="E44" s="66">
        <f t="shared" si="12"/>
        <v>27</v>
      </c>
      <c r="F44" s="65">
        <f>VLOOKUP($A44,'Return Data'!$B$7:$R$2292,11,0)</f>
        <v>6.5823999999999998</v>
      </c>
      <c r="G44" s="66">
        <f t="shared" si="13"/>
        <v>3</v>
      </c>
      <c r="H44" s="65">
        <f>VLOOKUP($A44,'Return Data'!$B$7:$R$2292,12,0)</f>
        <v>16.7117</v>
      </c>
      <c r="I44" s="66">
        <f t="shared" si="14"/>
        <v>2</v>
      </c>
      <c r="J44" s="65">
        <f>VLOOKUP($A44,'Return Data'!$B$7:$R$2292,13,0)</f>
        <v>27.412199999999999</v>
      </c>
      <c r="K44" s="66">
        <f t="shared" si="15"/>
        <v>11</v>
      </c>
      <c r="L44" s="65">
        <f>VLOOKUP($A44,'Return Data'!$B$7:$R$2292,17,0)</f>
        <v>54.846600000000002</v>
      </c>
      <c r="M44" s="66">
        <f t="shared" si="16"/>
        <v>9</v>
      </c>
      <c r="N44" s="65">
        <f>VLOOKUP($A44,'Return Data'!$B$7:$R$2292,14,0)</f>
        <v>23.665600000000001</v>
      </c>
      <c r="O44" s="66">
        <f t="shared" si="10"/>
        <v>8</v>
      </c>
      <c r="P44" s="65">
        <f>VLOOKUP($A44,'Return Data'!$B$7:$R$2292,15,0)</f>
        <v>15.3322</v>
      </c>
      <c r="Q44" s="66">
        <f t="shared" si="11"/>
        <v>9</v>
      </c>
      <c r="R44" s="65">
        <f>VLOOKUP($A44,'Return Data'!$B$7:$R$2292,16,0)</f>
        <v>13.9221</v>
      </c>
      <c r="S44" s="67">
        <f t="shared" si="17"/>
        <v>31</v>
      </c>
    </row>
    <row r="45" spans="1:19" x14ac:dyDescent="0.3">
      <c r="A45" s="63" t="s">
        <v>307</v>
      </c>
      <c r="B45" s="64">
        <f>VLOOKUP($A45,'Return Data'!$B$7:$R$2292,3,0)</f>
        <v>44679</v>
      </c>
      <c r="C45" s="65">
        <f>VLOOKUP($A45,'Return Data'!$B$7:$R$2292,4,0)</f>
        <v>30.898800000000001</v>
      </c>
      <c r="D45" s="65">
        <f>VLOOKUP($A45,'Return Data'!$B$7:$R$2292,10,0)</f>
        <v>3.4266000000000001</v>
      </c>
      <c r="E45" s="66">
        <f t="shared" si="12"/>
        <v>3</v>
      </c>
      <c r="F45" s="65">
        <f>VLOOKUP($A45,'Return Data'!$B$7:$R$2292,11,0)</f>
        <v>2.0375000000000001</v>
      </c>
      <c r="G45" s="66">
        <f t="shared" si="13"/>
        <v>12</v>
      </c>
      <c r="H45" s="65">
        <f>VLOOKUP($A45,'Return Data'!$B$7:$R$2292,12,0)</f>
        <v>11.6762</v>
      </c>
      <c r="I45" s="66">
        <f t="shared" si="14"/>
        <v>16</v>
      </c>
      <c r="J45" s="65">
        <f>VLOOKUP($A45,'Return Data'!$B$7:$R$2292,13,0)</f>
        <v>43.391199999999998</v>
      </c>
      <c r="K45" s="66">
        <f t="shared" si="15"/>
        <v>7</v>
      </c>
      <c r="L45" s="65">
        <f>VLOOKUP($A45,'Return Data'!$B$7:$R$2292,17,0)</f>
        <v>61.611699999999999</v>
      </c>
      <c r="M45" s="66">
        <f t="shared" si="16"/>
        <v>8</v>
      </c>
      <c r="N45" s="65">
        <f>VLOOKUP($A45,'Return Data'!$B$7:$R$2292,14,0)</f>
        <v>35.0227</v>
      </c>
      <c r="O45" s="66">
        <f t="shared" si="10"/>
        <v>2</v>
      </c>
      <c r="P45" s="65"/>
      <c r="Q45" s="66"/>
      <c r="R45" s="65">
        <f>VLOOKUP($A45,'Return Data'!$B$7:$R$2292,16,0)</f>
        <v>24.869299999999999</v>
      </c>
      <c r="S45" s="67">
        <f t="shared" si="17"/>
        <v>2</v>
      </c>
    </row>
    <row r="46" spans="1:19" x14ac:dyDescent="0.3">
      <c r="A46" s="63" t="s">
        <v>308</v>
      </c>
      <c r="B46" s="64">
        <f>VLOOKUP($A46,'Return Data'!$B$7:$R$2292,3,0)</f>
        <v>44679</v>
      </c>
      <c r="C46" s="65">
        <f>VLOOKUP($A46,'Return Data'!$B$7:$R$2292,4,0)</f>
        <v>17.4071</v>
      </c>
      <c r="D46" s="65">
        <f>VLOOKUP($A46,'Return Data'!$B$7:$R$2292,10,0)</f>
        <v>-1.0685</v>
      </c>
      <c r="E46" s="66">
        <f t="shared" si="12"/>
        <v>40</v>
      </c>
      <c r="F46" s="65">
        <f>VLOOKUP($A46,'Return Data'!$B$7:$R$2292,11,0)</f>
        <v>-2.6627999999999998</v>
      </c>
      <c r="G46" s="66">
        <f t="shared" si="13"/>
        <v>29</v>
      </c>
      <c r="H46" s="65">
        <f>VLOOKUP($A46,'Return Data'!$B$7:$R$2292,12,0)</f>
        <v>6.6571999999999996</v>
      </c>
      <c r="I46" s="66">
        <f t="shared" si="14"/>
        <v>39</v>
      </c>
      <c r="J46" s="65">
        <f>VLOOKUP($A46,'Return Data'!$B$7:$R$2292,13,0)</f>
        <v>19.4984</v>
      </c>
      <c r="K46" s="66">
        <f t="shared" si="15"/>
        <v>30</v>
      </c>
      <c r="L46" s="65">
        <f>VLOOKUP($A46,'Return Data'!$B$7:$R$2292,17,0)</f>
        <v>39.725499999999997</v>
      </c>
      <c r="M46" s="66">
        <f t="shared" si="16"/>
        <v>24</v>
      </c>
      <c r="N46" s="65">
        <f>VLOOKUP($A46,'Return Data'!$B$7:$R$2292,14,0)</f>
        <v>18.418900000000001</v>
      </c>
      <c r="O46" s="66">
        <f t="shared" si="10"/>
        <v>20</v>
      </c>
      <c r="P46" s="65"/>
      <c r="Q46" s="66"/>
      <c r="R46" s="65">
        <f>VLOOKUP($A46,'Return Data'!$B$7:$R$2292,16,0)</f>
        <v>15.7775</v>
      </c>
      <c r="S46" s="67">
        <f t="shared" si="17"/>
        <v>19</v>
      </c>
    </row>
    <row r="47" spans="1:19" x14ac:dyDescent="0.3">
      <c r="A47" s="63" t="s">
        <v>309</v>
      </c>
      <c r="B47" s="64">
        <f>VLOOKUP($A47,'Return Data'!$B$7:$R$2292,3,0)</f>
        <v>44679</v>
      </c>
      <c r="C47" s="65">
        <f>VLOOKUP($A47,'Return Data'!$B$7:$R$2292,4,0)</f>
        <v>16.427199999999999</v>
      </c>
      <c r="D47" s="65">
        <f>VLOOKUP($A47,'Return Data'!$B$7:$R$2292,10,0)</f>
        <v>0.75319999999999998</v>
      </c>
      <c r="E47" s="66">
        <f t="shared" si="12"/>
        <v>17</v>
      </c>
      <c r="F47" s="65">
        <f>VLOOKUP($A47,'Return Data'!$B$7:$R$2292,11,0)</f>
        <v>-0.37240000000000001</v>
      </c>
      <c r="G47" s="66">
        <f t="shared" si="13"/>
        <v>19</v>
      </c>
      <c r="H47" s="65">
        <f>VLOOKUP($A47,'Return Data'!$B$7:$R$2292,12,0)</f>
        <v>10.018599999999999</v>
      </c>
      <c r="I47" s="66">
        <f t="shared" si="14"/>
        <v>20</v>
      </c>
      <c r="J47" s="65">
        <f>VLOOKUP($A47,'Return Data'!$B$7:$R$2292,13,0)</f>
        <v>22.5152</v>
      </c>
      <c r="K47" s="66">
        <f t="shared" si="15"/>
        <v>17</v>
      </c>
      <c r="L47" s="65">
        <f>VLOOKUP($A47,'Return Data'!$B$7:$R$2292,17,0)</f>
        <v>36.2256</v>
      </c>
      <c r="M47" s="66">
        <f t="shared" si="16"/>
        <v>39</v>
      </c>
      <c r="N47" s="65">
        <f>VLOOKUP($A47,'Return Data'!$B$7:$R$2292,14,0)</f>
        <v>17.913699999999999</v>
      </c>
      <c r="O47" s="66">
        <f t="shared" si="10"/>
        <v>23</v>
      </c>
      <c r="P47" s="65"/>
      <c r="Q47" s="66"/>
      <c r="R47" s="65">
        <f>VLOOKUP($A47,'Return Data'!$B$7:$R$2292,16,0)</f>
        <v>12.9015</v>
      </c>
      <c r="S47" s="67">
        <f t="shared" si="17"/>
        <v>36</v>
      </c>
    </row>
    <row r="48" spans="1:19" x14ac:dyDescent="0.3">
      <c r="A48" s="63" t="s">
        <v>310</v>
      </c>
      <c r="B48" s="64">
        <f>VLOOKUP($A48,'Return Data'!$B$7:$R$2292,3,0)</f>
        <v>0</v>
      </c>
      <c r="C48" s="65">
        <f>VLOOKUP($A48,'Return Data'!$B$7:$R$2292,4,0)</f>
        <v>0</v>
      </c>
      <c r="D48" s="65">
        <f>VLOOKUP($A48,'Return Data'!$B$7:$R$2292,10,0)</f>
        <v>0</v>
      </c>
      <c r="E48" s="66">
        <f t="shared" si="12"/>
        <v>28</v>
      </c>
      <c r="F48" s="65">
        <f>VLOOKUP($A48,'Return Data'!$B$7:$R$2292,11,0)</f>
        <v>0</v>
      </c>
      <c r="G48" s="66">
        <f t="shared" si="13"/>
        <v>18</v>
      </c>
      <c r="H48" s="65">
        <f>VLOOKUP($A48,'Return Data'!$B$7:$R$2292,12,0)</f>
        <v>0</v>
      </c>
      <c r="I48" s="66">
        <f t="shared" si="14"/>
        <v>54</v>
      </c>
      <c r="J48" s="65">
        <f>VLOOKUP($A48,'Return Data'!$B$7:$R$2292,13,0)</f>
        <v>0</v>
      </c>
      <c r="K48" s="66">
        <f t="shared" si="15"/>
        <v>58</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44679</v>
      </c>
      <c r="C49" s="65">
        <f>VLOOKUP($A49,'Return Data'!$B$7:$R$2292,4,0)</f>
        <v>59.961199999999998</v>
      </c>
      <c r="D49" s="65">
        <f>VLOOKUP($A49,'Return Data'!$B$7:$R$2292,10,0)</f>
        <v>5.0456000000000003</v>
      </c>
      <c r="E49" s="66">
        <f t="shared" si="12"/>
        <v>2</v>
      </c>
      <c r="F49" s="65">
        <f>VLOOKUP($A49,'Return Data'!$B$7:$R$2292,11,0)</f>
        <v>1.9139999999999999</v>
      </c>
      <c r="G49" s="66">
        <f t="shared" si="13"/>
        <v>13</v>
      </c>
      <c r="H49" s="65">
        <f>VLOOKUP($A49,'Return Data'!$B$7:$R$2292,12,0)</f>
        <v>14.881600000000001</v>
      </c>
      <c r="I49" s="66">
        <f t="shared" si="14"/>
        <v>4</v>
      </c>
      <c r="J49" s="65">
        <f>VLOOKUP($A49,'Return Data'!$B$7:$R$2292,13,0)</f>
        <v>33.651299999999999</v>
      </c>
      <c r="K49" s="66">
        <f t="shared" si="15"/>
        <v>9</v>
      </c>
      <c r="L49" s="65">
        <f>VLOOKUP($A49,'Return Data'!$B$7:$R$2292,17,0)</f>
        <v>53.935200000000002</v>
      </c>
      <c r="M49" s="66">
        <f t="shared" si="16"/>
        <v>11</v>
      </c>
      <c r="N49" s="65">
        <f>VLOOKUP($A49,'Return Data'!$B$7:$R$2292,14,0)</f>
        <v>34.9895</v>
      </c>
      <c r="O49" s="66">
        <f t="shared" si="10"/>
        <v>3</v>
      </c>
      <c r="P49" s="65">
        <f>VLOOKUP($A49,'Return Data'!$B$7:$R$2292,15,0)</f>
        <v>25.074000000000002</v>
      </c>
      <c r="Q49" s="66">
        <f>RANK(P49,P$8:P$65,0)</f>
        <v>1</v>
      </c>
      <c r="R49" s="65">
        <f>VLOOKUP($A49,'Return Data'!$B$7:$R$2292,16,0)</f>
        <v>24.7806</v>
      </c>
      <c r="S49" s="67">
        <f t="shared" si="17"/>
        <v>3</v>
      </c>
    </row>
    <row r="50" spans="1:19" x14ac:dyDescent="0.3">
      <c r="A50" s="63" t="s">
        <v>312</v>
      </c>
      <c r="B50" s="64">
        <f>VLOOKUP($A50,'Return Data'!$B$7:$R$2292,3,0)</f>
        <v>44679</v>
      </c>
      <c r="C50" s="65">
        <f>VLOOKUP($A50,'Return Data'!$B$7:$R$2292,4,0)</f>
        <v>15.059900000000001</v>
      </c>
      <c r="D50" s="65">
        <f>VLOOKUP($A50,'Return Data'!$B$7:$R$2292,10,0)</f>
        <v>-1.4346000000000001</v>
      </c>
      <c r="E50" s="66">
        <f t="shared" si="12"/>
        <v>44</v>
      </c>
      <c r="F50" s="65">
        <f>VLOOKUP($A50,'Return Data'!$B$7:$R$2292,11,0)</f>
        <v>-5.5326000000000004</v>
      </c>
      <c r="G50" s="66">
        <f t="shared" si="13"/>
        <v>52</v>
      </c>
      <c r="H50" s="65">
        <f>VLOOKUP($A50,'Return Data'!$B$7:$R$2292,12,0)</f>
        <v>7.1238999999999999</v>
      </c>
      <c r="I50" s="66">
        <f t="shared" si="14"/>
        <v>37</v>
      </c>
      <c r="J50" s="65">
        <f>VLOOKUP($A50,'Return Data'!$B$7:$R$2292,13,0)</f>
        <v>14.0565</v>
      </c>
      <c r="K50" s="66">
        <f t="shared" si="15"/>
        <v>48</v>
      </c>
      <c r="L50" s="65">
        <f>VLOOKUP($A50,'Return Data'!$B$7:$R$2292,17,0)</f>
        <v>25.885000000000002</v>
      </c>
      <c r="M50" s="66">
        <f t="shared" si="16"/>
        <v>55</v>
      </c>
      <c r="N50" s="65">
        <f>VLOOKUP($A50,'Return Data'!$B$7:$R$2292,14,0)</f>
        <v>12.681800000000001</v>
      </c>
      <c r="O50" s="66">
        <f t="shared" si="10"/>
        <v>47</v>
      </c>
      <c r="P50" s="65"/>
      <c r="Q50" s="66"/>
      <c r="R50" s="65">
        <f>VLOOKUP($A50,'Return Data'!$B$7:$R$2292,16,0)</f>
        <v>13.3934</v>
      </c>
      <c r="S50" s="67">
        <f t="shared" si="17"/>
        <v>34</v>
      </c>
    </row>
    <row r="51" spans="1:19" x14ac:dyDescent="0.3">
      <c r="A51" s="63" t="s">
        <v>313</v>
      </c>
      <c r="B51" s="64">
        <f>VLOOKUP($A51,'Return Data'!$B$7:$R$2292,3,0)</f>
        <v>44679</v>
      </c>
      <c r="C51" s="65">
        <f>VLOOKUP($A51,'Return Data'!$B$7:$R$2292,4,0)</f>
        <v>145.88210000000001</v>
      </c>
      <c r="D51" s="65">
        <f>VLOOKUP($A51,'Return Data'!$B$7:$R$2292,10,0)</f>
        <v>0.24149999999999999</v>
      </c>
      <c r="E51" s="66">
        <f t="shared" si="12"/>
        <v>20</v>
      </c>
      <c r="F51" s="65">
        <f>VLOOKUP($A51,'Return Data'!$B$7:$R$2292,11,0)</f>
        <v>-2.0171999999999999</v>
      </c>
      <c r="G51" s="66">
        <f t="shared" si="13"/>
        <v>24</v>
      </c>
      <c r="H51" s="65">
        <f>VLOOKUP($A51,'Return Data'!$B$7:$R$2292,12,0)</f>
        <v>8.9140999999999995</v>
      </c>
      <c r="I51" s="66">
        <f t="shared" si="14"/>
        <v>25</v>
      </c>
      <c r="J51" s="65">
        <f>VLOOKUP($A51,'Return Data'!$B$7:$R$2292,13,0)</f>
        <v>19.567699999999999</v>
      </c>
      <c r="K51" s="66">
        <f t="shared" si="15"/>
        <v>29</v>
      </c>
      <c r="L51" s="65">
        <f>VLOOKUP($A51,'Return Data'!$B$7:$R$2292,17,0)</f>
        <v>37.493000000000002</v>
      </c>
      <c r="M51" s="66">
        <f t="shared" si="16"/>
        <v>35</v>
      </c>
      <c r="N51" s="65">
        <f>VLOOKUP($A51,'Return Data'!$B$7:$R$2292,14,0)</f>
        <v>12.695499999999999</v>
      </c>
      <c r="O51" s="66">
        <f t="shared" si="10"/>
        <v>46</v>
      </c>
      <c r="P51" s="65">
        <f>VLOOKUP($A51,'Return Data'!$B$7:$R$2292,15,0)</f>
        <v>8.8726000000000003</v>
      </c>
      <c r="Q51" s="66">
        <f>RANK(P51,P$8:P$65,0)</f>
        <v>39</v>
      </c>
      <c r="R51" s="65">
        <f>VLOOKUP($A51,'Return Data'!$B$7:$R$2292,16,0)</f>
        <v>15.177899999999999</v>
      </c>
      <c r="S51" s="67">
        <f t="shared" si="17"/>
        <v>23</v>
      </c>
    </row>
    <row r="52" spans="1:19" x14ac:dyDescent="0.3">
      <c r="A52" s="63" t="s">
        <v>314</v>
      </c>
      <c r="B52" s="64">
        <f>VLOOKUP($A52,'Return Data'!$B$7:$R$2292,3,0)</f>
        <v>44679</v>
      </c>
      <c r="C52" s="65">
        <f>VLOOKUP($A52,'Return Data'!$B$7:$R$2292,4,0)</f>
        <v>18.9863</v>
      </c>
      <c r="D52" s="65">
        <f>VLOOKUP($A52,'Return Data'!$B$7:$R$2292,10,0)</f>
        <v>2.3277000000000001</v>
      </c>
      <c r="E52" s="66">
        <f t="shared" si="12"/>
        <v>9</v>
      </c>
      <c r="F52" s="65">
        <f>VLOOKUP($A52,'Return Data'!$B$7:$R$2292,11,0)</f>
        <v>4.2996999999999996</v>
      </c>
      <c r="G52" s="66">
        <f t="shared" si="13"/>
        <v>8</v>
      </c>
      <c r="H52" s="65">
        <f>VLOOKUP($A52,'Return Data'!$B$7:$R$2292,12,0)</f>
        <v>12.535399999999999</v>
      </c>
      <c r="I52" s="66">
        <f t="shared" si="14"/>
        <v>12</v>
      </c>
      <c r="J52" s="65">
        <f>VLOOKUP($A52,'Return Data'!$B$7:$R$2292,13,0)</f>
        <v>51.378100000000003</v>
      </c>
      <c r="K52" s="66">
        <f t="shared" si="15"/>
        <v>4</v>
      </c>
      <c r="L52" s="65">
        <f>VLOOKUP($A52,'Return Data'!$B$7:$R$2292,17,0)</f>
        <v>65.867400000000004</v>
      </c>
      <c r="M52" s="66">
        <f t="shared" si="16"/>
        <v>6</v>
      </c>
      <c r="N52" s="65">
        <f>VLOOKUP($A52,'Return Data'!$B$7:$R$2292,14,0)</f>
        <v>21.327999999999999</v>
      </c>
      <c r="O52" s="66">
        <f t="shared" si="10"/>
        <v>15</v>
      </c>
      <c r="P52" s="65">
        <f>VLOOKUP($A52,'Return Data'!$B$7:$R$2292,15,0)</f>
        <v>9.5393000000000008</v>
      </c>
      <c r="Q52" s="66">
        <f>RANK(P52,P$8:P$65,0)</f>
        <v>35</v>
      </c>
      <c r="R52" s="65">
        <f>VLOOKUP($A52,'Return Data'!$B$7:$R$2292,16,0)</f>
        <v>12.498799999999999</v>
      </c>
      <c r="S52" s="67">
        <f t="shared" si="17"/>
        <v>39</v>
      </c>
    </row>
    <row r="53" spans="1:19" x14ac:dyDescent="0.3">
      <c r="A53" s="63" t="s">
        <v>315</v>
      </c>
      <c r="B53" s="64">
        <f>VLOOKUP($A53,'Return Data'!$B$7:$R$2292,3,0)</f>
        <v>44679</v>
      </c>
      <c r="C53" s="65">
        <f>VLOOKUP($A53,'Return Data'!$B$7:$R$2292,4,0)</f>
        <v>16.4087</v>
      </c>
      <c r="D53" s="65">
        <f>VLOOKUP($A53,'Return Data'!$B$7:$R$2292,10,0)</f>
        <v>2.3650000000000002</v>
      </c>
      <c r="E53" s="66">
        <f t="shared" si="12"/>
        <v>8</v>
      </c>
      <c r="F53" s="65">
        <f>VLOOKUP($A53,'Return Data'!$B$7:$R$2292,11,0)</f>
        <v>4.5826000000000002</v>
      </c>
      <c r="G53" s="66">
        <f t="shared" si="13"/>
        <v>7</v>
      </c>
      <c r="H53" s="65">
        <f>VLOOKUP($A53,'Return Data'!$B$7:$R$2292,12,0)</f>
        <v>12.9765</v>
      </c>
      <c r="I53" s="66">
        <f t="shared" si="14"/>
        <v>9</v>
      </c>
      <c r="J53" s="65">
        <f>VLOOKUP($A53,'Return Data'!$B$7:$R$2292,13,0)</f>
        <v>51.905700000000003</v>
      </c>
      <c r="K53" s="66">
        <f t="shared" si="15"/>
        <v>2</v>
      </c>
      <c r="L53" s="65">
        <f>VLOOKUP($A53,'Return Data'!$B$7:$R$2292,17,0)</f>
        <v>66.981200000000001</v>
      </c>
      <c r="M53" s="66">
        <f t="shared" si="16"/>
        <v>4</v>
      </c>
      <c r="N53" s="65">
        <f>VLOOKUP($A53,'Return Data'!$B$7:$R$2292,14,0)</f>
        <v>22.122199999999999</v>
      </c>
      <c r="O53" s="66">
        <f t="shared" si="10"/>
        <v>12</v>
      </c>
      <c r="P53" s="65"/>
      <c r="Q53" s="66"/>
      <c r="R53" s="65">
        <f>VLOOKUP($A53,'Return Data'!$B$7:$R$2292,16,0)</f>
        <v>10.2003</v>
      </c>
      <c r="S53" s="67">
        <f t="shared" si="17"/>
        <v>53</v>
      </c>
    </row>
    <row r="54" spans="1:19" x14ac:dyDescent="0.3">
      <c r="A54" s="63" t="s">
        <v>316</v>
      </c>
      <c r="B54" s="64">
        <f>VLOOKUP($A54,'Return Data'!$B$7:$R$2292,3,0)</f>
        <v>44679</v>
      </c>
      <c r="C54" s="65">
        <f>VLOOKUP($A54,'Return Data'!$B$7:$R$2292,4,0)</f>
        <v>15.1768</v>
      </c>
      <c r="D54" s="65">
        <f>VLOOKUP($A54,'Return Data'!$B$7:$R$2292,10,0)</f>
        <v>2.5583999999999998</v>
      </c>
      <c r="E54" s="66">
        <f t="shared" si="12"/>
        <v>5</v>
      </c>
      <c r="F54" s="65">
        <f>VLOOKUP($A54,'Return Data'!$B$7:$R$2292,11,0)</f>
        <v>3.4138000000000002</v>
      </c>
      <c r="G54" s="66">
        <f t="shared" si="13"/>
        <v>10</v>
      </c>
      <c r="H54" s="65">
        <f>VLOOKUP($A54,'Return Data'!$B$7:$R$2292,12,0)</f>
        <v>12.567500000000001</v>
      </c>
      <c r="I54" s="66">
        <f t="shared" si="14"/>
        <v>11</v>
      </c>
      <c r="J54" s="65">
        <f>VLOOKUP($A54,'Return Data'!$B$7:$R$2292,13,0)</f>
        <v>54.115200000000002</v>
      </c>
      <c r="K54" s="66">
        <f t="shared" si="15"/>
        <v>1</v>
      </c>
      <c r="L54" s="65">
        <f>VLOOKUP($A54,'Return Data'!$B$7:$R$2292,17,0)</f>
        <v>70.259399999999999</v>
      </c>
      <c r="M54" s="66">
        <f t="shared" si="16"/>
        <v>2</v>
      </c>
      <c r="N54" s="65">
        <f>VLOOKUP($A54,'Return Data'!$B$7:$R$2292,14,0)</f>
        <v>22.491499999999998</v>
      </c>
      <c r="O54" s="66">
        <f t="shared" si="10"/>
        <v>9</v>
      </c>
      <c r="P54" s="65"/>
      <c r="Q54" s="66"/>
      <c r="R54" s="65">
        <f>VLOOKUP($A54,'Return Data'!$B$7:$R$2292,16,0)</f>
        <v>9.5288000000000004</v>
      </c>
      <c r="S54" s="67">
        <f t="shared" si="17"/>
        <v>55</v>
      </c>
    </row>
    <row r="55" spans="1:19" x14ac:dyDescent="0.3">
      <c r="A55" s="63" t="s">
        <v>317</v>
      </c>
      <c r="B55" s="64">
        <f>VLOOKUP($A55,'Return Data'!$B$7:$R$2292,3,0)</f>
        <v>44679</v>
      </c>
      <c r="C55" s="65">
        <f>VLOOKUP($A55,'Return Data'!$B$7:$R$2292,4,0)</f>
        <v>16.195699999999999</v>
      </c>
      <c r="D55" s="65">
        <f>VLOOKUP($A55,'Return Data'!$B$7:$R$2292,10,0)</f>
        <v>2.5154999999999998</v>
      </c>
      <c r="E55" s="66">
        <f t="shared" si="12"/>
        <v>6</v>
      </c>
      <c r="F55" s="65">
        <f>VLOOKUP($A55,'Return Data'!$B$7:$R$2292,11,0)</f>
        <v>3.6663999999999999</v>
      </c>
      <c r="G55" s="66">
        <f t="shared" si="13"/>
        <v>9</v>
      </c>
      <c r="H55" s="65">
        <f>VLOOKUP($A55,'Return Data'!$B$7:$R$2292,12,0)</f>
        <v>12.005800000000001</v>
      </c>
      <c r="I55" s="66">
        <f t="shared" si="14"/>
        <v>14</v>
      </c>
      <c r="J55" s="65">
        <f>VLOOKUP($A55,'Return Data'!$B$7:$R$2292,13,0)</f>
        <v>51.648000000000003</v>
      </c>
      <c r="K55" s="66">
        <f t="shared" si="15"/>
        <v>3</v>
      </c>
      <c r="L55" s="65">
        <f>VLOOKUP($A55,'Return Data'!$B$7:$R$2292,17,0)</f>
        <v>68.372699999999995</v>
      </c>
      <c r="M55" s="66">
        <f t="shared" si="16"/>
        <v>3</v>
      </c>
      <c r="N55" s="65">
        <f>VLOOKUP($A55,'Return Data'!$B$7:$R$2292,14,0)</f>
        <v>22.488600000000002</v>
      </c>
      <c r="O55" s="66">
        <f t="shared" si="10"/>
        <v>10</v>
      </c>
      <c r="P55" s="65"/>
      <c r="Q55" s="66"/>
      <c r="R55" s="65">
        <f>VLOOKUP($A55,'Return Data'!$B$7:$R$2292,16,0)</f>
        <v>10.529</v>
      </c>
      <c r="S55" s="67">
        <f t="shared" si="17"/>
        <v>51</v>
      </c>
    </row>
    <row r="56" spans="1:19" x14ac:dyDescent="0.3">
      <c r="A56" s="63" t="s">
        <v>318</v>
      </c>
      <c r="B56" s="64">
        <f>VLOOKUP($A56,'Return Data'!$B$7:$R$2292,3,0)</f>
        <v>44679</v>
      </c>
      <c r="C56" s="65">
        <f>VLOOKUP($A56,'Return Data'!$B$7:$R$2292,4,0)</f>
        <v>15.712400000000001</v>
      </c>
      <c r="D56" s="65">
        <f>VLOOKUP($A56,'Return Data'!$B$7:$R$2292,10,0)</f>
        <v>2.6309999999999998</v>
      </c>
      <c r="E56" s="66">
        <f t="shared" si="12"/>
        <v>4</v>
      </c>
      <c r="F56" s="65">
        <f>VLOOKUP($A56,'Return Data'!$B$7:$R$2292,11,0)</f>
        <v>5.5103999999999997</v>
      </c>
      <c r="G56" s="66">
        <f t="shared" si="13"/>
        <v>5</v>
      </c>
      <c r="H56" s="65">
        <f>VLOOKUP($A56,'Return Data'!$B$7:$R$2292,12,0)</f>
        <v>13.993399999999999</v>
      </c>
      <c r="I56" s="66">
        <f t="shared" si="14"/>
        <v>6</v>
      </c>
      <c r="J56" s="65">
        <f>VLOOKUP($A56,'Return Data'!$B$7:$R$2292,13,0)</f>
        <v>49.139099999999999</v>
      </c>
      <c r="K56" s="66">
        <f t="shared" si="15"/>
        <v>5</v>
      </c>
      <c r="L56" s="65">
        <f>VLOOKUP($A56,'Return Data'!$B$7:$R$2292,17,0)</f>
        <v>66.224500000000006</v>
      </c>
      <c r="M56" s="66">
        <f t="shared" si="16"/>
        <v>5</v>
      </c>
      <c r="N56" s="65">
        <f>VLOOKUP($A56,'Return Data'!$B$7:$R$2292,14,0)</f>
        <v>21.735399999999998</v>
      </c>
      <c r="O56" s="66">
        <f t="shared" si="10"/>
        <v>13</v>
      </c>
      <c r="P56" s="65"/>
      <c r="Q56" s="66"/>
      <c r="R56" s="65">
        <f>VLOOKUP($A56,'Return Data'!$B$7:$R$2292,16,0)</f>
        <v>11.688499999999999</v>
      </c>
      <c r="S56" s="67">
        <f t="shared" si="17"/>
        <v>43</v>
      </c>
    </row>
    <row r="57" spans="1:19" x14ac:dyDescent="0.3">
      <c r="A57" s="63" t="s">
        <v>319</v>
      </c>
      <c r="B57" s="64">
        <f>VLOOKUP($A57,'Return Data'!$B$7:$R$2292,3,0)</f>
        <v>44679</v>
      </c>
      <c r="C57" s="65">
        <f>VLOOKUP($A57,'Return Data'!$B$7:$R$2292,4,0)</f>
        <v>23.334900000000001</v>
      </c>
      <c r="D57" s="65">
        <f>VLOOKUP($A57,'Return Data'!$B$7:$R$2292,10,0)</f>
        <v>1.2092000000000001</v>
      </c>
      <c r="E57" s="66">
        <f t="shared" si="12"/>
        <v>15</v>
      </c>
      <c r="F57" s="65">
        <f>VLOOKUP($A57,'Return Data'!$B$7:$R$2292,11,0)</f>
        <v>-1.0667</v>
      </c>
      <c r="G57" s="66">
        <f t="shared" si="13"/>
        <v>23</v>
      </c>
      <c r="H57" s="65">
        <f>VLOOKUP($A57,'Return Data'!$B$7:$R$2292,12,0)</f>
        <v>9.8770000000000007</v>
      </c>
      <c r="I57" s="66">
        <f t="shared" si="14"/>
        <v>22</v>
      </c>
      <c r="J57" s="65">
        <f>VLOOKUP($A57,'Return Data'!$B$7:$R$2292,13,0)</f>
        <v>20.364899999999999</v>
      </c>
      <c r="K57" s="66">
        <f t="shared" si="15"/>
        <v>25</v>
      </c>
      <c r="L57" s="65">
        <f>VLOOKUP($A57,'Return Data'!$B$7:$R$2292,17,0)</f>
        <v>39.516599999999997</v>
      </c>
      <c r="M57" s="66">
        <f t="shared" si="16"/>
        <v>26</v>
      </c>
      <c r="N57" s="65">
        <f>VLOOKUP($A57,'Return Data'!$B$7:$R$2292,14,0)</f>
        <v>16.4284</v>
      </c>
      <c r="O57" s="66">
        <f t="shared" si="10"/>
        <v>28</v>
      </c>
      <c r="P57" s="65">
        <f>VLOOKUP($A57,'Return Data'!$B$7:$R$2292,15,0)</f>
        <v>11.816599999999999</v>
      </c>
      <c r="Q57" s="66">
        <f>RANK(P57,P$8:P$65,0)</f>
        <v>21</v>
      </c>
      <c r="R57" s="65">
        <f>VLOOKUP($A57,'Return Data'!$B$7:$R$2292,16,0)</f>
        <v>14.884399999999999</v>
      </c>
      <c r="S57" s="67">
        <f t="shared" si="17"/>
        <v>25</v>
      </c>
    </row>
    <row r="58" spans="1:19" x14ac:dyDescent="0.3">
      <c r="A58" s="63" t="s">
        <v>320</v>
      </c>
      <c r="B58" s="64">
        <f>VLOOKUP($A58,'Return Data'!$B$7:$R$2292,3,0)</f>
        <v>44679</v>
      </c>
      <c r="C58" s="65">
        <f>VLOOKUP($A58,'Return Data'!$B$7:$R$2292,4,0)</f>
        <v>21.425000000000001</v>
      </c>
      <c r="D58" s="65">
        <f>VLOOKUP($A58,'Return Data'!$B$7:$R$2292,10,0)</f>
        <v>1.5387999999999999</v>
      </c>
      <c r="E58" s="66">
        <f t="shared" si="12"/>
        <v>14</v>
      </c>
      <c r="F58" s="65">
        <f>VLOOKUP($A58,'Return Data'!$B$7:$R$2292,11,0)</f>
        <v>-0.86760000000000004</v>
      </c>
      <c r="G58" s="66">
        <f t="shared" si="13"/>
        <v>20</v>
      </c>
      <c r="H58" s="65">
        <f>VLOOKUP($A58,'Return Data'!$B$7:$R$2292,12,0)</f>
        <v>9.8272999999999993</v>
      </c>
      <c r="I58" s="66">
        <f t="shared" si="14"/>
        <v>23</v>
      </c>
      <c r="J58" s="65">
        <f>VLOOKUP($A58,'Return Data'!$B$7:$R$2292,13,0)</f>
        <v>20.692699999999999</v>
      </c>
      <c r="K58" s="66">
        <f t="shared" si="15"/>
        <v>23</v>
      </c>
      <c r="L58" s="65">
        <f>VLOOKUP($A58,'Return Data'!$B$7:$R$2292,17,0)</f>
        <v>40.217100000000002</v>
      </c>
      <c r="M58" s="66">
        <f t="shared" si="16"/>
        <v>22</v>
      </c>
      <c r="N58" s="65">
        <f>VLOOKUP($A58,'Return Data'!$B$7:$R$2292,14,0)</f>
        <v>15.908899999999999</v>
      </c>
      <c r="O58" s="66">
        <f t="shared" si="10"/>
        <v>29</v>
      </c>
      <c r="P58" s="65">
        <f>VLOOKUP($A58,'Return Data'!$B$7:$R$2292,15,0)</f>
        <v>11.505599999999999</v>
      </c>
      <c r="Q58" s="66">
        <f>RANK(P58,P$8:P$65,0)</f>
        <v>24</v>
      </c>
      <c r="R58" s="65">
        <f>VLOOKUP($A58,'Return Data'!$B$7:$R$2292,16,0)</f>
        <v>11.336</v>
      </c>
      <c r="S58" s="67">
        <f t="shared" si="17"/>
        <v>48</v>
      </c>
    </row>
    <row r="59" spans="1:19" x14ac:dyDescent="0.3">
      <c r="A59" s="63" t="s">
        <v>321</v>
      </c>
      <c r="B59" s="64">
        <f>VLOOKUP($A59,'Return Data'!$B$7:$R$2292,3,0)</f>
        <v>44679</v>
      </c>
      <c r="C59" s="65">
        <f>VLOOKUP($A59,'Return Data'!$B$7:$R$2292,4,0)</f>
        <v>18.203399999999998</v>
      </c>
      <c r="D59" s="65">
        <f>VLOOKUP($A59,'Return Data'!$B$7:$R$2292,10,0)</f>
        <v>2.3203</v>
      </c>
      <c r="E59" s="66">
        <f t="shared" si="12"/>
        <v>10</v>
      </c>
      <c r="F59" s="65">
        <f>VLOOKUP($A59,'Return Data'!$B$7:$R$2292,11,0)</f>
        <v>5.431</v>
      </c>
      <c r="G59" s="66">
        <f t="shared" si="13"/>
        <v>6</v>
      </c>
      <c r="H59" s="65">
        <f>VLOOKUP($A59,'Return Data'!$B$7:$R$2292,12,0)</f>
        <v>14.1859</v>
      </c>
      <c r="I59" s="66">
        <f t="shared" si="14"/>
        <v>5</v>
      </c>
      <c r="J59" s="65">
        <f>VLOOKUP($A59,'Return Data'!$B$7:$R$2292,13,0)</f>
        <v>48.768000000000001</v>
      </c>
      <c r="K59" s="66">
        <f t="shared" si="15"/>
        <v>6</v>
      </c>
      <c r="L59" s="65">
        <f>VLOOKUP($A59,'Return Data'!$B$7:$R$2292,17,0)</f>
        <v>61.870699999999999</v>
      </c>
      <c r="M59" s="66">
        <f t="shared" si="16"/>
        <v>7</v>
      </c>
      <c r="N59" s="65">
        <f>VLOOKUP($A59,'Return Data'!$B$7:$R$2292,14,0)</f>
        <v>21.6233</v>
      </c>
      <c r="O59" s="66">
        <f t="shared" si="10"/>
        <v>14</v>
      </c>
      <c r="P59" s="65"/>
      <c r="Q59" s="66"/>
      <c r="R59" s="65">
        <f>VLOOKUP($A59,'Return Data'!$B$7:$R$2292,16,0)</f>
        <v>16.916</v>
      </c>
      <c r="S59" s="67">
        <f t="shared" si="17"/>
        <v>14</v>
      </c>
    </row>
    <row r="60" spans="1:19" x14ac:dyDescent="0.3">
      <c r="A60" s="63" t="s">
        <v>1950</v>
      </c>
      <c r="B60" s="64">
        <f>VLOOKUP($A60,'Return Data'!$B$7:$R$2292,3,0)</f>
        <v>44679</v>
      </c>
      <c r="C60" s="65">
        <f>VLOOKUP($A60,'Return Data'!$B$7:$R$2292,4,0)</f>
        <v>488.88465303736803</v>
      </c>
      <c r="D60" s="65">
        <f>VLOOKUP($A60,'Return Data'!$B$7:$R$2292,10,0)</f>
        <v>-0.81840000000000002</v>
      </c>
      <c r="E60" s="66">
        <f t="shared" si="12"/>
        <v>37</v>
      </c>
      <c r="F60" s="65">
        <f>VLOOKUP($A60,'Return Data'!$B$7:$R$2292,11,0)</f>
        <v>-2.5741000000000001</v>
      </c>
      <c r="G60" s="66">
        <f t="shared" si="13"/>
        <v>28</v>
      </c>
      <c r="H60" s="65">
        <f>VLOOKUP($A60,'Return Data'!$B$7:$R$2292,12,0)</f>
        <v>10.598599999999999</v>
      </c>
      <c r="I60" s="66">
        <f t="shared" si="14"/>
        <v>18</v>
      </c>
      <c r="J60" s="65">
        <f>VLOOKUP($A60,'Return Data'!$B$7:$R$2292,13,0)</f>
        <v>21.581299999999999</v>
      </c>
      <c r="K60" s="66">
        <f t="shared" si="15"/>
        <v>20</v>
      </c>
      <c r="L60" s="65">
        <f>VLOOKUP($A60,'Return Data'!$B$7:$R$2292,17,0)</f>
        <v>39.394599999999997</v>
      </c>
      <c r="M60" s="66">
        <f t="shared" si="16"/>
        <v>27</v>
      </c>
      <c r="N60" s="65">
        <f>VLOOKUP($A60,'Return Data'!$B$7:$R$2292,14,0)</f>
        <v>15.539899999999999</v>
      </c>
      <c r="O60" s="66">
        <f t="shared" si="10"/>
        <v>30</v>
      </c>
      <c r="P60" s="65">
        <f>VLOOKUP($A60,'Return Data'!$B$7:$R$2292,15,0)</f>
        <v>11.9015</v>
      </c>
      <c r="Q60" s="66">
        <f t="shared" ref="Q60:Q65" si="18">RANK(P60,P$8:P$65,0)</f>
        <v>20</v>
      </c>
      <c r="R60" s="65">
        <f>VLOOKUP($A60,'Return Data'!$B$7:$R$2292,16,0)</f>
        <v>16.0747</v>
      </c>
      <c r="S60" s="67">
        <f t="shared" si="17"/>
        <v>17</v>
      </c>
    </row>
    <row r="61" spans="1:19" x14ac:dyDescent="0.3">
      <c r="A61" s="63" t="s">
        <v>322</v>
      </c>
      <c r="B61" s="64">
        <f>VLOOKUP($A61,'Return Data'!$B$7:$R$2292,3,0)</f>
        <v>44679</v>
      </c>
      <c r="C61" s="65">
        <f>VLOOKUP($A61,'Return Data'!$B$7:$R$2292,4,0)</f>
        <v>27.724799999999998</v>
      </c>
      <c r="D61" s="65">
        <f>VLOOKUP($A61,'Return Data'!$B$7:$R$2292,10,0)</f>
        <v>-0.41520000000000001</v>
      </c>
      <c r="E61" s="66">
        <f t="shared" si="12"/>
        <v>34</v>
      </c>
      <c r="F61" s="65">
        <f>VLOOKUP($A61,'Return Data'!$B$7:$R$2292,11,0)</f>
        <v>-2.4293</v>
      </c>
      <c r="G61" s="66">
        <f t="shared" si="13"/>
        <v>26</v>
      </c>
      <c r="H61" s="65">
        <f>VLOOKUP($A61,'Return Data'!$B$7:$R$2292,12,0)</f>
        <v>10.479799999999999</v>
      </c>
      <c r="I61" s="66">
        <f t="shared" si="14"/>
        <v>19</v>
      </c>
      <c r="J61" s="65">
        <f>VLOOKUP($A61,'Return Data'!$B$7:$R$2292,13,0)</f>
        <v>18.297499999999999</v>
      </c>
      <c r="K61" s="66">
        <f t="shared" si="15"/>
        <v>35</v>
      </c>
      <c r="L61" s="65">
        <f>VLOOKUP($A61,'Return Data'!$B$7:$R$2292,17,0)</f>
        <v>35.628300000000003</v>
      </c>
      <c r="M61" s="66">
        <f t="shared" si="16"/>
        <v>41</v>
      </c>
      <c r="N61" s="65">
        <f>VLOOKUP($A61,'Return Data'!$B$7:$R$2292,14,0)</f>
        <v>15.171099999999999</v>
      </c>
      <c r="O61" s="66">
        <f t="shared" si="10"/>
        <v>33</v>
      </c>
      <c r="P61" s="65">
        <f>VLOOKUP($A61,'Return Data'!$B$7:$R$2292,15,0)</f>
        <v>12.2684</v>
      </c>
      <c r="Q61" s="66">
        <f t="shared" si="18"/>
        <v>18</v>
      </c>
      <c r="R61" s="65">
        <f>VLOOKUP($A61,'Return Data'!$B$7:$R$2292,16,0)</f>
        <v>14.471</v>
      </c>
      <c r="S61" s="67">
        <f t="shared" si="17"/>
        <v>29</v>
      </c>
    </row>
    <row r="62" spans="1:19" x14ac:dyDescent="0.3">
      <c r="A62" s="63" t="s">
        <v>323</v>
      </c>
      <c r="B62" s="64">
        <f>VLOOKUP($A62,'Return Data'!$B$7:$R$2292,3,0)</f>
        <v>44679</v>
      </c>
      <c r="C62" s="65">
        <f>VLOOKUP($A62,'Return Data'!$B$7:$R$2292,4,0)</f>
        <v>172.51337396209701</v>
      </c>
      <c r="D62" s="65">
        <f>VLOOKUP($A62,'Return Data'!$B$7:$R$2292,10,0)</f>
        <v>2.3054999999999999</v>
      </c>
      <c r="E62" s="66">
        <f t="shared" si="12"/>
        <v>11</v>
      </c>
      <c r="F62" s="65">
        <f>VLOOKUP($A62,'Return Data'!$B$7:$R$2292,11,0)</f>
        <v>-0.9677</v>
      </c>
      <c r="G62" s="66">
        <f t="shared" si="13"/>
        <v>21</v>
      </c>
      <c r="H62" s="65">
        <f>VLOOKUP($A62,'Return Data'!$B$7:$R$2292,12,0)</f>
        <v>7.7389999999999999</v>
      </c>
      <c r="I62" s="66">
        <f t="shared" si="14"/>
        <v>31</v>
      </c>
      <c r="J62" s="65">
        <f>VLOOKUP($A62,'Return Data'!$B$7:$R$2292,13,0)</f>
        <v>16.860399999999998</v>
      </c>
      <c r="K62" s="66">
        <f t="shared" si="15"/>
        <v>39</v>
      </c>
      <c r="L62" s="65">
        <f>VLOOKUP($A62,'Return Data'!$B$7:$R$2292,17,0)</f>
        <v>30.818899999999999</v>
      </c>
      <c r="M62" s="66">
        <f t="shared" si="16"/>
        <v>49</v>
      </c>
      <c r="N62" s="65">
        <f>VLOOKUP($A62,'Return Data'!$B$7:$R$2292,14,0)</f>
        <v>12.630599999999999</v>
      </c>
      <c r="O62" s="66">
        <f t="shared" si="10"/>
        <v>48</v>
      </c>
      <c r="P62" s="65">
        <f>VLOOKUP($A62,'Return Data'!$B$7:$R$2292,15,0)</f>
        <v>11.6898</v>
      </c>
      <c r="Q62" s="66">
        <f t="shared" si="18"/>
        <v>22</v>
      </c>
      <c r="R62" s="65">
        <f>VLOOKUP($A62,'Return Data'!$B$7:$R$2292,16,0)</f>
        <v>11.5322</v>
      </c>
      <c r="S62" s="67">
        <f t="shared" si="17"/>
        <v>47</v>
      </c>
    </row>
    <row r="63" spans="1:19" x14ac:dyDescent="0.3">
      <c r="A63" s="63" t="s">
        <v>324</v>
      </c>
      <c r="B63" s="64">
        <f>VLOOKUP($A63,'Return Data'!$B$7:$R$2292,3,0)</f>
        <v>44679</v>
      </c>
      <c r="C63" s="65">
        <f>VLOOKUP($A63,'Return Data'!$B$7:$R$2292,4,0)</f>
        <v>40.99</v>
      </c>
      <c r="D63" s="65">
        <f>VLOOKUP($A63,'Return Data'!$B$7:$R$2292,10,0)</f>
        <v>0.66310000000000002</v>
      </c>
      <c r="E63" s="66">
        <f t="shared" si="12"/>
        <v>19</v>
      </c>
      <c r="F63" s="65">
        <f>VLOOKUP($A63,'Return Data'!$B$7:$R$2292,11,0)</f>
        <v>-3.7115</v>
      </c>
      <c r="G63" s="66">
        <f t="shared" si="13"/>
        <v>39</v>
      </c>
      <c r="H63" s="65">
        <f>VLOOKUP($A63,'Return Data'!$B$7:$R$2292,12,0)</f>
        <v>8.4966000000000008</v>
      </c>
      <c r="I63" s="66">
        <f t="shared" si="14"/>
        <v>29</v>
      </c>
      <c r="J63" s="65">
        <f>VLOOKUP($A63,'Return Data'!$B$7:$R$2292,13,0)</f>
        <v>21.632000000000001</v>
      </c>
      <c r="K63" s="66">
        <f t="shared" si="15"/>
        <v>19</v>
      </c>
      <c r="L63" s="65">
        <f>VLOOKUP($A63,'Return Data'!$B$7:$R$2292,17,0)</f>
        <v>39.115600000000001</v>
      </c>
      <c r="M63" s="66">
        <f t="shared" si="16"/>
        <v>29</v>
      </c>
      <c r="N63" s="65">
        <f>VLOOKUP($A63,'Return Data'!$B$7:$R$2292,14,0)</f>
        <v>18.7395</v>
      </c>
      <c r="O63" s="66">
        <f t="shared" si="10"/>
        <v>19</v>
      </c>
      <c r="P63" s="65">
        <f>VLOOKUP($A63,'Return Data'!$B$7:$R$2292,15,0)</f>
        <v>13.1226</v>
      </c>
      <c r="Q63" s="66">
        <f t="shared" si="18"/>
        <v>15</v>
      </c>
      <c r="R63" s="65">
        <f>VLOOKUP($A63,'Return Data'!$B$7:$R$2292,16,0)</f>
        <v>14.597799999999999</v>
      </c>
      <c r="S63" s="67">
        <f t="shared" si="17"/>
        <v>26</v>
      </c>
    </row>
    <row r="64" spans="1:19" x14ac:dyDescent="0.3">
      <c r="A64" s="63" t="s">
        <v>330</v>
      </c>
      <c r="B64" s="64">
        <f>VLOOKUP($A64,'Return Data'!$B$7:$R$2292,3,0)</f>
        <v>44679</v>
      </c>
      <c r="C64" s="65">
        <f>VLOOKUP($A64,'Return Data'!$B$7:$R$2292,4,0)</f>
        <v>139.07570000000001</v>
      </c>
      <c r="D64" s="65">
        <f>VLOOKUP($A64,'Return Data'!$B$7:$R$2292,10,0)</f>
        <v>-3.3506999999999998</v>
      </c>
      <c r="E64" s="66">
        <f t="shared" si="12"/>
        <v>55</v>
      </c>
      <c r="F64" s="65">
        <f>VLOOKUP($A64,'Return Data'!$B$7:$R$2292,11,0)</f>
        <v>-5.4775</v>
      </c>
      <c r="G64" s="66">
        <f t="shared" si="13"/>
        <v>51</v>
      </c>
      <c r="H64" s="65">
        <f>VLOOKUP($A64,'Return Data'!$B$7:$R$2292,12,0)</f>
        <v>3.8815</v>
      </c>
      <c r="I64" s="66">
        <f t="shared" si="14"/>
        <v>45</v>
      </c>
      <c r="J64" s="65">
        <f>VLOOKUP($A64,'Return Data'!$B$7:$R$2292,13,0)</f>
        <v>16.572700000000001</v>
      </c>
      <c r="K64" s="66">
        <f t="shared" si="15"/>
        <v>45</v>
      </c>
      <c r="L64" s="65">
        <f>VLOOKUP($A64,'Return Data'!$B$7:$R$2292,17,0)</f>
        <v>37.339399999999998</v>
      </c>
      <c r="M64" s="66">
        <f t="shared" si="16"/>
        <v>36</v>
      </c>
      <c r="N64" s="65">
        <f>VLOOKUP($A64,'Return Data'!$B$7:$R$2292,14,0)</f>
        <v>16.861899999999999</v>
      </c>
      <c r="O64" s="66">
        <f t="shared" si="10"/>
        <v>26</v>
      </c>
      <c r="P64" s="65">
        <f>VLOOKUP($A64,'Return Data'!$B$7:$R$2292,15,0)</f>
        <v>12.117100000000001</v>
      </c>
      <c r="Q64" s="66">
        <f t="shared" si="18"/>
        <v>19</v>
      </c>
      <c r="R64" s="65">
        <f>VLOOKUP($A64,'Return Data'!$B$7:$R$2292,16,0)</f>
        <v>11.8466</v>
      </c>
      <c r="S64" s="67">
        <f t="shared" si="17"/>
        <v>41</v>
      </c>
    </row>
    <row r="65" spans="1:19" x14ac:dyDescent="0.3">
      <c r="A65" s="63" t="s">
        <v>331</v>
      </c>
      <c r="B65" s="64">
        <f>VLOOKUP($A65,'Return Data'!$B$7:$R$2292,3,0)</f>
        <v>44679</v>
      </c>
      <c r="C65" s="65">
        <f>VLOOKUP($A65,'Return Data'!$B$7:$R$2292,4,0)</f>
        <v>224.377745412422</v>
      </c>
      <c r="D65" s="65">
        <f>VLOOKUP($A65,'Return Data'!$B$7:$R$2292,10,0)</f>
        <v>1.7000000000000001E-2</v>
      </c>
      <c r="E65" s="66">
        <f t="shared" si="12"/>
        <v>26</v>
      </c>
      <c r="F65" s="65">
        <f>VLOOKUP($A65,'Return Data'!$B$7:$R$2292,11,0)</f>
        <v>-3.4470999999999998</v>
      </c>
      <c r="G65" s="66">
        <f t="shared" si="13"/>
        <v>36</v>
      </c>
      <c r="H65" s="65">
        <f>VLOOKUP($A65,'Return Data'!$B$7:$R$2292,12,0)</f>
        <v>7.4107000000000003</v>
      </c>
      <c r="I65" s="66">
        <f t="shared" si="14"/>
        <v>35</v>
      </c>
      <c r="J65" s="65">
        <f>VLOOKUP($A65,'Return Data'!$B$7:$R$2292,13,0)</f>
        <v>17.571300000000001</v>
      </c>
      <c r="K65" s="66">
        <f t="shared" si="15"/>
        <v>38</v>
      </c>
      <c r="L65" s="65">
        <f>VLOOKUP($A65,'Return Data'!$B$7:$R$2292,17,0)</f>
        <v>35.226500000000001</v>
      </c>
      <c r="M65" s="66">
        <f t="shared" si="16"/>
        <v>42</v>
      </c>
      <c r="N65" s="65">
        <f>VLOOKUP($A65,'Return Data'!$B$7:$R$2292,14,0)</f>
        <v>12.7385</v>
      </c>
      <c r="O65" s="66">
        <f t="shared" si="10"/>
        <v>45</v>
      </c>
      <c r="P65" s="65">
        <f>VLOOKUP($A65,'Return Data'!$B$7:$R$2292,15,0)</f>
        <v>10.7918</v>
      </c>
      <c r="Q65" s="66">
        <f t="shared" si="18"/>
        <v>28</v>
      </c>
      <c r="R65" s="65">
        <f>VLOOKUP($A65,'Return Data'!$B$7:$R$2292,16,0)</f>
        <v>17.689299999999999</v>
      </c>
      <c r="S65" s="67">
        <f t="shared" si="17"/>
        <v>12</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-0.10464137931034481</v>
      </c>
      <c r="E67" s="74"/>
      <c r="F67" s="75">
        <f>AVERAGE(F8:F65)</f>
        <v>-1.7123241379310348</v>
      </c>
      <c r="G67" s="74"/>
      <c r="H67" s="75">
        <f>AVERAGE(H8:H65)</f>
        <v>7.9127172413793101</v>
      </c>
      <c r="I67" s="74"/>
      <c r="J67" s="75">
        <f>AVERAGE(J8:J65)</f>
        <v>22.161943103448277</v>
      </c>
      <c r="K67" s="74"/>
      <c r="L67" s="75">
        <f>AVERAGE(L8:L65)</f>
        <v>40.865594827586207</v>
      </c>
      <c r="M67" s="74"/>
      <c r="N67" s="75">
        <f>AVERAGE(N8:N65)</f>
        <v>17.315864285714287</v>
      </c>
      <c r="O67" s="74"/>
      <c r="P67" s="75">
        <f>AVERAGE(P8:P65)</f>
        <v>12.158532558139534</v>
      </c>
      <c r="Q67" s="74"/>
      <c r="R67" s="75">
        <f>AVERAGE(R8:R65)</f>
        <v>14.548820689655175</v>
      </c>
      <c r="S67" s="76"/>
    </row>
    <row r="68" spans="1:19" x14ac:dyDescent="0.3">
      <c r="A68" s="73" t="s">
        <v>28</v>
      </c>
      <c r="B68" s="74"/>
      <c r="C68" s="74"/>
      <c r="D68" s="75">
        <f>MIN(D8:D65)</f>
        <v>-4.7043999999999997</v>
      </c>
      <c r="E68" s="74"/>
      <c r="F68" s="75">
        <f>MIN(F8:F65)</f>
        <v>-10.8553</v>
      </c>
      <c r="G68" s="74"/>
      <c r="H68" s="75">
        <f>MIN(H8:H65)</f>
        <v>-6.2127999999999997</v>
      </c>
      <c r="I68" s="74"/>
      <c r="J68" s="75">
        <f>MIN(J8:J65)</f>
        <v>0</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5.3524000000000003</v>
      </c>
      <c r="E69" s="78"/>
      <c r="F69" s="79">
        <f>MAX(F8:F65)</f>
        <v>8.0785999999999998</v>
      </c>
      <c r="G69" s="78"/>
      <c r="H69" s="79">
        <f>MAX(H8:H65)</f>
        <v>17.145299999999999</v>
      </c>
      <c r="I69" s="78"/>
      <c r="J69" s="79">
        <f>MAX(J8:J65)</f>
        <v>54.115200000000002</v>
      </c>
      <c r="K69" s="78"/>
      <c r="L69" s="79">
        <f>MAX(L8:L65)</f>
        <v>71.9709</v>
      </c>
      <c r="M69" s="78"/>
      <c r="N69" s="79">
        <f>MAX(N8:N65)</f>
        <v>35.1721</v>
      </c>
      <c r="O69" s="78"/>
      <c r="P69" s="79">
        <f>MAX(P8:P65)</f>
        <v>25.074000000000002</v>
      </c>
      <c r="Q69" s="78"/>
      <c r="R69" s="79">
        <f>MAX(R8:R65)</f>
        <v>25.473800000000001</v>
      </c>
      <c r="S69" s="80"/>
    </row>
    <row r="70" spans="1:19" x14ac:dyDescent="0.3">
      <c r="A70" s="112" t="s">
        <v>430</v>
      </c>
    </row>
    <row r="71" spans="1:19" x14ac:dyDescent="0.3">
      <c r="A71" s="14" t="s">
        <v>340</v>
      </c>
    </row>
  </sheetData>
  <sheetProtection algorithmName="SHA-512" hashValue="PJipXYvra8UtFq32v9CeFiEeozMwKfzRwMTZCPoKdB3rmL1lAYChwUKM0w2l8RfkgVLugJVv2VYS31CSQr1aEQ==" saltValue="iq3/M+qpKv4SIamNr0bkCA=="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1857</v>
      </c>
      <c r="B8" s="64">
        <f>VLOOKUP($A8,'Return Data'!$B$7:$R$2292,3,0)</f>
        <v>44679</v>
      </c>
      <c r="C8" s="65">
        <f>VLOOKUP($A8,'Return Data'!$B$7:$R$2292,4,0)</f>
        <v>12.56</v>
      </c>
      <c r="D8" s="65">
        <f>VLOOKUP($A8,'Return Data'!$B$7:$R$2292,8,0)</f>
        <v>-4.5593000000000004</v>
      </c>
      <c r="E8" s="66">
        <f>RANK(D8,D$8:D$15,0)</f>
        <v>8</v>
      </c>
      <c r="F8" s="65">
        <f>VLOOKUP($A8,'Return Data'!$B$7:$R$2292,9,0)</f>
        <v>-1.9516</v>
      </c>
      <c r="G8" s="66">
        <f t="shared" ref="G8" si="0">RANK(F8,F$8:F$15,0)</f>
        <v>7</v>
      </c>
      <c r="H8" s="65">
        <f>VLOOKUP($A8,'Return Data'!$B$7:$R$2292,10,0)</f>
        <v>-3.9020999999999999</v>
      </c>
      <c r="I8" s="66">
        <f t="shared" ref="I8" si="1">RANK(H8,H$8:H$15,0)</f>
        <v>8</v>
      </c>
      <c r="J8" s="65">
        <f>VLOOKUP($A8,'Return Data'!$B$7:$R$2292,11,0)</f>
        <v>-10.0931</v>
      </c>
      <c r="K8" s="66">
        <f t="shared" ref="K8" si="2">RANK(J8,J$8:J$15,0)</f>
        <v>7</v>
      </c>
      <c r="L8" s="65">
        <f>VLOOKUP($A8,'Return Data'!$B$7:$R$2292,12,0)</f>
        <v>6.8936000000000002</v>
      </c>
      <c r="M8" s="66">
        <f t="shared" ref="M8" si="3">RANK(L8,L$8:L$15,0)</f>
        <v>3</v>
      </c>
      <c r="N8" s="65"/>
      <c r="O8" s="66"/>
      <c r="P8" s="65">
        <f>VLOOKUP($A8,'Return Data'!$B$7:$R$2292,16,0)</f>
        <v>18.505099999999999</v>
      </c>
      <c r="Q8" s="67">
        <f t="shared" ref="Q8" si="4">RANK(P8,P$8:P$15,0)</f>
        <v>6</v>
      </c>
    </row>
    <row r="9" spans="1:18" x14ac:dyDescent="0.3">
      <c r="A9" s="63" t="s">
        <v>377</v>
      </c>
      <c r="B9" s="64">
        <f>VLOOKUP($A9,'Return Data'!$B$7:$R$2292,3,0)</f>
        <v>44679</v>
      </c>
      <c r="C9" s="65">
        <f>VLOOKUP($A9,'Return Data'!$B$7:$R$2292,4,0)</f>
        <v>15.45</v>
      </c>
      <c r="D9" s="65">
        <f>VLOOKUP($A9,'Return Data'!$B$7:$R$2292,8,0)</f>
        <v>-3.1955</v>
      </c>
      <c r="E9" s="66">
        <f t="shared" ref="E9:E15" si="5">RANK(D9,D$8:D$15,0)</f>
        <v>6</v>
      </c>
      <c r="F9" s="65">
        <f>VLOOKUP($A9,'Return Data'!$B$7:$R$2292,9,0)</f>
        <v>-1.4039999999999999</v>
      </c>
      <c r="G9" s="66">
        <f t="shared" ref="G9" si="6">RANK(F9,F$8:F$15,0)</f>
        <v>5</v>
      </c>
      <c r="H9" s="65">
        <f>VLOOKUP($A9,'Return Data'!$B$7:$R$2292,10,0)</f>
        <v>-2.2151999999999998</v>
      </c>
      <c r="I9" s="66">
        <f t="shared" ref="I9" si="7">RANK(H9,H$8:H$15,0)</f>
        <v>6</v>
      </c>
      <c r="J9" s="65">
        <f>VLOOKUP($A9,'Return Data'!$B$7:$R$2292,11,0)</f>
        <v>-10.590299999999999</v>
      </c>
      <c r="K9" s="66">
        <f t="shared" ref="K9" si="8">RANK(J9,J$8:J$15,0)</f>
        <v>8</v>
      </c>
      <c r="L9" s="65">
        <f>VLOOKUP($A9,'Return Data'!$B$7:$R$2292,12,0)</f>
        <v>1.1788000000000001</v>
      </c>
      <c r="M9" s="66">
        <f t="shared" ref="M9" si="9">RANK(L9,L$8:L$15,0)</f>
        <v>6</v>
      </c>
      <c r="N9" s="65">
        <f>VLOOKUP($A9,'Return Data'!$B$7:$R$2292,13,0)</f>
        <v>7.4409000000000001</v>
      </c>
      <c r="O9" s="66">
        <f t="shared" ref="O9" si="10">RANK(N9,N$8:N$15,0)</f>
        <v>4</v>
      </c>
      <c r="P9" s="65">
        <f>VLOOKUP($A9,'Return Data'!$B$7:$R$2292,16,0)</f>
        <v>21.774699999999999</v>
      </c>
      <c r="Q9" s="67">
        <f t="shared" ref="Q9" si="11">RANK(P9,P$8:P$15,0)</f>
        <v>3</v>
      </c>
    </row>
    <row r="10" spans="1:18" x14ac:dyDescent="0.3">
      <c r="A10" s="63" t="s">
        <v>1860</v>
      </c>
      <c r="B10" s="64">
        <f>VLOOKUP($A10,'Return Data'!$B$7:$R$2292,3,0)</f>
        <v>44679</v>
      </c>
      <c r="C10" s="65">
        <f>VLOOKUP($A10,'Return Data'!$B$7:$R$2292,4,0)</f>
        <v>13.11</v>
      </c>
      <c r="D10" s="65">
        <f>VLOOKUP($A10,'Return Data'!$B$7:$R$2292,8,0)</f>
        <v>-3.0325000000000002</v>
      </c>
      <c r="E10" s="66">
        <f t="shared" si="5"/>
        <v>5</v>
      </c>
      <c r="F10" s="65">
        <f>VLOOKUP($A10,'Return Data'!$B$7:$R$2292,9,0)</f>
        <v>-0.60650000000000004</v>
      </c>
      <c r="G10" s="66">
        <f t="shared" ref="G10:G15" si="12">RANK(F10,F$8:F$15,0)</f>
        <v>3</v>
      </c>
      <c r="H10" s="65">
        <f>VLOOKUP($A10,'Return Data'!$B$7:$R$2292,10,0)</f>
        <v>-0.60650000000000004</v>
      </c>
      <c r="I10" s="66">
        <f t="shared" ref="I10:I15" si="13">RANK(H10,H$8:H$15,0)</f>
        <v>3</v>
      </c>
      <c r="J10" s="65">
        <f>VLOOKUP($A10,'Return Data'!$B$7:$R$2292,11,0)</f>
        <v>-6.8891999999999998</v>
      </c>
      <c r="K10" s="66">
        <f t="shared" ref="K10:K15" si="14">RANK(J10,J$8:J$15,0)</f>
        <v>6</v>
      </c>
      <c r="L10" s="65">
        <f>VLOOKUP($A10,'Return Data'!$B$7:$R$2292,12,0)</f>
        <v>-2.2370999999999999</v>
      </c>
      <c r="M10" s="66">
        <f t="shared" ref="M10:M15" si="15">RANK(L10,L$8:L$15,0)</f>
        <v>7</v>
      </c>
      <c r="N10" s="65">
        <f>VLOOKUP($A10,'Return Data'!$B$7:$R$2292,13,0)</f>
        <v>9.7989999999999995</v>
      </c>
      <c r="O10" s="66">
        <f t="shared" ref="O10:O15" si="16">RANK(N10,N$8:N$15,0)</f>
        <v>3</v>
      </c>
      <c r="P10" s="65">
        <f>VLOOKUP($A10,'Return Data'!$B$7:$R$2292,16,0)</f>
        <v>19.080100000000002</v>
      </c>
      <c r="Q10" s="67">
        <f t="shared" ref="Q10:Q15" si="17">RANK(P10,P$8:P$15,0)</f>
        <v>5</v>
      </c>
    </row>
    <row r="11" spans="1:18" x14ac:dyDescent="0.3">
      <c r="A11" s="63" t="s">
        <v>1861</v>
      </c>
      <c r="B11" s="64">
        <f>VLOOKUP($A11,'Return Data'!$B$7:$R$2292,3,0)</f>
        <v>44679</v>
      </c>
      <c r="C11" s="65">
        <f>VLOOKUP($A11,'Return Data'!$B$7:$R$2292,4,0)</f>
        <v>12.52</v>
      </c>
      <c r="D11" s="65">
        <f>VLOOKUP($A11,'Return Data'!$B$7:$R$2292,8,0)</f>
        <v>-2.7195</v>
      </c>
      <c r="E11" s="66">
        <f t="shared" si="5"/>
        <v>3</v>
      </c>
      <c r="F11" s="65">
        <f>VLOOKUP($A11,'Return Data'!$B$7:$R$2292,9,0)</f>
        <v>-1.8809</v>
      </c>
      <c r="G11" s="66">
        <f t="shared" si="12"/>
        <v>6</v>
      </c>
      <c r="H11" s="65">
        <f>VLOOKUP($A11,'Return Data'!$B$7:$R$2292,10,0)</f>
        <v>-3.8401999999999998</v>
      </c>
      <c r="I11" s="66">
        <f t="shared" si="13"/>
        <v>7</v>
      </c>
      <c r="J11" s="65">
        <f>VLOOKUP($A11,'Return Data'!$B$7:$R$2292,11,0)</f>
        <v>-6.2873999999999999</v>
      </c>
      <c r="K11" s="66">
        <f t="shared" si="14"/>
        <v>5</v>
      </c>
      <c r="L11" s="65"/>
      <c r="M11" s="66"/>
      <c r="N11" s="65"/>
      <c r="O11" s="66"/>
      <c r="P11" s="65">
        <f>VLOOKUP($A11,'Return Data'!$B$7:$R$2292,16,0)</f>
        <v>22.513000000000002</v>
      </c>
      <c r="Q11" s="67">
        <f t="shared" si="17"/>
        <v>2</v>
      </c>
    </row>
    <row r="12" spans="1:18" x14ac:dyDescent="0.3">
      <c r="A12" s="63" t="s">
        <v>1863</v>
      </c>
      <c r="B12" s="64">
        <f>VLOOKUP($A12,'Return Data'!$B$7:$R$2292,3,0)</f>
        <v>44679</v>
      </c>
      <c r="C12" s="65">
        <f>VLOOKUP($A12,'Return Data'!$B$7:$R$2292,4,0)</f>
        <v>11.98</v>
      </c>
      <c r="D12" s="65">
        <f>VLOOKUP($A12,'Return Data'!$B$7:$R$2292,8,0)</f>
        <v>-3.8369</v>
      </c>
      <c r="E12" s="66">
        <f t="shared" si="5"/>
        <v>7</v>
      </c>
      <c r="F12" s="65">
        <f>VLOOKUP($A12,'Return Data'!$B$7:$R$2292,9,0)</f>
        <v>-2.4986000000000002</v>
      </c>
      <c r="G12" s="66">
        <f t="shared" si="12"/>
        <v>8</v>
      </c>
      <c r="H12" s="65">
        <f>VLOOKUP($A12,'Return Data'!$B$7:$R$2292,10,0)</f>
        <v>-1.2692000000000001</v>
      </c>
      <c r="I12" s="66">
        <f t="shared" si="13"/>
        <v>4</v>
      </c>
      <c r="J12" s="65">
        <f>VLOOKUP($A12,'Return Data'!$B$7:$R$2292,11,0)</f>
        <v>-4.3971</v>
      </c>
      <c r="K12" s="66">
        <f t="shared" si="14"/>
        <v>3</v>
      </c>
      <c r="L12" s="65">
        <f>VLOOKUP($A12,'Return Data'!$B$7:$R$2292,12,0)</f>
        <v>2.6739999999999999</v>
      </c>
      <c r="M12" s="66">
        <f t="shared" si="15"/>
        <v>5</v>
      </c>
      <c r="N12" s="65"/>
      <c r="O12" s="66"/>
      <c r="P12" s="65">
        <f>VLOOKUP($A12,'Return Data'!$B$7:$R$2292,16,0)</f>
        <v>13.889200000000001</v>
      </c>
      <c r="Q12" s="67">
        <f t="shared" si="17"/>
        <v>8</v>
      </c>
    </row>
    <row r="13" spans="1:18" x14ac:dyDescent="0.3">
      <c r="A13" s="63" t="s">
        <v>1866</v>
      </c>
      <c r="B13" s="64">
        <f>VLOOKUP($A13,'Return Data'!$B$7:$R$2292,3,0)</f>
        <v>44679</v>
      </c>
      <c r="C13" s="65">
        <f>VLOOKUP($A13,'Return Data'!$B$7:$R$2292,4,0)</f>
        <v>21.342099999999999</v>
      </c>
      <c r="D13" s="65">
        <f>VLOOKUP($A13,'Return Data'!$B$7:$R$2292,8,0)</f>
        <v>-2.0590999999999999</v>
      </c>
      <c r="E13" s="66">
        <f t="shared" si="5"/>
        <v>2</v>
      </c>
      <c r="F13" s="65">
        <f>VLOOKUP($A13,'Return Data'!$B$7:$R$2292,9,0)</f>
        <v>6.6199000000000003</v>
      </c>
      <c r="G13" s="66">
        <f t="shared" si="12"/>
        <v>1</v>
      </c>
      <c r="H13" s="65">
        <f>VLOOKUP($A13,'Return Data'!$B$7:$R$2292,10,0)</f>
        <v>10.2376</v>
      </c>
      <c r="I13" s="66">
        <f t="shared" si="13"/>
        <v>1</v>
      </c>
      <c r="J13" s="65">
        <f>VLOOKUP($A13,'Return Data'!$B$7:$R$2292,11,0)</f>
        <v>16.982099999999999</v>
      </c>
      <c r="K13" s="66">
        <f t="shared" si="14"/>
        <v>1</v>
      </c>
      <c r="L13" s="65">
        <f>VLOOKUP($A13,'Return Data'!$B$7:$R$2292,12,0)</f>
        <v>26.148800000000001</v>
      </c>
      <c r="M13" s="66">
        <f t="shared" si="15"/>
        <v>1</v>
      </c>
      <c r="N13" s="65"/>
      <c r="O13" s="66"/>
      <c r="P13" s="65">
        <f>VLOOKUP($A13,'Return Data'!$B$7:$R$2292,16,0)</f>
        <v>67.090900000000005</v>
      </c>
      <c r="Q13" s="67">
        <f t="shared" si="17"/>
        <v>1</v>
      </c>
    </row>
    <row r="14" spans="1:18" x14ac:dyDescent="0.3">
      <c r="A14" s="63" t="s">
        <v>49</v>
      </c>
      <c r="B14" s="64">
        <f>VLOOKUP($A14,'Return Data'!$B$7:$R$2292,3,0)</f>
        <v>44679</v>
      </c>
      <c r="C14" s="65">
        <f>VLOOKUP($A14,'Return Data'!$B$7:$R$2292,4,0)</f>
        <v>16.64</v>
      </c>
      <c r="D14" s="65">
        <f>VLOOKUP($A14,'Return Data'!$B$7:$R$2292,8,0)</f>
        <v>-1.4218</v>
      </c>
      <c r="E14" s="66">
        <f t="shared" si="5"/>
        <v>1</v>
      </c>
      <c r="F14" s="65">
        <f>VLOOKUP($A14,'Return Data'!$B$7:$R$2292,9,0)</f>
        <v>2.4</v>
      </c>
      <c r="G14" s="66">
        <f t="shared" si="12"/>
        <v>2</v>
      </c>
      <c r="H14" s="65">
        <f>VLOOKUP($A14,'Return Data'!$B$7:$R$2292,10,0)</f>
        <v>-0.18</v>
      </c>
      <c r="I14" s="66">
        <f t="shared" si="13"/>
        <v>2</v>
      </c>
      <c r="J14" s="65">
        <f>VLOOKUP($A14,'Return Data'!$B$7:$R$2292,11,0)</f>
        <v>-3.7037</v>
      </c>
      <c r="K14" s="66">
        <f t="shared" si="14"/>
        <v>2</v>
      </c>
      <c r="L14" s="65">
        <f>VLOOKUP($A14,'Return Data'!$B$7:$R$2292,12,0)</f>
        <v>3.4826000000000001</v>
      </c>
      <c r="M14" s="66">
        <f t="shared" si="15"/>
        <v>4</v>
      </c>
      <c r="N14" s="65">
        <f>VLOOKUP($A14,'Return Data'!$B$7:$R$2292,13,0)</f>
        <v>12.5085</v>
      </c>
      <c r="O14" s="66">
        <f t="shared" si="16"/>
        <v>2</v>
      </c>
      <c r="P14" s="65">
        <f>VLOOKUP($A14,'Return Data'!$B$7:$R$2292,16,0)</f>
        <v>19.966699999999999</v>
      </c>
      <c r="Q14" s="67">
        <f t="shared" si="17"/>
        <v>4</v>
      </c>
    </row>
    <row r="15" spans="1:18" x14ac:dyDescent="0.3">
      <c r="A15" s="63" t="s">
        <v>50</v>
      </c>
      <c r="B15" s="64">
        <f>VLOOKUP($A15,'Return Data'!$B$7:$R$2292,3,0)</f>
        <v>44679</v>
      </c>
      <c r="C15" s="65">
        <f>VLOOKUP($A15,'Return Data'!$B$7:$R$2292,4,0)</f>
        <v>170.53530000000001</v>
      </c>
      <c r="D15" s="65">
        <f>VLOOKUP($A15,'Return Data'!$B$7:$R$2292,8,0)</f>
        <v>-2.8576999999999999</v>
      </c>
      <c r="E15" s="66">
        <f t="shared" si="5"/>
        <v>4</v>
      </c>
      <c r="F15" s="65">
        <f>VLOOKUP($A15,'Return Data'!$B$7:$R$2292,9,0)</f>
        <v>-1.2399</v>
      </c>
      <c r="G15" s="66">
        <f t="shared" si="12"/>
        <v>4</v>
      </c>
      <c r="H15" s="65">
        <f>VLOOKUP($A15,'Return Data'!$B$7:$R$2292,10,0)</f>
        <v>-1.7135</v>
      </c>
      <c r="I15" s="66">
        <f t="shared" si="13"/>
        <v>5</v>
      </c>
      <c r="J15" s="65">
        <f>VLOOKUP($A15,'Return Data'!$B$7:$R$2292,11,0)</f>
        <v>-5.4729000000000001</v>
      </c>
      <c r="K15" s="66">
        <f t="shared" si="14"/>
        <v>4</v>
      </c>
      <c r="L15" s="65">
        <f>VLOOKUP($A15,'Return Data'!$B$7:$R$2292,12,0)</f>
        <v>7.0365000000000002</v>
      </c>
      <c r="M15" s="66">
        <f t="shared" si="15"/>
        <v>2</v>
      </c>
      <c r="N15" s="65">
        <f>VLOOKUP($A15,'Return Data'!$B$7:$R$2292,13,0)</f>
        <v>16.812799999999999</v>
      </c>
      <c r="O15" s="66">
        <f t="shared" si="16"/>
        <v>1</v>
      </c>
      <c r="P15" s="65">
        <f>VLOOKUP($A15,'Return Data'!$B$7:$R$2292,16,0)</f>
        <v>14.5021</v>
      </c>
      <c r="Q15" s="67">
        <f t="shared" si="17"/>
        <v>7</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-2.9602875000000002</v>
      </c>
      <c r="E17" s="74"/>
      <c r="F17" s="75">
        <f>AVERAGE(F8:F15)</f>
        <v>-7.0199999999999929E-2</v>
      </c>
      <c r="G17" s="74"/>
      <c r="H17" s="75">
        <f>AVERAGE(H8:H15)</f>
        <v>-0.4361374999999999</v>
      </c>
      <c r="I17" s="74"/>
      <c r="J17" s="75">
        <f>AVERAGE(J8:J15)</f>
        <v>-3.8064500000000003</v>
      </c>
      <c r="K17" s="74"/>
      <c r="L17" s="75">
        <f>AVERAGE(L8:L15)</f>
        <v>6.4538857142857138</v>
      </c>
      <c r="M17" s="74"/>
      <c r="N17" s="75">
        <f>AVERAGE(N8:N15)</f>
        <v>11.6403</v>
      </c>
      <c r="O17" s="74"/>
      <c r="P17" s="75">
        <f>AVERAGE(P8:P15)</f>
        <v>24.665225000000003</v>
      </c>
      <c r="Q17" s="76"/>
    </row>
    <row r="18" spans="1:17" ht="15" customHeight="1" x14ac:dyDescent="0.3">
      <c r="A18" s="73" t="s">
        <v>28</v>
      </c>
      <c r="B18" s="74"/>
      <c r="C18" s="74"/>
      <c r="D18" s="75">
        <f>MIN(D8:D15)</f>
        <v>-4.5593000000000004</v>
      </c>
      <c r="E18" s="74"/>
      <c r="F18" s="75">
        <f>MIN(F8:F15)</f>
        <v>-2.4986000000000002</v>
      </c>
      <c r="G18" s="74"/>
      <c r="H18" s="75">
        <f>MIN(H8:H15)</f>
        <v>-3.9020999999999999</v>
      </c>
      <c r="I18" s="74"/>
      <c r="J18" s="75">
        <f>MIN(J8:J15)</f>
        <v>-10.590299999999999</v>
      </c>
      <c r="K18" s="74"/>
      <c r="L18" s="75">
        <f>MIN(L8:L15)</f>
        <v>-2.2370999999999999</v>
      </c>
      <c r="M18" s="74"/>
      <c r="N18" s="75">
        <f>MIN(N8:N15)</f>
        <v>7.4409000000000001</v>
      </c>
      <c r="O18" s="74"/>
      <c r="P18" s="75">
        <f>MIN(P8:P15)</f>
        <v>13.889200000000001</v>
      </c>
      <c r="Q18" s="76"/>
    </row>
    <row r="19" spans="1:17" ht="15" thickBot="1" x14ac:dyDescent="0.35">
      <c r="A19" s="77" t="s">
        <v>29</v>
      </c>
      <c r="B19" s="78"/>
      <c r="C19" s="78"/>
      <c r="D19" s="79">
        <f>MAX(D8:D15)</f>
        <v>-1.4218</v>
      </c>
      <c r="E19" s="78"/>
      <c r="F19" s="79">
        <f>MAX(F8:F15)</f>
        <v>6.6199000000000003</v>
      </c>
      <c r="G19" s="78"/>
      <c r="H19" s="79">
        <f>MAX(H8:H15)</f>
        <v>10.2376</v>
      </c>
      <c r="I19" s="78"/>
      <c r="J19" s="79">
        <f>MAX(J8:J15)</f>
        <v>16.982099999999999</v>
      </c>
      <c r="K19" s="78"/>
      <c r="L19" s="79">
        <f>MAX(L8:L15)</f>
        <v>26.148800000000001</v>
      </c>
      <c r="M19" s="78"/>
      <c r="N19" s="79">
        <f>MAX(N8:N15)</f>
        <v>16.812799999999999</v>
      </c>
      <c r="O19" s="78"/>
      <c r="P19" s="79">
        <f>MAX(P8:P15)</f>
        <v>67.090900000000005</v>
      </c>
      <c r="Q19" s="80"/>
    </row>
    <row r="20" spans="1:17" x14ac:dyDescent="0.3">
      <c r="A20" s="112" t="s">
        <v>430</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427</v>
      </c>
      <c r="E6" s="57" t="s">
        <v>10</v>
      </c>
      <c r="F6" s="57" t="s">
        <v>427</v>
      </c>
      <c r="G6" s="57" t="s">
        <v>10</v>
      </c>
      <c r="H6" s="57" t="s">
        <v>427</v>
      </c>
      <c r="I6" s="57" t="s">
        <v>10</v>
      </c>
      <c r="J6" s="57" t="s">
        <v>427</v>
      </c>
      <c r="K6" s="57" t="s">
        <v>10</v>
      </c>
      <c r="L6" s="57" t="s">
        <v>427</v>
      </c>
      <c r="M6" s="57" t="s">
        <v>10</v>
      </c>
      <c r="N6" s="57" t="s">
        <v>427</v>
      </c>
      <c r="O6" s="57" t="s">
        <v>10</v>
      </c>
      <c r="P6" s="32" t="s">
        <v>429</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1858</v>
      </c>
      <c r="B8" s="64">
        <f>VLOOKUP($A8,'Return Data'!$B$7:$R$2292,3,0)</f>
        <v>44679</v>
      </c>
      <c r="C8" s="65">
        <f>VLOOKUP($A8,'Return Data'!$B$7:$R$2292,4,0)</f>
        <v>12.24</v>
      </c>
      <c r="D8" s="65">
        <f>VLOOKUP($A8,'Return Data'!$B$7:$R$2292,8,0)</f>
        <v>-4.6729000000000003</v>
      </c>
      <c r="E8" s="66">
        <f>RANK(D8,D$8:D$16,0)</f>
        <v>9</v>
      </c>
      <c r="F8" s="65">
        <f>VLOOKUP($A8,'Return Data'!$B$7:$R$2292,9,0)</f>
        <v>-2.08</v>
      </c>
      <c r="G8" s="66">
        <f>RANK(F8,F$8:F$16,0)</f>
        <v>8</v>
      </c>
      <c r="H8" s="65">
        <f>VLOOKUP($A8,'Return Data'!$B$7:$R$2292,10,0)</f>
        <v>-4.375</v>
      </c>
      <c r="I8" s="66">
        <f t="shared" ref="I8" si="0">RANK(H8,H$8:H$16,0)</f>
        <v>9</v>
      </c>
      <c r="J8" s="65">
        <f>VLOOKUP($A8,'Return Data'!$B$7:$R$2292,11,0)</f>
        <v>-10.917</v>
      </c>
      <c r="K8" s="66">
        <f t="shared" ref="K8" si="1">RANK(J8,J$8:J$16,0)</f>
        <v>8</v>
      </c>
      <c r="L8" s="65">
        <f>VLOOKUP($A8,'Return Data'!$B$7:$R$2292,12,0)</f>
        <v>5.3356000000000003</v>
      </c>
      <c r="M8" s="66">
        <f t="shared" ref="M8" si="2">RANK(L8,L$8:L$16,0)</f>
        <v>4</v>
      </c>
      <c r="N8" s="65"/>
      <c r="O8" s="66"/>
      <c r="P8" s="65">
        <f>VLOOKUP($A8,'Return Data'!$B$7:$R$2292,16,0)</f>
        <v>16.248699999999999</v>
      </c>
      <c r="Q8" s="67">
        <f t="shared" ref="Q8" si="3">RANK(P8,P$8:P$16,0)</f>
        <v>7</v>
      </c>
    </row>
    <row r="9" spans="1:17" x14ac:dyDescent="0.3">
      <c r="A9" s="63" t="s">
        <v>379</v>
      </c>
      <c r="B9" s="64">
        <f>VLOOKUP($A9,'Return Data'!$B$7:$R$2292,3,0)</f>
        <v>44679</v>
      </c>
      <c r="C9" s="65">
        <f>VLOOKUP($A9,'Return Data'!$B$7:$R$2292,4,0)</f>
        <v>14.91</v>
      </c>
      <c r="D9" s="65">
        <f>VLOOKUP($A9,'Return Data'!$B$7:$R$2292,8,0)</f>
        <v>-3.2446000000000002</v>
      </c>
      <c r="E9" s="66">
        <f t="shared" ref="E9:E16" si="4">RANK(D9,D$8:D$16,0)</f>
        <v>7</v>
      </c>
      <c r="F9" s="65">
        <f>VLOOKUP($A9,'Return Data'!$B$7:$R$2292,9,0)</f>
        <v>-1.5842000000000001</v>
      </c>
      <c r="G9" s="66">
        <f t="shared" ref="G9:G16" si="5">RANK(F9,F$8:F$16,0)</f>
        <v>6</v>
      </c>
      <c r="H9" s="65">
        <f>VLOOKUP($A9,'Return Data'!$B$7:$R$2292,10,0)</f>
        <v>-2.5489999999999999</v>
      </c>
      <c r="I9" s="66">
        <f t="shared" ref="I9" si="6">RANK(H9,H$8:H$16,0)</f>
        <v>7</v>
      </c>
      <c r="J9" s="65">
        <f>VLOOKUP($A9,'Return Data'!$B$7:$R$2292,11,0)</f>
        <v>-11.3028</v>
      </c>
      <c r="K9" s="66">
        <f t="shared" ref="K9" si="7">RANK(J9,J$8:J$16,0)</f>
        <v>9</v>
      </c>
      <c r="L9" s="65">
        <f>VLOOKUP($A9,'Return Data'!$B$7:$R$2292,12,0)</f>
        <v>0</v>
      </c>
      <c r="M9" s="66">
        <f t="shared" ref="M9" si="8">RANK(L9,L$8:L$16,0)</f>
        <v>7</v>
      </c>
      <c r="N9" s="65">
        <f>VLOOKUP($A9,'Return Data'!$B$7:$R$2292,13,0)</f>
        <v>5.7446999999999999</v>
      </c>
      <c r="O9" s="66">
        <f t="shared" ref="O9" si="9">RANK(N9,N$8:N$16,0)</f>
        <v>4</v>
      </c>
      <c r="P9" s="65">
        <f>VLOOKUP($A9,'Return Data'!$B$7:$R$2292,16,0)</f>
        <v>19.828499999999998</v>
      </c>
      <c r="Q9" s="67">
        <f t="shared" ref="Q9" si="10">RANK(P9,P$8:P$16,0)</f>
        <v>4</v>
      </c>
    </row>
    <row r="10" spans="1:17" x14ac:dyDescent="0.3">
      <c r="A10" s="63" t="s">
        <v>1859</v>
      </c>
      <c r="B10" s="64">
        <f>VLOOKUP($A10,'Return Data'!$B$7:$R$2292,3,0)</f>
        <v>44679</v>
      </c>
      <c r="C10" s="65">
        <f>VLOOKUP($A10,'Return Data'!$B$7:$R$2292,4,0)</f>
        <v>12.8</v>
      </c>
      <c r="D10" s="65">
        <f>VLOOKUP($A10,'Return Data'!$B$7:$R$2292,8,0)</f>
        <v>-3.0303</v>
      </c>
      <c r="E10" s="66">
        <f t="shared" si="4"/>
        <v>6</v>
      </c>
      <c r="F10" s="65">
        <f>VLOOKUP($A10,'Return Data'!$B$7:$R$2292,9,0)</f>
        <v>-0.7752</v>
      </c>
      <c r="G10" s="66">
        <f t="shared" si="5"/>
        <v>4</v>
      </c>
      <c r="H10" s="65">
        <f>VLOOKUP($A10,'Return Data'!$B$7:$R$2292,10,0)</f>
        <v>-0.92879999999999996</v>
      </c>
      <c r="I10" s="66">
        <f t="shared" ref="I10:I16" si="11">RANK(H10,H$8:H$16,0)</f>
        <v>4</v>
      </c>
      <c r="J10" s="65">
        <f>VLOOKUP($A10,'Return Data'!$B$7:$R$2292,11,0)</f>
        <v>-7.5145</v>
      </c>
      <c r="K10" s="66">
        <f t="shared" ref="K10:K16" si="12">RANK(J10,J$8:J$16,0)</f>
        <v>7</v>
      </c>
      <c r="L10" s="65">
        <f>VLOOKUP($A10,'Return Data'!$B$7:$R$2292,12,0)</f>
        <v>-3.2502</v>
      </c>
      <c r="M10" s="66">
        <f t="shared" ref="M10:M16" si="13">RANK(L10,L$8:L$16,0)</f>
        <v>8</v>
      </c>
      <c r="N10" s="65">
        <f>VLOOKUP($A10,'Return Data'!$B$7:$R$2292,13,0)</f>
        <v>8.2910000000000004</v>
      </c>
      <c r="O10" s="66">
        <f t="shared" ref="O10:O16" si="14">RANK(N10,N$8:N$16,0)</f>
        <v>3</v>
      </c>
      <c r="P10" s="65">
        <f>VLOOKUP($A10,'Return Data'!$B$7:$R$2292,16,0)</f>
        <v>17.256599999999999</v>
      </c>
      <c r="Q10" s="67">
        <f t="shared" ref="Q10:Q16" si="15">RANK(P10,P$8:P$16,0)</f>
        <v>6</v>
      </c>
    </row>
    <row r="11" spans="1:17" x14ac:dyDescent="0.3">
      <c r="A11" s="63" t="s">
        <v>1862</v>
      </c>
      <c r="B11" s="64">
        <f>VLOOKUP($A11,'Return Data'!$B$7:$R$2292,3,0)</f>
        <v>44679</v>
      </c>
      <c r="C11" s="65">
        <f>VLOOKUP($A11,'Return Data'!$B$7:$R$2292,4,0)</f>
        <v>12.27</v>
      </c>
      <c r="D11" s="65">
        <f>VLOOKUP($A11,'Return Data'!$B$7:$R$2292,8,0)</f>
        <v>-2.6962999999999999</v>
      </c>
      <c r="E11" s="66">
        <f t="shared" si="4"/>
        <v>4</v>
      </c>
      <c r="F11" s="65">
        <f>VLOOKUP($A11,'Return Data'!$B$7:$R$2292,9,0)</f>
        <v>-1.9967999999999999</v>
      </c>
      <c r="G11" s="66">
        <f t="shared" ref="G11" si="16">RANK(F11,F$8:F$16,0)</f>
        <v>7</v>
      </c>
      <c r="H11" s="65">
        <f>VLOOKUP($A11,'Return Data'!$B$7:$R$2292,10,0)</f>
        <v>-4.2154999999999996</v>
      </c>
      <c r="I11" s="66">
        <f t="shared" si="11"/>
        <v>8</v>
      </c>
      <c r="J11" s="65">
        <f>VLOOKUP($A11,'Return Data'!$B$7:$R$2292,11,0)</f>
        <v>-7.1158000000000001</v>
      </c>
      <c r="K11" s="66">
        <f t="shared" si="12"/>
        <v>6</v>
      </c>
      <c r="L11" s="65"/>
      <c r="M11" s="66"/>
      <c r="N11" s="65"/>
      <c r="O11" s="66"/>
      <c r="P11" s="65">
        <f>VLOOKUP($A11,'Return Data'!$B$7:$R$2292,16,0)</f>
        <v>20.300699999999999</v>
      </c>
      <c r="Q11" s="67">
        <f t="shared" si="15"/>
        <v>3</v>
      </c>
    </row>
    <row r="12" spans="1:17" x14ac:dyDescent="0.3">
      <c r="A12" s="63" t="s">
        <v>1864</v>
      </c>
      <c r="B12" s="64">
        <f>VLOOKUP($A12,'Return Data'!$B$7:$R$2292,3,0)</f>
        <v>44679</v>
      </c>
      <c r="C12" s="65">
        <f>VLOOKUP($A12,'Return Data'!$B$7:$R$2292,4,0)</f>
        <v>11.696999999999999</v>
      </c>
      <c r="D12" s="65">
        <f>VLOOKUP($A12,'Return Data'!$B$7:$R$2292,8,0)</f>
        <v>-3.9024000000000001</v>
      </c>
      <c r="E12" s="66">
        <f t="shared" si="4"/>
        <v>8</v>
      </c>
      <c r="F12" s="65">
        <f>VLOOKUP($A12,'Return Data'!$B$7:$R$2292,9,0)</f>
        <v>-2.6305000000000001</v>
      </c>
      <c r="G12" s="66">
        <f t="shared" si="5"/>
        <v>9</v>
      </c>
      <c r="H12" s="65">
        <f>VLOOKUP($A12,'Return Data'!$B$7:$R$2292,10,0)</f>
        <v>-1.6811</v>
      </c>
      <c r="I12" s="66">
        <f t="shared" si="11"/>
        <v>5</v>
      </c>
      <c r="J12" s="65">
        <f>VLOOKUP($A12,'Return Data'!$B$7:$R$2292,11,0)</f>
        <v>-5.1875999999999998</v>
      </c>
      <c r="K12" s="66">
        <f t="shared" si="12"/>
        <v>4</v>
      </c>
      <c r="L12" s="65">
        <f>VLOOKUP($A12,'Return Data'!$B$7:$R$2292,12,0)</f>
        <v>1.3868</v>
      </c>
      <c r="M12" s="66">
        <f t="shared" si="13"/>
        <v>6</v>
      </c>
      <c r="N12" s="65"/>
      <c r="O12" s="66"/>
      <c r="P12" s="65">
        <f>VLOOKUP($A12,'Return Data'!$B$7:$R$2292,16,0)</f>
        <v>11.9459</v>
      </c>
      <c r="Q12" s="67">
        <f t="shared" si="15"/>
        <v>9</v>
      </c>
    </row>
    <row r="13" spans="1:17" x14ac:dyDescent="0.3">
      <c r="A13" s="63" t="s">
        <v>1865</v>
      </c>
      <c r="B13" s="64">
        <f>VLOOKUP($A13,'Return Data'!$B$7:$R$2292,3,0)</f>
        <v>44679</v>
      </c>
      <c r="C13" s="65">
        <f>VLOOKUP($A13,'Return Data'!$B$7:$R$2292,4,0)</f>
        <v>29.204999999999998</v>
      </c>
      <c r="D13" s="65">
        <f>VLOOKUP($A13,'Return Data'!$B$7:$R$2292,8,0)</f>
        <v>-1.3711</v>
      </c>
      <c r="E13" s="66">
        <f t="shared" si="4"/>
        <v>1</v>
      </c>
      <c r="F13" s="65">
        <f>VLOOKUP($A13,'Return Data'!$B$7:$R$2292,9,0)</f>
        <v>0.36430000000000001</v>
      </c>
      <c r="G13" s="66">
        <f t="shared" si="5"/>
        <v>3</v>
      </c>
      <c r="H13" s="65">
        <f>VLOOKUP($A13,'Return Data'!$B$7:$R$2292,10,0)</f>
        <v>1.4625999999999999</v>
      </c>
      <c r="I13" s="66">
        <f t="shared" si="11"/>
        <v>2</v>
      </c>
      <c r="J13" s="65">
        <f>VLOOKUP($A13,'Return Data'!$B$7:$R$2292,11,0)</f>
        <v>-2.9799000000000002</v>
      </c>
      <c r="K13" s="66">
        <f t="shared" si="12"/>
        <v>2</v>
      </c>
      <c r="L13" s="65">
        <f>VLOOKUP($A13,'Return Data'!$B$7:$R$2292,12,0)</f>
        <v>9.2142999999999997</v>
      </c>
      <c r="M13" s="66">
        <f t="shared" si="13"/>
        <v>2</v>
      </c>
      <c r="N13" s="65"/>
      <c r="O13" s="66"/>
      <c r="P13" s="65">
        <f>VLOOKUP($A13,'Return Data'!$B$7:$R$2292,16,0)</f>
        <v>20.566400000000002</v>
      </c>
      <c r="Q13" s="67">
        <f t="shared" si="15"/>
        <v>2</v>
      </c>
    </row>
    <row r="14" spans="1:17" x14ac:dyDescent="0.3">
      <c r="A14" s="63" t="s">
        <v>1867</v>
      </c>
      <c r="B14" s="64">
        <f>VLOOKUP($A14,'Return Data'!$B$7:$R$2292,3,0)</f>
        <v>44679</v>
      </c>
      <c r="C14" s="65">
        <f>VLOOKUP($A14,'Return Data'!$B$7:$R$2292,4,0)</f>
        <v>20.955200000000001</v>
      </c>
      <c r="D14" s="65">
        <f>VLOOKUP($A14,'Return Data'!$B$7:$R$2292,8,0)</f>
        <v>-2.1549</v>
      </c>
      <c r="E14" s="66">
        <f t="shared" si="4"/>
        <v>3</v>
      </c>
      <c r="F14" s="65">
        <f>VLOOKUP($A14,'Return Data'!$B$7:$R$2292,9,0)</f>
        <v>6.4855999999999998</v>
      </c>
      <c r="G14" s="66">
        <f t="shared" si="5"/>
        <v>1</v>
      </c>
      <c r="H14" s="65">
        <f>VLOOKUP($A14,'Return Data'!$B$7:$R$2292,10,0)</f>
        <v>9.9484999999999992</v>
      </c>
      <c r="I14" s="66">
        <f t="shared" si="11"/>
        <v>1</v>
      </c>
      <c r="J14" s="65">
        <f>VLOOKUP($A14,'Return Data'!$B$7:$R$2292,11,0)</f>
        <v>16.276299999999999</v>
      </c>
      <c r="K14" s="66">
        <f t="shared" si="12"/>
        <v>1</v>
      </c>
      <c r="L14" s="65">
        <f>VLOOKUP($A14,'Return Data'!$B$7:$R$2292,12,0)</f>
        <v>25.011600000000001</v>
      </c>
      <c r="M14" s="66">
        <f t="shared" si="13"/>
        <v>1</v>
      </c>
      <c r="N14" s="65"/>
      <c r="O14" s="66"/>
      <c r="P14" s="65">
        <f>VLOOKUP($A14,'Return Data'!$B$7:$R$2292,16,0)</f>
        <v>65.033600000000007</v>
      </c>
      <c r="Q14" s="67">
        <f t="shared" si="15"/>
        <v>1</v>
      </c>
    </row>
    <row r="15" spans="1:17" x14ac:dyDescent="0.3">
      <c r="A15" s="63" t="s">
        <v>51</v>
      </c>
      <c r="B15" s="64">
        <f>VLOOKUP($A15,'Return Data'!$B$7:$R$2292,3,0)</f>
        <v>44679</v>
      </c>
      <c r="C15" s="65">
        <f>VLOOKUP($A15,'Return Data'!$B$7:$R$2292,4,0)</f>
        <v>16.329999999999998</v>
      </c>
      <c r="D15" s="65">
        <f>VLOOKUP($A15,'Return Data'!$B$7:$R$2292,8,0)</f>
        <v>-1.5078</v>
      </c>
      <c r="E15" s="66">
        <f t="shared" si="4"/>
        <v>2</v>
      </c>
      <c r="F15" s="65">
        <f>VLOOKUP($A15,'Return Data'!$B$7:$R$2292,9,0)</f>
        <v>2.3182999999999998</v>
      </c>
      <c r="G15" s="66">
        <f t="shared" si="5"/>
        <v>2</v>
      </c>
      <c r="H15" s="65">
        <f>VLOOKUP($A15,'Return Data'!$B$7:$R$2292,10,0)</f>
        <v>-0.36609999999999998</v>
      </c>
      <c r="I15" s="66">
        <f t="shared" si="11"/>
        <v>3</v>
      </c>
      <c r="J15" s="65">
        <f>VLOOKUP($A15,'Return Data'!$B$7:$R$2292,11,0)</f>
        <v>-4.1104000000000003</v>
      </c>
      <c r="K15" s="66">
        <f t="shared" si="12"/>
        <v>3</v>
      </c>
      <c r="L15" s="65">
        <f>VLOOKUP($A15,'Return Data'!$B$7:$R$2292,12,0)</f>
        <v>2.8338000000000001</v>
      </c>
      <c r="M15" s="66">
        <f t="shared" si="13"/>
        <v>5</v>
      </c>
      <c r="N15" s="65">
        <f>VLOOKUP($A15,'Return Data'!$B$7:$R$2292,13,0)</f>
        <v>11.696300000000001</v>
      </c>
      <c r="O15" s="66">
        <f t="shared" si="14"/>
        <v>2</v>
      </c>
      <c r="P15" s="65">
        <f>VLOOKUP($A15,'Return Data'!$B$7:$R$2292,16,0)</f>
        <v>19.1629</v>
      </c>
      <c r="Q15" s="67">
        <f t="shared" si="15"/>
        <v>5</v>
      </c>
    </row>
    <row r="16" spans="1:17" x14ac:dyDescent="0.3">
      <c r="A16" s="63" t="s">
        <v>52</v>
      </c>
      <c r="B16" s="64">
        <f>VLOOKUP($A16,'Return Data'!$B$7:$R$2292,3,0)</f>
        <v>44679</v>
      </c>
      <c r="C16" s="65">
        <f>VLOOKUP($A16,'Return Data'!$B$7:$R$2292,4,0)</f>
        <v>700.72020755345295</v>
      </c>
      <c r="D16" s="65">
        <f>VLOOKUP($A16,'Return Data'!$B$7:$R$2292,8,0)</f>
        <v>-2.8868</v>
      </c>
      <c r="E16" s="66">
        <f t="shared" si="4"/>
        <v>5</v>
      </c>
      <c r="F16" s="65">
        <f>VLOOKUP($A16,'Return Data'!$B$7:$R$2292,9,0)</f>
        <v>-1.3008999999999999</v>
      </c>
      <c r="G16" s="66">
        <f t="shared" si="5"/>
        <v>5</v>
      </c>
      <c r="H16" s="65">
        <f>VLOOKUP($A16,'Return Data'!$B$7:$R$2292,10,0)</f>
        <v>-1.8944000000000001</v>
      </c>
      <c r="I16" s="66">
        <f t="shared" si="11"/>
        <v>6</v>
      </c>
      <c r="J16" s="65">
        <f>VLOOKUP($A16,'Return Data'!$B$7:$R$2292,11,0)</f>
        <v>-5.8324999999999996</v>
      </c>
      <c r="K16" s="66">
        <f t="shared" si="12"/>
        <v>5</v>
      </c>
      <c r="L16" s="65">
        <f>VLOOKUP($A16,'Return Data'!$B$7:$R$2292,12,0)</f>
        <v>6.4273999999999996</v>
      </c>
      <c r="M16" s="66">
        <f t="shared" si="13"/>
        <v>3</v>
      </c>
      <c r="N16" s="65">
        <f>VLOOKUP($A16,'Return Data'!$B$7:$R$2292,13,0)</f>
        <v>15.916499999999999</v>
      </c>
      <c r="O16" s="66">
        <f t="shared" si="14"/>
        <v>1</v>
      </c>
      <c r="P16" s="65">
        <f>VLOOKUP($A16,'Return Data'!$B$7:$R$2292,16,0)</f>
        <v>14.5205</v>
      </c>
      <c r="Q16" s="67">
        <f t="shared" si="15"/>
        <v>8</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-2.829677777777778</v>
      </c>
      <c r="E18" s="74"/>
      <c r="F18" s="75">
        <f>AVERAGE(F8:F16)</f>
        <v>-0.13326666666666659</v>
      </c>
      <c r="G18" s="74"/>
      <c r="H18" s="75">
        <f>AVERAGE(H8:H16)</f>
        <v>-0.51097777777777786</v>
      </c>
      <c r="I18" s="74"/>
      <c r="J18" s="75">
        <f>AVERAGE(J8:J16)</f>
        <v>-4.2982444444444452</v>
      </c>
      <c r="K18" s="74"/>
      <c r="L18" s="75">
        <f>AVERAGE(L8:L16)</f>
        <v>5.8699125000000008</v>
      </c>
      <c r="M18" s="74"/>
      <c r="N18" s="75">
        <f>AVERAGE(N8:N16)</f>
        <v>10.412125</v>
      </c>
      <c r="O18" s="74"/>
      <c r="P18" s="75">
        <f>AVERAGE(P8:P16)</f>
        <v>22.762644444444447</v>
      </c>
      <c r="Q18" s="76"/>
    </row>
    <row r="19" spans="1:17" x14ac:dyDescent="0.3">
      <c r="A19" s="73" t="s">
        <v>28</v>
      </c>
      <c r="B19" s="74"/>
      <c r="C19" s="74"/>
      <c r="D19" s="75">
        <f>MIN(D8:D16)</f>
        <v>-4.6729000000000003</v>
      </c>
      <c r="E19" s="74"/>
      <c r="F19" s="75">
        <f>MIN(F8:F16)</f>
        <v>-2.6305000000000001</v>
      </c>
      <c r="G19" s="74"/>
      <c r="H19" s="75">
        <f>MIN(H8:H16)</f>
        <v>-4.375</v>
      </c>
      <c r="I19" s="74"/>
      <c r="J19" s="75">
        <f>MIN(J8:J16)</f>
        <v>-11.3028</v>
      </c>
      <c r="K19" s="74"/>
      <c r="L19" s="75">
        <f>MIN(L8:L16)</f>
        <v>-3.2502</v>
      </c>
      <c r="M19" s="74"/>
      <c r="N19" s="75">
        <f>MIN(N8:N16)</f>
        <v>5.7446999999999999</v>
      </c>
      <c r="O19" s="74"/>
      <c r="P19" s="75">
        <f>MIN(P8:P16)</f>
        <v>11.9459</v>
      </c>
      <c r="Q19" s="76"/>
    </row>
    <row r="20" spans="1:17" ht="15" thickBot="1" x14ac:dyDescent="0.35">
      <c r="A20" s="77" t="s">
        <v>29</v>
      </c>
      <c r="B20" s="78"/>
      <c r="C20" s="78"/>
      <c r="D20" s="79">
        <f>MAX(D8:D16)</f>
        <v>-1.3711</v>
      </c>
      <c r="E20" s="78"/>
      <c r="F20" s="79">
        <f>MAX(F8:F16)</f>
        <v>6.4855999999999998</v>
      </c>
      <c r="G20" s="78"/>
      <c r="H20" s="79">
        <f>MAX(H8:H16)</f>
        <v>9.9484999999999992</v>
      </c>
      <c r="I20" s="78"/>
      <c r="J20" s="79">
        <f>MAX(J8:J16)</f>
        <v>16.276299999999999</v>
      </c>
      <c r="K20" s="78"/>
      <c r="L20" s="79">
        <f>MAX(L8:L16)</f>
        <v>25.011600000000001</v>
      </c>
      <c r="M20" s="78"/>
      <c r="N20" s="79">
        <f>MAX(N8:N16)</f>
        <v>15.916499999999999</v>
      </c>
      <c r="O20" s="78"/>
      <c r="P20" s="79">
        <f>MAX(P8:P16)</f>
        <v>65.033600000000007</v>
      </c>
      <c r="Q20" s="80"/>
    </row>
    <row r="21" spans="1:17" x14ac:dyDescent="0.3">
      <c r="A21" s="112" t="s">
        <v>430</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1324</v>
      </c>
      <c r="B8" s="64">
        <f>VLOOKUP($A8,'Return Data'!$B$7:$R$2292,3,0)</f>
        <v>44679</v>
      </c>
      <c r="C8" s="65">
        <f>VLOOKUP($A8,'Return Data'!$B$7:$R$2292,4,0)</f>
        <v>40.561100000000003</v>
      </c>
      <c r="D8" s="65">
        <f>VLOOKUP($A8,'Return Data'!$B$7:$R$2292,9,0)</f>
        <v>1.788</v>
      </c>
      <c r="E8" s="66">
        <f t="shared" ref="E8:E31" si="0">RANK(D8,D$8:D$31,0)</f>
        <v>4</v>
      </c>
      <c r="F8" s="65">
        <f>VLOOKUP($A8,'Return Data'!$B$7:$R$2292,10,0)</f>
        <v>4.3710000000000004</v>
      </c>
      <c r="G8" s="66">
        <f t="shared" ref="G8:G31" si="1">RANK(F8,F$8:F$31,0)</f>
        <v>2</v>
      </c>
      <c r="H8" s="65">
        <f>VLOOKUP($A8,'Return Data'!$B$7:$R$2292,11,0)</f>
        <v>3.8772000000000002</v>
      </c>
      <c r="I8" s="66">
        <f t="shared" ref="I8:I31" si="2">RANK(H8,H$8:H$31,0)</f>
        <v>3</v>
      </c>
      <c r="J8" s="65">
        <f>VLOOKUP($A8,'Return Data'!$B$7:$R$2292,12,0)</f>
        <v>4.2697000000000003</v>
      </c>
      <c r="K8" s="66">
        <f t="shared" ref="K8:K31" si="3">RANK(J8,J$8:J$31,0)</f>
        <v>5</v>
      </c>
      <c r="L8" s="65">
        <f>VLOOKUP($A8,'Return Data'!$B$7:$R$2292,13,0)</f>
        <v>4.7629999999999999</v>
      </c>
      <c r="M8" s="66">
        <f t="shared" ref="M8:M31" si="4">RANK(L8,L$8:L$31,0)</f>
        <v>6</v>
      </c>
      <c r="N8" s="65">
        <f>VLOOKUP($A8,'Return Data'!$B$7:$R$2292,17,0)</f>
        <v>8.2934000000000001</v>
      </c>
      <c r="O8" s="66">
        <f t="shared" ref="O8:O31" si="5">RANK(N8,N$8:N$31,0)</f>
        <v>5</v>
      </c>
      <c r="P8" s="65">
        <f>VLOOKUP($A8,'Return Data'!$B$7:$R$2292,14,0)</f>
        <v>8.1166</v>
      </c>
      <c r="Q8" s="66">
        <f t="shared" ref="Q8:Q23" si="6">RANK(P8,P$8:P$31,0)</f>
        <v>2</v>
      </c>
      <c r="R8" s="65">
        <f>VLOOKUP($A8,'Return Data'!$B$7:$R$2292,16,0)</f>
        <v>8.9704999999999995</v>
      </c>
      <c r="S8" s="67">
        <f t="shared" ref="S8:S31" si="7">RANK(R8,R$8:R$31,0)</f>
        <v>1</v>
      </c>
    </row>
    <row r="9" spans="1:19" x14ac:dyDescent="0.3">
      <c r="A9" s="82" t="s">
        <v>1325</v>
      </c>
      <c r="B9" s="64">
        <f>VLOOKUP($A9,'Return Data'!$B$7:$R$2292,3,0)</f>
        <v>44679</v>
      </c>
      <c r="C9" s="65">
        <f>VLOOKUP($A9,'Return Data'!$B$7:$R$2292,4,0)</f>
        <v>26.6721</v>
      </c>
      <c r="D9" s="65">
        <f>VLOOKUP($A9,'Return Data'!$B$7:$R$2292,9,0)</f>
        <v>0.6139</v>
      </c>
      <c r="E9" s="66">
        <f t="shared" si="0"/>
        <v>9</v>
      </c>
      <c r="F9" s="65">
        <f>VLOOKUP($A9,'Return Data'!$B$7:$R$2292,10,0)</f>
        <v>3.5678999999999998</v>
      </c>
      <c r="G9" s="66">
        <f t="shared" si="1"/>
        <v>5</v>
      </c>
      <c r="H9" s="65">
        <f>VLOOKUP($A9,'Return Data'!$B$7:$R$2292,11,0)</f>
        <v>3.5358000000000001</v>
      </c>
      <c r="I9" s="66">
        <f t="shared" si="2"/>
        <v>5</v>
      </c>
      <c r="J9" s="65">
        <f>VLOOKUP($A9,'Return Data'!$B$7:$R$2292,12,0)</f>
        <v>3.9754</v>
      </c>
      <c r="K9" s="66">
        <f t="shared" si="3"/>
        <v>8</v>
      </c>
      <c r="L9" s="65">
        <f>VLOOKUP($A9,'Return Data'!$B$7:$R$2292,13,0)</f>
        <v>4.3202999999999996</v>
      </c>
      <c r="M9" s="66">
        <f t="shared" si="4"/>
        <v>8</v>
      </c>
      <c r="N9" s="65">
        <f>VLOOKUP($A9,'Return Data'!$B$7:$R$2292,17,0)</f>
        <v>6.6832000000000003</v>
      </c>
      <c r="O9" s="66">
        <f t="shared" si="5"/>
        <v>9</v>
      </c>
      <c r="P9" s="65">
        <f>VLOOKUP($A9,'Return Data'!$B$7:$R$2292,14,0)</f>
        <v>7.8056000000000001</v>
      </c>
      <c r="Q9" s="66">
        <f t="shared" si="6"/>
        <v>5</v>
      </c>
      <c r="R9" s="65">
        <f>VLOOKUP($A9,'Return Data'!$B$7:$R$2292,16,0)</f>
        <v>8.4438999999999993</v>
      </c>
      <c r="S9" s="67">
        <f t="shared" si="7"/>
        <v>3</v>
      </c>
    </row>
    <row r="10" spans="1:19" x14ac:dyDescent="0.3">
      <c r="A10" s="82" t="s">
        <v>2030</v>
      </c>
      <c r="B10" s="64">
        <f>VLOOKUP($A10,'Return Data'!$B$7:$R$2292,3,0)</f>
        <v>44679</v>
      </c>
      <c r="C10" s="65">
        <f>VLOOKUP($A10,'Return Data'!$B$7:$R$2292,4,0)</f>
        <v>25.209099999999999</v>
      </c>
      <c r="D10" s="65">
        <f>VLOOKUP($A10,'Return Data'!$B$7:$R$2292,9,0)</f>
        <v>-1.6882999999999999</v>
      </c>
      <c r="E10" s="66">
        <f t="shared" si="0"/>
        <v>21</v>
      </c>
      <c r="F10" s="65">
        <f>VLOOKUP($A10,'Return Data'!$B$7:$R$2292,10,0)</f>
        <v>2.6604999999999999</v>
      </c>
      <c r="G10" s="66">
        <f t="shared" si="1"/>
        <v>16</v>
      </c>
      <c r="H10" s="65">
        <f>VLOOKUP($A10,'Return Data'!$B$7:$R$2292,11,0)</f>
        <v>3.1053999999999999</v>
      </c>
      <c r="I10" s="66">
        <f t="shared" si="2"/>
        <v>8</v>
      </c>
      <c r="J10" s="65">
        <f>VLOOKUP($A10,'Return Data'!$B$7:$R$2292,12,0)</f>
        <v>3.5434999999999999</v>
      </c>
      <c r="K10" s="66">
        <f t="shared" si="3"/>
        <v>11</v>
      </c>
      <c r="L10" s="65">
        <f>VLOOKUP($A10,'Return Data'!$B$7:$R$2292,13,0)</f>
        <v>3.9666000000000001</v>
      </c>
      <c r="M10" s="66">
        <f t="shared" si="4"/>
        <v>12</v>
      </c>
      <c r="N10" s="65">
        <f>VLOOKUP($A10,'Return Data'!$B$7:$R$2292,17,0)</f>
        <v>5.9736000000000002</v>
      </c>
      <c r="O10" s="66">
        <f t="shared" si="5"/>
        <v>13</v>
      </c>
      <c r="P10" s="65">
        <f>VLOOKUP($A10,'Return Data'!$B$7:$R$2292,14,0)</f>
        <v>6.8160999999999996</v>
      </c>
      <c r="Q10" s="66">
        <f t="shared" si="6"/>
        <v>15</v>
      </c>
      <c r="R10" s="65">
        <f>VLOOKUP($A10,'Return Data'!$B$7:$R$2292,16,0)</f>
        <v>8.2962000000000007</v>
      </c>
      <c r="S10" s="67">
        <f t="shared" si="7"/>
        <v>7</v>
      </c>
    </row>
    <row r="11" spans="1:19" x14ac:dyDescent="0.3">
      <c r="A11" s="82" t="s">
        <v>1329</v>
      </c>
      <c r="B11" s="64">
        <f>VLOOKUP($A11,'Return Data'!$B$7:$R$2292,3,0)</f>
        <v>44679</v>
      </c>
      <c r="C11" s="65">
        <f>VLOOKUP($A11,'Return Data'!$B$7:$R$2292,4,0)</f>
        <v>21.679099999999998</v>
      </c>
      <c r="D11" s="65">
        <f>VLOOKUP($A11,'Return Data'!$B$7:$R$2292,9,0)</f>
        <v>176.7559</v>
      </c>
      <c r="E11" s="66">
        <f t="shared" si="0"/>
        <v>1</v>
      </c>
      <c r="F11" s="65">
        <f>VLOOKUP($A11,'Return Data'!$B$7:$R$2292,10,0)</f>
        <v>63.482900000000001</v>
      </c>
      <c r="G11" s="66">
        <f t="shared" si="1"/>
        <v>1</v>
      </c>
      <c r="H11" s="65">
        <f>VLOOKUP($A11,'Return Data'!$B$7:$R$2292,11,0)</f>
        <v>32.870800000000003</v>
      </c>
      <c r="I11" s="66">
        <f t="shared" si="2"/>
        <v>1</v>
      </c>
      <c r="J11" s="65">
        <f>VLOOKUP($A11,'Return Data'!$B$7:$R$2292,12,0)</f>
        <v>22.750699999999998</v>
      </c>
      <c r="K11" s="66">
        <f t="shared" si="3"/>
        <v>1</v>
      </c>
      <c r="L11" s="65">
        <f>VLOOKUP($A11,'Return Data'!$B$7:$R$2292,13,0)</f>
        <v>18.092700000000001</v>
      </c>
      <c r="M11" s="66">
        <f t="shared" si="4"/>
        <v>1</v>
      </c>
      <c r="N11" s="65">
        <f>VLOOKUP($A11,'Return Data'!$B$7:$R$2292,17,0)</f>
        <v>12.391299999999999</v>
      </c>
      <c r="O11" s="66">
        <f t="shared" si="5"/>
        <v>1</v>
      </c>
      <c r="P11" s="65">
        <f>VLOOKUP($A11,'Return Data'!$B$7:$R$2292,14,0)</f>
        <v>0.59430000000000005</v>
      </c>
      <c r="Q11" s="66">
        <f t="shared" si="6"/>
        <v>23</v>
      </c>
      <c r="R11" s="65">
        <f>VLOOKUP($A11,'Return Data'!$B$7:$R$2292,16,0)</f>
        <v>6.0464000000000002</v>
      </c>
      <c r="S11" s="67">
        <f t="shared" si="7"/>
        <v>24</v>
      </c>
    </row>
    <row r="12" spans="1:19" x14ac:dyDescent="0.3">
      <c r="A12" s="82" t="s">
        <v>1331</v>
      </c>
      <c r="B12" s="64">
        <f>VLOOKUP($A12,'Return Data'!$B$7:$R$2292,3,0)</f>
        <v>44679</v>
      </c>
      <c r="C12" s="65">
        <f>VLOOKUP($A12,'Return Data'!$B$7:$R$2292,4,0)</f>
        <v>22.403199999999998</v>
      </c>
      <c r="D12" s="65">
        <f>VLOOKUP($A12,'Return Data'!$B$7:$R$2292,9,0)</f>
        <v>-0.26269999999999999</v>
      </c>
      <c r="E12" s="66">
        <f t="shared" si="0"/>
        <v>11</v>
      </c>
      <c r="F12" s="65">
        <f>VLOOKUP($A12,'Return Data'!$B$7:$R$2292,10,0)</f>
        <v>2.5851000000000002</v>
      </c>
      <c r="G12" s="66">
        <f t="shared" si="1"/>
        <v>18</v>
      </c>
      <c r="H12" s="65">
        <f>VLOOKUP($A12,'Return Data'!$B$7:$R$2292,11,0)</f>
        <v>2.7404000000000002</v>
      </c>
      <c r="I12" s="66">
        <f t="shared" si="2"/>
        <v>17</v>
      </c>
      <c r="J12" s="65">
        <f>VLOOKUP($A12,'Return Data'!$B$7:$R$2292,12,0)</f>
        <v>2.9253</v>
      </c>
      <c r="K12" s="66">
        <f t="shared" si="3"/>
        <v>23</v>
      </c>
      <c r="L12" s="65">
        <f>VLOOKUP($A12,'Return Data'!$B$7:$R$2292,13,0)</f>
        <v>3.2890999999999999</v>
      </c>
      <c r="M12" s="66">
        <f t="shared" si="4"/>
        <v>24</v>
      </c>
      <c r="N12" s="65">
        <f>VLOOKUP($A12,'Return Data'!$B$7:$R$2292,17,0)</f>
        <v>5.7047999999999996</v>
      </c>
      <c r="O12" s="66">
        <f t="shared" si="5"/>
        <v>19</v>
      </c>
      <c r="P12" s="65">
        <f>VLOOKUP($A12,'Return Data'!$B$7:$R$2292,14,0)</f>
        <v>6.7638999999999996</v>
      </c>
      <c r="Q12" s="66">
        <f t="shared" si="6"/>
        <v>16</v>
      </c>
      <c r="R12" s="65">
        <f>VLOOKUP($A12,'Return Data'!$B$7:$R$2292,16,0)</f>
        <v>7.4204999999999997</v>
      </c>
      <c r="S12" s="67">
        <f t="shared" si="7"/>
        <v>18</v>
      </c>
    </row>
    <row r="13" spans="1:19" x14ac:dyDescent="0.3">
      <c r="A13" s="82" t="s">
        <v>1333</v>
      </c>
      <c r="B13" s="64">
        <f>VLOOKUP($A13,'Return Data'!$B$7:$R$2292,3,0)</f>
        <v>44679</v>
      </c>
      <c r="C13" s="65">
        <f>VLOOKUP($A13,'Return Data'!$B$7:$R$2292,4,0)</f>
        <v>40.497900000000001</v>
      </c>
      <c r="D13" s="65">
        <f>VLOOKUP($A13,'Return Data'!$B$7:$R$2292,9,0)</f>
        <v>-0.29070000000000001</v>
      </c>
      <c r="E13" s="66">
        <f t="shared" si="0"/>
        <v>12</v>
      </c>
      <c r="F13" s="65">
        <f>VLOOKUP($A13,'Return Data'!$B$7:$R$2292,10,0)</f>
        <v>2.9098000000000002</v>
      </c>
      <c r="G13" s="66">
        <f t="shared" si="1"/>
        <v>12</v>
      </c>
      <c r="H13" s="65">
        <f>VLOOKUP($A13,'Return Data'!$B$7:$R$2292,11,0)</f>
        <v>2.9104000000000001</v>
      </c>
      <c r="I13" s="66">
        <f t="shared" si="2"/>
        <v>14</v>
      </c>
      <c r="J13" s="65">
        <f>VLOOKUP($A13,'Return Data'!$B$7:$R$2292,12,0)</f>
        <v>3.0335000000000001</v>
      </c>
      <c r="K13" s="66">
        <f t="shared" si="3"/>
        <v>20</v>
      </c>
      <c r="L13" s="65">
        <f>VLOOKUP($A13,'Return Data'!$B$7:$R$2292,13,0)</f>
        <v>3.5847000000000002</v>
      </c>
      <c r="M13" s="66">
        <f t="shared" si="4"/>
        <v>19</v>
      </c>
      <c r="N13" s="65">
        <f>VLOOKUP($A13,'Return Data'!$B$7:$R$2292,17,0)</f>
        <v>5.8070000000000004</v>
      </c>
      <c r="O13" s="66">
        <f t="shared" si="5"/>
        <v>16</v>
      </c>
      <c r="P13" s="65">
        <f>VLOOKUP($A13,'Return Data'!$B$7:$R$2292,14,0)</f>
        <v>7.2183999999999999</v>
      </c>
      <c r="Q13" s="66">
        <f t="shared" si="6"/>
        <v>11</v>
      </c>
      <c r="R13" s="65">
        <f>VLOOKUP($A13,'Return Data'!$B$7:$R$2292,16,0)</f>
        <v>8.1141000000000005</v>
      </c>
      <c r="S13" s="67">
        <f t="shared" si="7"/>
        <v>8</v>
      </c>
    </row>
    <row r="14" spans="1:19" x14ac:dyDescent="0.3">
      <c r="A14" s="82" t="s">
        <v>1343</v>
      </c>
      <c r="B14" s="64">
        <f>VLOOKUP($A14,'Return Data'!$B$7:$R$2292,3,0)</f>
        <v>44679</v>
      </c>
      <c r="C14" s="65">
        <f>VLOOKUP($A14,'Return Data'!$B$7:$R$2292,4,0)</f>
        <v>4714.6827999999996</v>
      </c>
      <c r="D14" s="65">
        <f>VLOOKUP($A14,'Return Data'!$B$7:$R$2292,9,0)</f>
        <v>-3.7164999999999999</v>
      </c>
      <c r="E14" s="66">
        <f t="shared" si="0"/>
        <v>24</v>
      </c>
      <c r="F14" s="65">
        <f>VLOOKUP($A14,'Return Data'!$B$7:$R$2292,10,0)</f>
        <v>-1.4935</v>
      </c>
      <c r="G14" s="66">
        <f t="shared" si="1"/>
        <v>24</v>
      </c>
      <c r="H14" s="65">
        <f>VLOOKUP($A14,'Return Data'!$B$7:$R$2292,11,0)</f>
        <v>2.0586000000000002</v>
      </c>
      <c r="I14" s="66">
        <f t="shared" si="2"/>
        <v>24</v>
      </c>
      <c r="J14" s="65">
        <f>VLOOKUP($A14,'Return Data'!$B$7:$R$2292,12,0)</f>
        <v>15.023</v>
      </c>
      <c r="K14" s="66">
        <f t="shared" si="3"/>
        <v>2</v>
      </c>
      <c r="L14" s="65">
        <f>VLOOKUP($A14,'Return Data'!$B$7:$R$2292,13,0)</f>
        <v>9.2203999999999997</v>
      </c>
      <c r="M14" s="66">
        <f t="shared" si="4"/>
        <v>3</v>
      </c>
      <c r="N14" s="65">
        <f>VLOOKUP($A14,'Return Data'!$B$7:$R$2292,17,0)</f>
        <v>9.8199000000000005</v>
      </c>
      <c r="O14" s="66">
        <f t="shared" si="5"/>
        <v>3</v>
      </c>
      <c r="P14" s="65">
        <f>VLOOKUP($A14,'Return Data'!$B$7:$R$2292,14,0)</f>
        <v>4.0450999999999997</v>
      </c>
      <c r="Q14" s="66">
        <f t="shared" si="6"/>
        <v>19</v>
      </c>
      <c r="R14" s="65">
        <f>VLOOKUP($A14,'Return Data'!$B$7:$R$2292,16,0)</f>
        <v>7.9824000000000002</v>
      </c>
      <c r="S14" s="67">
        <f t="shared" si="7"/>
        <v>13</v>
      </c>
    </row>
    <row r="15" spans="1:19" x14ac:dyDescent="0.3">
      <c r="A15" s="82" t="s">
        <v>1345</v>
      </c>
      <c r="B15" s="64">
        <f>VLOOKUP($A15,'Return Data'!$B$7:$R$2292,3,0)</f>
        <v>44679</v>
      </c>
      <c r="C15" s="65">
        <f>VLOOKUP($A15,'Return Data'!$B$7:$R$2292,4,0)</f>
        <v>26.181799999999999</v>
      </c>
      <c r="D15" s="65">
        <f>VLOOKUP($A15,'Return Data'!$B$7:$R$2292,9,0)</f>
        <v>-0.45850000000000002</v>
      </c>
      <c r="E15" s="66">
        <f t="shared" si="0"/>
        <v>13</v>
      </c>
      <c r="F15" s="65">
        <f>VLOOKUP($A15,'Return Data'!$B$7:$R$2292,10,0)</f>
        <v>2.8452000000000002</v>
      </c>
      <c r="G15" s="66">
        <f t="shared" si="1"/>
        <v>14</v>
      </c>
      <c r="H15" s="65">
        <f>VLOOKUP($A15,'Return Data'!$B$7:$R$2292,11,0)</f>
        <v>2.8441000000000001</v>
      </c>
      <c r="I15" s="66">
        <f t="shared" si="2"/>
        <v>15</v>
      </c>
      <c r="J15" s="65">
        <f>VLOOKUP($A15,'Return Data'!$B$7:$R$2292,12,0)</f>
        <v>3.5402999999999998</v>
      </c>
      <c r="K15" s="66">
        <f t="shared" si="3"/>
        <v>12</v>
      </c>
      <c r="L15" s="65">
        <f>VLOOKUP($A15,'Return Data'!$B$7:$R$2292,13,0)</f>
        <v>4.1871</v>
      </c>
      <c r="M15" s="66">
        <f t="shared" si="4"/>
        <v>10</v>
      </c>
      <c r="N15" s="65">
        <f>VLOOKUP($A15,'Return Data'!$B$7:$R$2292,17,0)</f>
        <v>7.0639000000000003</v>
      </c>
      <c r="O15" s="66">
        <f t="shared" si="5"/>
        <v>7</v>
      </c>
      <c r="P15" s="65">
        <f>VLOOKUP($A15,'Return Data'!$B$7:$R$2292,14,0)</f>
        <v>7.8272000000000004</v>
      </c>
      <c r="Q15" s="66">
        <f t="shared" si="6"/>
        <v>4</v>
      </c>
      <c r="R15" s="65">
        <f>VLOOKUP($A15,'Return Data'!$B$7:$R$2292,16,0)</f>
        <v>8.2989999999999995</v>
      </c>
      <c r="S15" s="67">
        <f t="shared" si="7"/>
        <v>6</v>
      </c>
    </row>
    <row r="16" spans="1:19" x14ac:dyDescent="0.3">
      <c r="A16" s="82" t="s">
        <v>1347</v>
      </c>
      <c r="B16" s="64">
        <f>VLOOKUP($A16,'Return Data'!$B$7:$R$2292,3,0)</f>
        <v>44679</v>
      </c>
      <c r="C16" s="65">
        <f>VLOOKUP($A16,'Return Data'!$B$7:$R$2292,4,0)</f>
        <v>35.018000000000001</v>
      </c>
      <c r="D16" s="65">
        <f>VLOOKUP($A16,'Return Data'!$B$7:$R$2292,9,0)</f>
        <v>-1.1991000000000001</v>
      </c>
      <c r="E16" s="66">
        <f t="shared" si="0"/>
        <v>18</v>
      </c>
      <c r="F16" s="65">
        <f>VLOOKUP($A16,'Return Data'!$B$7:$R$2292,10,0)</f>
        <v>2.7246999999999999</v>
      </c>
      <c r="G16" s="66">
        <f t="shared" si="1"/>
        <v>15</v>
      </c>
      <c r="H16" s="65">
        <f>VLOOKUP($A16,'Return Data'!$B$7:$R$2292,11,0)</f>
        <v>2.9598</v>
      </c>
      <c r="I16" s="66">
        <f t="shared" si="2"/>
        <v>13</v>
      </c>
      <c r="J16" s="65">
        <f>VLOOKUP($A16,'Return Data'!$B$7:$R$2292,12,0)</f>
        <v>3.3115000000000001</v>
      </c>
      <c r="K16" s="66">
        <f t="shared" si="3"/>
        <v>16</v>
      </c>
      <c r="L16" s="65">
        <f>VLOOKUP($A16,'Return Data'!$B$7:$R$2292,13,0)</f>
        <v>3.8117999999999999</v>
      </c>
      <c r="M16" s="66">
        <f t="shared" si="4"/>
        <v>15</v>
      </c>
      <c r="N16" s="65">
        <f>VLOOKUP($A16,'Return Data'!$B$7:$R$2292,17,0)</f>
        <v>4.6189999999999998</v>
      </c>
      <c r="O16" s="66">
        <f t="shared" si="5"/>
        <v>23</v>
      </c>
      <c r="P16" s="65">
        <f>VLOOKUP($A16,'Return Data'!$B$7:$R$2292,14,0)</f>
        <v>2.9784999999999999</v>
      </c>
      <c r="Q16" s="66">
        <f t="shared" si="6"/>
        <v>22</v>
      </c>
      <c r="R16" s="65">
        <f>VLOOKUP($A16,'Return Data'!$B$7:$R$2292,16,0)</f>
        <v>6.6264000000000003</v>
      </c>
      <c r="S16" s="67">
        <f t="shared" si="7"/>
        <v>23</v>
      </c>
    </row>
    <row r="17" spans="1:19" x14ac:dyDescent="0.3">
      <c r="A17" s="82" t="s">
        <v>1349</v>
      </c>
      <c r="B17" s="64">
        <f>VLOOKUP($A17,'Return Data'!$B$7:$R$2292,3,0)</f>
        <v>44679</v>
      </c>
      <c r="C17" s="65">
        <f>VLOOKUP($A17,'Return Data'!$B$7:$R$2292,4,0)</f>
        <v>51.108699999999999</v>
      </c>
      <c r="D17" s="65">
        <f>VLOOKUP($A17,'Return Data'!$B$7:$R$2292,9,0)</f>
        <v>2.6391</v>
      </c>
      <c r="E17" s="66">
        <f t="shared" si="0"/>
        <v>2</v>
      </c>
      <c r="F17" s="65">
        <f>VLOOKUP($A17,'Return Data'!$B$7:$R$2292,10,0)</f>
        <v>4.1654999999999998</v>
      </c>
      <c r="G17" s="66">
        <f t="shared" si="1"/>
        <v>3</v>
      </c>
      <c r="H17" s="65">
        <f>VLOOKUP($A17,'Return Data'!$B$7:$R$2292,11,0)</f>
        <v>2.9638</v>
      </c>
      <c r="I17" s="66">
        <f t="shared" si="2"/>
        <v>12</v>
      </c>
      <c r="J17" s="65">
        <f>VLOOKUP($A17,'Return Data'!$B$7:$R$2292,12,0)</f>
        <v>4.0903999999999998</v>
      </c>
      <c r="K17" s="66">
        <f t="shared" si="3"/>
        <v>7</v>
      </c>
      <c r="L17" s="65">
        <f>VLOOKUP($A17,'Return Data'!$B$7:$R$2292,13,0)</f>
        <v>4.4606000000000003</v>
      </c>
      <c r="M17" s="66">
        <f t="shared" si="4"/>
        <v>7</v>
      </c>
      <c r="N17" s="65">
        <f>VLOOKUP($A17,'Return Data'!$B$7:$R$2292,17,0)</f>
        <v>7.2556000000000003</v>
      </c>
      <c r="O17" s="66">
        <f t="shared" si="5"/>
        <v>6</v>
      </c>
      <c r="P17" s="65">
        <f>VLOOKUP($A17,'Return Data'!$B$7:$R$2292,14,0)</f>
        <v>8.1227999999999998</v>
      </c>
      <c r="Q17" s="66">
        <f t="shared" si="6"/>
        <v>1</v>
      </c>
      <c r="R17" s="65">
        <f>VLOOKUP($A17,'Return Data'!$B$7:$R$2292,16,0)</f>
        <v>8.7187999999999999</v>
      </c>
      <c r="S17" s="67">
        <f t="shared" si="7"/>
        <v>2</v>
      </c>
    </row>
    <row r="18" spans="1:19" x14ac:dyDescent="0.3">
      <c r="A18" s="82" t="s">
        <v>1351</v>
      </c>
      <c r="B18" s="64">
        <f>VLOOKUP($A18,'Return Data'!$B$7:$R$2292,3,0)</f>
        <v>44679</v>
      </c>
      <c r="C18" s="65">
        <f>VLOOKUP($A18,'Return Data'!$B$7:$R$2292,4,0)</f>
        <v>24.089099999999998</v>
      </c>
      <c r="D18" s="65">
        <f>VLOOKUP($A18,'Return Data'!$B$7:$R$2292,9,0)</f>
        <v>-3.669</v>
      </c>
      <c r="E18" s="66">
        <f t="shared" si="0"/>
        <v>23</v>
      </c>
      <c r="F18" s="65">
        <f>VLOOKUP($A18,'Return Data'!$B$7:$R$2292,10,0)</f>
        <v>2.1528999999999998</v>
      </c>
      <c r="G18" s="66">
        <f t="shared" si="1"/>
        <v>22</v>
      </c>
      <c r="H18" s="65">
        <f>VLOOKUP($A18,'Return Data'!$B$7:$R$2292,11,0)</f>
        <v>2.4693999999999998</v>
      </c>
      <c r="I18" s="66">
        <f t="shared" si="2"/>
        <v>21</v>
      </c>
      <c r="J18" s="65">
        <f>VLOOKUP($A18,'Return Data'!$B$7:$R$2292,12,0)</f>
        <v>14.4756</v>
      </c>
      <c r="K18" s="66">
        <f t="shared" si="3"/>
        <v>3</v>
      </c>
      <c r="L18" s="65">
        <f>VLOOKUP($A18,'Return Data'!$B$7:$R$2292,13,0)</f>
        <v>12.0877</v>
      </c>
      <c r="M18" s="66">
        <f t="shared" si="4"/>
        <v>2</v>
      </c>
      <c r="N18" s="65">
        <f>VLOOKUP($A18,'Return Data'!$B$7:$R$2292,17,0)</f>
        <v>11.5985</v>
      </c>
      <c r="O18" s="66">
        <f t="shared" si="5"/>
        <v>2</v>
      </c>
      <c r="P18" s="65">
        <f>VLOOKUP($A18,'Return Data'!$B$7:$R$2292,14,0)</f>
        <v>7.0301</v>
      </c>
      <c r="Q18" s="66">
        <f t="shared" si="6"/>
        <v>13</v>
      </c>
      <c r="R18" s="65">
        <f>VLOOKUP($A18,'Return Data'!$B$7:$R$2292,16,0)</f>
        <v>8.0038</v>
      </c>
      <c r="S18" s="67">
        <f t="shared" si="7"/>
        <v>11</v>
      </c>
    </row>
    <row r="19" spans="1:19" x14ac:dyDescent="0.3">
      <c r="A19" s="82" t="s">
        <v>1352</v>
      </c>
      <c r="B19" s="64">
        <f>VLOOKUP($A19,'Return Data'!$B$7:$R$2292,3,0)</f>
        <v>44679</v>
      </c>
      <c r="C19" s="65">
        <f>VLOOKUP($A19,'Return Data'!$B$7:$R$2292,4,0)</f>
        <v>48.783900000000003</v>
      </c>
      <c r="D19" s="65">
        <f>VLOOKUP($A19,'Return Data'!$B$7:$R$2292,9,0)</f>
        <v>-3.5013000000000001</v>
      </c>
      <c r="E19" s="66">
        <f t="shared" si="0"/>
        <v>22</v>
      </c>
      <c r="F19" s="65">
        <f>VLOOKUP($A19,'Return Data'!$B$7:$R$2292,10,0)</f>
        <v>2.1168</v>
      </c>
      <c r="G19" s="66">
        <f t="shared" si="1"/>
        <v>23</v>
      </c>
      <c r="H19" s="65">
        <f>VLOOKUP($A19,'Return Data'!$B$7:$R$2292,11,0)</f>
        <v>2.3915999999999999</v>
      </c>
      <c r="I19" s="66">
        <f t="shared" si="2"/>
        <v>22</v>
      </c>
      <c r="J19" s="65">
        <f>VLOOKUP($A19,'Return Data'!$B$7:$R$2292,12,0)</f>
        <v>2.9802</v>
      </c>
      <c r="K19" s="66">
        <f t="shared" si="3"/>
        <v>21</v>
      </c>
      <c r="L19" s="65">
        <f>VLOOKUP($A19,'Return Data'!$B$7:$R$2292,13,0)</f>
        <v>3.4266999999999999</v>
      </c>
      <c r="M19" s="66">
        <f t="shared" si="4"/>
        <v>22</v>
      </c>
      <c r="N19" s="65">
        <f>VLOOKUP($A19,'Return Data'!$B$7:$R$2292,17,0)</f>
        <v>5.9394999999999998</v>
      </c>
      <c r="O19" s="66">
        <f t="shared" si="5"/>
        <v>14</v>
      </c>
      <c r="P19" s="65">
        <f>VLOOKUP($A19,'Return Data'!$B$7:$R$2292,14,0)</f>
        <v>7.2386999999999997</v>
      </c>
      <c r="Q19" s="66">
        <f t="shared" si="6"/>
        <v>10</v>
      </c>
      <c r="R19" s="65">
        <f>VLOOKUP($A19,'Return Data'!$B$7:$R$2292,16,0)</f>
        <v>8.1115999999999993</v>
      </c>
      <c r="S19" s="67">
        <f t="shared" si="7"/>
        <v>9</v>
      </c>
    </row>
    <row r="20" spans="1:19" x14ac:dyDescent="0.3">
      <c r="A20" s="82" t="s">
        <v>1354</v>
      </c>
      <c r="B20" s="64">
        <f>VLOOKUP($A20,'Return Data'!$B$7:$R$2292,3,0)</f>
        <v>44679</v>
      </c>
      <c r="C20" s="65">
        <f>VLOOKUP($A20,'Return Data'!$B$7:$R$2292,4,0)</f>
        <v>1924.6396</v>
      </c>
      <c r="D20" s="65">
        <f>VLOOKUP($A20,'Return Data'!$B$7:$R$2292,9,0)</f>
        <v>-0.96250000000000002</v>
      </c>
      <c r="E20" s="66">
        <f t="shared" si="0"/>
        <v>17</v>
      </c>
      <c r="F20" s="65">
        <f>VLOOKUP($A20,'Return Data'!$B$7:$R$2292,10,0)</f>
        <v>2.4500000000000002</v>
      </c>
      <c r="G20" s="66">
        <f t="shared" si="1"/>
        <v>20</v>
      </c>
      <c r="H20" s="65">
        <f>VLOOKUP($A20,'Return Data'!$B$7:$R$2292,11,0)</f>
        <v>2.375</v>
      </c>
      <c r="I20" s="66">
        <f t="shared" si="2"/>
        <v>23</v>
      </c>
      <c r="J20" s="65">
        <f>VLOOKUP($A20,'Return Data'!$B$7:$R$2292,12,0)</f>
        <v>3.0998000000000001</v>
      </c>
      <c r="K20" s="66">
        <f t="shared" si="3"/>
        <v>19</v>
      </c>
      <c r="L20" s="65">
        <f>VLOOKUP($A20,'Return Data'!$B$7:$R$2292,13,0)</f>
        <v>3.5226000000000002</v>
      </c>
      <c r="M20" s="66">
        <f t="shared" si="4"/>
        <v>20</v>
      </c>
      <c r="N20" s="65">
        <f>VLOOKUP($A20,'Return Data'!$B$7:$R$2292,17,0)</f>
        <v>4.6073000000000004</v>
      </c>
      <c r="O20" s="66">
        <f t="shared" si="5"/>
        <v>24</v>
      </c>
      <c r="P20" s="65">
        <f>VLOOKUP($A20,'Return Data'!$B$7:$R$2292,14,0)</f>
        <v>5.0387000000000004</v>
      </c>
      <c r="Q20" s="66">
        <f t="shared" si="6"/>
        <v>17</v>
      </c>
      <c r="R20" s="65">
        <f>VLOOKUP($A20,'Return Data'!$B$7:$R$2292,16,0)</f>
        <v>7.8611000000000004</v>
      </c>
      <c r="S20" s="67">
        <f t="shared" si="7"/>
        <v>14</v>
      </c>
    </row>
    <row r="21" spans="1:19" x14ac:dyDescent="0.3">
      <c r="A21" s="82" t="s">
        <v>1356</v>
      </c>
      <c r="B21" s="64">
        <f>VLOOKUP($A21,'Return Data'!$B$7:$R$2292,3,0)</f>
        <v>44679</v>
      </c>
      <c r="C21" s="65">
        <f>VLOOKUP($A21,'Return Data'!$B$7:$R$2292,4,0)</f>
        <v>3161.4023000000002</v>
      </c>
      <c r="D21" s="65">
        <f>VLOOKUP($A21,'Return Data'!$B$7:$R$2292,9,0)</f>
        <v>-0.47910000000000003</v>
      </c>
      <c r="E21" s="66">
        <f t="shared" si="0"/>
        <v>14</v>
      </c>
      <c r="F21" s="65">
        <f>VLOOKUP($A21,'Return Data'!$B$7:$R$2292,10,0)</f>
        <v>2.8671000000000002</v>
      </c>
      <c r="G21" s="66">
        <f t="shared" si="1"/>
        <v>13</v>
      </c>
      <c r="H21" s="65">
        <f>VLOOKUP($A21,'Return Data'!$B$7:$R$2292,11,0)</f>
        <v>3.0752999999999999</v>
      </c>
      <c r="I21" s="66">
        <f t="shared" si="2"/>
        <v>10</v>
      </c>
      <c r="J21" s="65">
        <f>VLOOKUP($A21,'Return Data'!$B$7:$R$2292,12,0)</f>
        <v>3.1783000000000001</v>
      </c>
      <c r="K21" s="66">
        <f t="shared" si="3"/>
        <v>17</v>
      </c>
      <c r="L21" s="65">
        <f>VLOOKUP($A21,'Return Data'!$B$7:$R$2292,13,0)</f>
        <v>3.6467000000000001</v>
      </c>
      <c r="M21" s="66">
        <f t="shared" si="4"/>
        <v>18</v>
      </c>
      <c r="N21" s="65">
        <f>VLOOKUP($A21,'Return Data'!$B$7:$R$2292,17,0)</f>
        <v>5.9329000000000001</v>
      </c>
      <c r="O21" s="66">
        <f t="shared" si="5"/>
        <v>15</v>
      </c>
      <c r="P21" s="65">
        <f>VLOOKUP($A21,'Return Data'!$B$7:$R$2292,14,0)</f>
        <v>7.2709999999999999</v>
      </c>
      <c r="Q21" s="66">
        <f t="shared" si="6"/>
        <v>9</v>
      </c>
      <c r="R21" s="65">
        <f>VLOOKUP($A21,'Return Data'!$B$7:$R$2292,16,0)</f>
        <v>7.8513999999999999</v>
      </c>
      <c r="S21" s="67">
        <f t="shared" si="7"/>
        <v>15</v>
      </c>
    </row>
    <row r="22" spans="1:19" x14ac:dyDescent="0.3">
      <c r="A22" s="82" t="s">
        <v>1360</v>
      </c>
      <c r="B22" s="64">
        <f>VLOOKUP($A22,'Return Data'!$B$7:$R$2292,3,0)</f>
        <v>44679</v>
      </c>
      <c r="C22" s="65">
        <f>VLOOKUP($A22,'Return Data'!$B$7:$R$2292,4,0)</f>
        <v>45.612099999999998</v>
      </c>
      <c r="D22" s="65">
        <f>VLOOKUP($A22,'Return Data'!$B$7:$R$2292,9,0)</f>
        <v>-0.56499999999999995</v>
      </c>
      <c r="E22" s="66">
        <f t="shared" si="0"/>
        <v>16</v>
      </c>
      <c r="F22" s="65">
        <f>VLOOKUP($A22,'Return Data'!$B$7:$R$2292,10,0)</f>
        <v>2.6202000000000001</v>
      </c>
      <c r="G22" s="66">
        <f t="shared" si="1"/>
        <v>17</v>
      </c>
      <c r="H22" s="65">
        <f>VLOOKUP($A22,'Return Data'!$B$7:$R$2292,11,0)</f>
        <v>2.5451000000000001</v>
      </c>
      <c r="I22" s="66">
        <f t="shared" si="2"/>
        <v>20</v>
      </c>
      <c r="J22" s="65">
        <f>VLOOKUP($A22,'Return Data'!$B$7:$R$2292,12,0)</f>
        <v>3.7094</v>
      </c>
      <c r="K22" s="66">
        <f t="shared" si="3"/>
        <v>10</v>
      </c>
      <c r="L22" s="65">
        <f>VLOOKUP($A22,'Return Data'!$B$7:$R$2292,13,0)</f>
        <v>4.2522000000000002</v>
      </c>
      <c r="M22" s="66">
        <f t="shared" si="4"/>
        <v>9</v>
      </c>
      <c r="N22" s="65">
        <f>VLOOKUP($A22,'Return Data'!$B$7:$R$2292,17,0)</f>
        <v>6.3502999999999998</v>
      </c>
      <c r="O22" s="66">
        <f t="shared" si="5"/>
        <v>10</v>
      </c>
      <c r="P22" s="65">
        <f>VLOOKUP($A22,'Return Data'!$B$7:$R$2292,14,0)</f>
        <v>7.6962999999999999</v>
      </c>
      <c r="Q22" s="66">
        <f t="shared" si="6"/>
        <v>6</v>
      </c>
      <c r="R22" s="65">
        <f>VLOOKUP($A22,'Return Data'!$B$7:$R$2292,16,0)</f>
        <v>8.3202999999999996</v>
      </c>
      <c r="S22" s="67">
        <f t="shared" si="7"/>
        <v>5</v>
      </c>
    </row>
    <row r="23" spans="1:19" x14ac:dyDescent="0.3">
      <c r="A23" s="82" t="s">
        <v>1361</v>
      </c>
      <c r="B23" s="64">
        <f>VLOOKUP($A23,'Return Data'!$B$7:$R$2292,3,0)</f>
        <v>44679</v>
      </c>
      <c r="C23" s="65">
        <f>VLOOKUP($A23,'Return Data'!$B$7:$R$2292,4,0)</f>
        <v>22.5641</v>
      </c>
      <c r="D23" s="65">
        <f>VLOOKUP($A23,'Return Data'!$B$7:$R$2292,9,0)</f>
        <v>-1.3604000000000001</v>
      </c>
      <c r="E23" s="66">
        <f t="shared" si="0"/>
        <v>19</v>
      </c>
      <c r="F23" s="65">
        <f>VLOOKUP($A23,'Return Data'!$B$7:$R$2292,10,0)</f>
        <v>2.5028999999999999</v>
      </c>
      <c r="G23" s="66">
        <f t="shared" si="1"/>
        <v>19</v>
      </c>
      <c r="H23" s="65">
        <f>VLOOKUP($A23,'Return Data'!$B$7:$R$2292,11,0)</f>
        <v>2.6640000000000001</v>
      </c>
      <c r="I23" s="66">
        <f t="shared" si="2"/>
        <v>18</v>
      </c>
      <c r="J23" s="65">
        <f>VLOOKUP($A23,'Return Data'!$B$7:$R$2292,12,0)</f>
        <v>2.9712000000000001</v>
      </c>
      <c r="K23" s="66">
        <f t="shared" si="3"/>
        <v>22</v>
      </c>
      <c r="L23" s="65">
        <f>VLOOKUP($A23,'Return Data'!$B$7:$R$2292,13,0)</f>
        <v>3.4861</v>
      </c>
      <c r="M23" s="66">
        <f t="shared" si="4"/>
        <v>21</v>
      </c>
      <c r="N23" s="65">
        <f>VLOOKUP($A23,'Return Data'!$B$7:$R$2292,17,0)</f>
        <v>5.4665999999999997</v>
      </c>
      <c r="O23" s="66">
        <f t="shared" si="5"/>
        <v>21</v>
      </c>
      <c r="P23" s="65">
        <f>VLOOKUP($A23,'Return Data'!$B$7:$R$2292,14,0)</f>
        <v>7.0917000000000003</v>
      </c>
      <c r="Q23" s="66">
        <f t="shared" si="6"/>
        <v>12</v>
      </c>
      <c r="R23" s="65">
        <f>VLOOKUP($A23,'Return Data'!$B$7:$R$2292,16,0)</f>
        <v>7.9980000000000002</v>
      </c>
      <c r="S23" s="67">
        <f t="shared" si="7"/>
        <v>12</v>
      </c>
    </row>
    <row r="24" spans="1:19" x14ac:dyDescent="0.3">
      <c r="A24" s="82" t="s">
        <v>1363</v>
      </c>
      <c r="B24" s="64">
        <f>VLOOKUP($A24,'Return Data'!$B$7:$R$2292,3,0)</f>
        <v>44679</v>
      </c>
      <c r="C24" s="65">
        <f>VLOOKUP($A24,'Return Data'!$B$7:$R$2292,4,0)</f>
        <v>12.458600000000001</v>
      </c>
      <c r="D24" s="65">
        <f>VLOOKUP($A24,'Return Data'!$B$7:$R$2292,9,0)</f>
        <v>-1.4441999999999999</v>
      </c>
      <c r="E24" s="66">
        <f t="shared" si="0"/>
        <v>20</v>
      </c>
      <c r="F24" s="65">
        <f>VLOOKUP($A24,'Return Data'!$B$7:$R$2292,10,0)</f>
        <v>2.3673000000000002</v>
      </c>
      <c r="G24" s="66">
        <f t="shared" si="1"/>
        <v>21</v>
      </c>
      <c r="H24" s="65">
        <f>VLOOKUP($A24,'Return Data'!$B$7:$R$2292,11,0)</f>
        <v>2.5594999999999999</v>
      </c>
      <c r="I24" s="66">
        <f t="shared" si="2"/>
        <v>19</v>
      </c>
      <c r="J24" s="65">
        <f>VLOOKUP($A24,'Return Data'!$B$7:$R$2292,12,0)</f>
        <v>2.8649</v>
      </c>
      <c r="K24" s="66">
        <f t="shared" si="3"/>
        <v>24</v>
      </c>
      <c r="L24" s="65">
        <f>VLOOKUP($A24,'Return Data'!$B$7:$R$2292,13,0)</f>
        <v>3.3874</v>
      </c>
      <c r="M24" s="66">
        <f t="shared" si="4"/>
        <v>23</v>
      </c>
      <c r="N24" s="65">
        <f>VLOOKUP($A24,'Return Data'!$B$7:$R$2292,17,0)</f>
        <v>5.2728999999999999</v>
      </c>
      <c r="O24" s="66">
        <f t="shared" si="5"/>
        <v>22</v>
      </c>
      <c r="P24" s="65"/>
      <c r="Q24" s="66"/>
      <c r="R24" s="65">
        <f>VLOOKUP($A24,'Return Data'!$B$7:$R$2292,16,0)</f>
        <v>7.0239000000000003</v>
      </c>
      <c r="S24" s="67">
        <f t="shared" si="7"/>
        <v>22</v>
      </c>
    </row>
    <row r="25" spans="1:19" x14ac:dyDescent="0.3">
      <c r="A25" s="82" t="s">
        <v>1365</v>
      </c>
      <c r="B25" s="64">
        <f>VLOOKUP($A25,'Return Data'!$B$7:$R$2292,3,0)</f>
        <v>44679</v>
      </c>
      <c r="C25" s="65">
        <f>VLOOKUP($A25,'Return Data'!$B$7:$R$2292,4,0)</f>
        <v>13.2768</v>
      </c>
      <c r="D25" s="65">
        <f>VLOOKUP($A25,'Return Data'!$B$7:$R$2292,9,0)</f>
        <v>-8.8999999999999999E-3</v>
      </c>
      <c r="E25" s="66">
        <f t="shared" si="0"/>
        <v>10</v>
      </c>
      <c r="F25" s="65">
        <f>VLOOKUP($A25,'Return Data'!$B$7:$R$2292,10,0)</f>
        <v>3.0529999999999999</v>
      </c>
      <c r="G25" s="66">
        <f t="shared" si="1"/>
        <v>10</v>
      </c>
      <c r="H25" s="65">
        <f>VLOOKUP($A25,'Return Data'!$B$7:$R$2292,11,0)</f>
        <v>3.0392000000000001</v>
      </c>
      <c r="I25" s="66">
        <f t="shared" si="2"/>
        <v>11</v>
      </c>
      <c r="J25" s="65">
        <f>VLOOKUP($A25,'Return Data'!$B$7:$R$2292,12,0)</f>
        <v>3.3426999999999998</v>
      </c>
      <c r="K25" s="66">
        <f t="shared" si="3"/>
        <v>14</v>
      </c>
      <c r="L25" s="65">
        <f>VLOOKUP($A25,'Return Data'!$B$7:$R$2292,13,0)</f>
        <v>3.8092999999999999</v>
      </c>
      <c r="M25" s="66">
        <f t="shared" si="4"/>
        <v>16</v>
      </c>
      <c r="N25" s="65">
        <f>VLOOKUP($A25,'Return Data'!$B$7:$R$2292,17,0)</f>
        <v>5.6519000000000004</v>
      </c>
      <c r="O25" s="66">
        <f t="shared" si="5"/>
        <v>20</v>
      </c>
      <c r="P25" s="65">
        <f>VLOOKUP($A25,'Return Data'!$B$7:$R$2292,14,0)</f>
        <v>7.0286</v>
      </c>
      <c r="Q25" s="66">
        <f t="shared" ref="Q25:Q31" si="8">RANK(P25,P$8:P$31,0)</f>
        <v>14</v>
      </c>
      <c r="R25" s="65">
        <f>VLOOKUP($A25,'Return Data'!$B$7:$R$2292,16,0)</f>
        <v>7.1205999999999996</v>
      </c>
      <c r="S25" s="67">
        <f t="shared" si="7"/>
        <v>20</v>
      </c>
    </row>
    <row r="26" spans="1:19" x14ac:dyDescent="0.3">
      <c r="A26" s="82" t="s">
        <v>1367</v>
      </c>
      <c r="B26" s="64">
        <f>VLOOKUP($A26,'Return Data'!$B$7:$R$2292,3,0)</f>
        <v>44679</v>
      </c>
      <c r="C26" s="65">
        <f>VLOOKUP($A26,'Return Data'!$B$7:$R$2292,4,0)</f>
        <v>45.476799999999997</v>
      </c>
      <c r="D26" s="65">
        <f>VLOOKUP($A26,'Return Data'!$B$7:$R$2292,9,0)</f>
        <v>-0.48399999999999999</v>
      </c>
      <c r="E26" s="66">
        <f t="shared" si="0"/>
        <v>15</v>
      </c>
      <c r="F26" s="65">
        <f>VLOOKUP($A26,'Return Data'!$B$7:$R$2292,10,0)</f>
        <v>3.5053000000000001</v>
      </c>
      <c r="G26" s="66">
        <f t="shared" si="1"/>
        <v>6</v>
      </c>
      <c r="H26" s="65">
        <f>VLOOKUP($A26,'Return Data'!$B$7:$R$2292,11,0)</f>
        <v>3.6934999999999998</v>
      </c>
      <c r="I26" s="66">
        <f t="shared" si="2"/>
        <v>4</v>
      </c>
      <c r="J26" s="65">
        <f>VLOOKUP($A26,'Return Data'!$B$7:$R$2292,12,0)</f>
        <v>4.1849999999999996</v>
      </c>
      <c r="K26" s="66">
        <f t="shared" si="3"/>
        <v>6</v>
      </c>
      <c r="L26" s="65">
        <f>VLOOKUP($A26,'Return Data'!$B$7:$R$2292,13,0)</f>
        <v>4.8734999999999999</v>
      </c>
      <c r="M26" s="66">
        <f t="shared" si="4"/>
        <v>5</v>
      </c>
      <c r="N26" s="65">
        <f>VLOOKUP($A26,'Return Data'!$B$7:$R$2292,17,0)</f>
        <v>7.0190999999999999</v>
      </c>
      <c r="O26" s="66">
        <f t="shared" si="5"/>
        <v>8</v>
      </c>
      <c r="P26" s="65">
        <f>VLOOKUP($A26,'Return Data'!$B$7:$R$2292,14,0)</f>
        <v>7.9660000000000002</v>
      </c>
      <c r="Q26" s="66">
        <f t="shared" si="8"/>
        <v>3</v>
      </c>
      <c r="R26" s="65">
        <f>VLOOKUP($A26,'Return Data'!$B$7:$R$2292,16,0)</f>
        <v>8.4097000000000008</v>
      </c>
      <c r="S26" s="67">
        <f t="shared" si="7"/>
        <v>4</v>
      </c>
    </row>
    <row r="27" spans="1:19" x14ac:dyDescent="0.3">
      <c r="A27" s="82" t="s">
        <v>1986</v>
      </c>
      <c r="B27" s="64">
        <f>VLOOKUP($A27,'Return Data'!$B$7:$R$2292,3,0)</f>
        <v>44679</v>
      </c>
      <c r="C27" s="65">
        <f>VLOOKUP($A27,'Return Data'!$B$7:$R$2292,4,0)</f>
        <v>39.594000000000001</v>
      </c>
      <c r="D27" s="65">
        <f>VLOOKUP($A27,'Return Data'!$B$7:$R$2292,9,0)</f>
        <v>0.64570000000000005</v>
      </c>
      <c r="E27" s="66">
        <f t="shared" si="0"/>
        <v>8</v>
      </c>
      <c r="F27" s="65">
        <f>VLOOKUP($A27,'Return Data'!$B$7:$R$2292,10,0)</f>
        <v>2.9861</v>
      </c>
      <c r="G27" s="66">
        <f t="shared" si="1"/>
        <v>11</v>
      </c>
      <c r="H27" s="65">
        <f>VLOOKUP($A27,'Return Data'!$B$7:$R$2292,11,0)</f>
        <v>2.7536999999999998</v>
      </c>
      <c r="I27" s="66">
        <f t="shared" si="2"/>
        <v>16</v>
      </c>
      <c r="J27" s="65">
        <f>VLOOKUP($A27,'Return Data'!$B$7:$R$2292,12,0)</f>
        <v>3.1728000000000001</v>
      </c>
      <c r="K27" s="66">
        <f t="shared" si="3"/>
        <v>18</v>
      </c>
      <c r="L27" s="65">
        <f>VLOOKUP($A27,'Return Data'!$B$7:$R$2292,13,0)</f>
        <v>3.7902</v>
      </c>
      <c r="M27" s="66">
        <f t="shared" si="4"/>
        <v>17</v>
      </c>
      <c r="N27" s="65">
        <f>VLOOKUP($A27,'Return Data'!$B$7:$R$2292,17,0)</f>
        <v>5.7988999999999997</v>
      </c>
      <c r="O27" s="66">
        <f t="shared" si="5"/>
        <v>17</v>
      </c>
      <c r="P27" s="65">
        <f>VLOOKUP($A27,'Return Data'!$B$7:$R$2292,14,0)</f>
        <v>3.9599000000000002</v>
      </c>
      <c r="Q27" s="66">
        <f t="shared" si="8"/>
        <v>20</v>
      </c>
      <c r="R27" s="65">
        <f>VLOOKUP($A27,'Return Data'!$B$7:$R$2292,16,0)</f>
        <v>7.2758000000000003</v>
      </c>
      <c r="S27" s="67">
        <f t="shared" si="7"/>
        <v>19</v>
      </c>
    </row>
    <row r="28" spans="1:19" x14ac:dyDescent="0.3">
      <c r="A28" s="82" t="s">
        <v>1368</v>
      </c>
      <c r="B28" s="64">
        <f>VLOOKUP($A28,'Return Data'!$B$7:$R$2292,3,0)</f>
        <v>44679</v>
      </c>
      <c r="C28" s="65">
        <f>VLOOKUP($A28,'Return Data'!$B$7:$R$2292,4,0)</f>
        <v>27.226600000000001</v>
      </c>
      <c r="D28" s="65">
        <f>VLOOKUP($A28,'Return Data'!$B$7:$R$2292,9,0)</f>
        <v>1.0778000000000001</v>
      </c>
      <c r="E28" s="66">
        <f t="shared" si="0"/>
        <v>6</v>
      </c>
      <c r="F28" s="65">
        <f>VLOOKUP($A28,'Return Data'!$B$7:$R$2292,10,0)</f>
        <v>3.1629999999999998</v>
      </c>
      <c r="G28" s="66">
        <f t="shared" si="1"/>
        <v>9</v>
      </c>
      <c r="H28" s="65">
        <f>VLOOKUP($A28,'Return Data'!$B$7:$R$2292,11,0)</f>
        <v>3.0783999999999998</v>
      </c>
      <c r="I28" s="66">
        <f t="shared" si="2"/>
        <v>9</v>
      </c>
      <c r="J28" s="65">
        <f>VLOOKUP($A28,'Return Data'!$B$7:$R$2292,12,0)</f>
        <v>3.5122</v>
      </c>
      <c r="K28" s="66">
        <f t="shared" si="3"/>
        <v>13</v>
      </c>
      <c r="L28" s="65">
        <f>VLOOKUP($A28,'Return Data'!$B$7:$R$2292,13,0)</f>
        <v>3.9531999999999998</v>
      </c>
      <c r="M28" s="66">
        <f t="shared" si="4"/>
        <v>13</v>
      </c>
      <c r="N28" s="65">
        <f>VLOOKUP($A28,'Return Data'!$B$7:$R$2292,17,0)</f>
        <v>5.7714999999999996</v>
      </c>
      <c r="O28" s="66">
        <f t="shared" si="5"/>
        <v>18</v>
      </c>
      <c r="P28" s="65">
        <f>VLOOKUP($A28,'Return Data'!$B$7:$R$2292,14,0)</f>
        <v>7.3163</v>
      </c>
      <c r="Q28" s="66">
        <f t="shared" si="8"/>
        <v>8</v>
      </c>
      <c r="R28" s="65">
        <f>VLOOKUP($A28,'Return Data'!$B$7:$R$2292,16,0)</f>
        <v>8.0615000000000006</v>
      </c>
      <c r="S28" s="67">
        <f t="shared" si="7"/>
        <v>10</v>
      </c>
    </row>
    <row r="29" spans="1:19" x14ac:dyDescent="0.3">
      <c r="A29" s="82" t="s">
        <v>1964</v>
      </c>
      <c r="B29" s="64">
        <f>VLOOKUP($A29,'Return Data'!$B$7:$R$2292,3,0)</f>
        <v>44679</v>
      </c>
      <c r="C29" s="65">
        <f>VLOOKUP($A29,'Return Data'!$B$7:$R$2292,4,0)</f>
        <v>38.112000000000002</v>
      </c>
      <c r="D29" s="65">
        <f>VLOOKUP($A29,'Return Data'!$B$7:$R$2292,9,0)</f>
        <v>1.5281</v>
      </c>
      <c r="E29" s="66">
        <f t="shared" si="0"/>
        <v>5</v>
      </c>
      <c r="F29" s="65">
        <f>VLOOKUP($A29,'Return Data'!$B$7:$R$2292,10,0)</f>
        <v>3.5952999999999999</v>
      </c>
      <c r="G29" s="66">
        <f t="shared" si="1"/>
        <v>4</v>
      </c>
      <c r="H29" s="65">
        <f>VLOOKUP($A29,'Return Data'!$B$7:$R$2292,11,0)</f>
        <v>3.9891000000000001</v>
      </c>
      <c r="I29" s="66">
        <f t="shared" si="2"/>
        <v>2</v>
      </c>
      <c r="J29" s="65">
        <f>VLOOKUP($A29,'Return Data'!$B$7:$R$2292,12,0)</f>
        <v>3.9746000000000001</v>
      </c>
      <c r="K29" s="66">
        <f t="shared" si="3"/>
        <v>9</v>
      </c>
      <c r="L29" s="65">
        <f>VLOOKUP($A29,'Return Data'!$B$7:$R$2292,13,0)</f>
        <v>4.1047000000000002</v>
      </c>
      <c r="M29" s="66">
        <f t="shared" si="4"/>
        <v>11</v>
      </c>
      <c r="N29" s="65">
        <f>VLOOKUP($A29,'Return Data'!$B$7:$R$2292,17,0)</f>
        <v>6.1375000000000002</v>
      </c>
      <c r="O29" s="66">
        <f t="shared" si="5"/>
        <v>12</v>
      </c>
      <c r="P29" s="65">
        <f>VLOOKUP($A29,'Return Data'!$B$7:$R$2292,14,0)</f>
        <v>3.7645</v>
      </c>
      <c r="Q29" s="66">
        <f t="shared" si="8"/>
        <v>21</v>
      </c>
      <c r="R29" s="65">
        <f>VLOOKUP($A29,'Return Data'!$B$7:$R$2292,16,0)</f>
        <v>7.0365000000000002</v>
      </c>
      <c r="S29" s="67">
        <f t="shared" si="7"/>
        <v>21</v>
      </c>
    </row>
    <row r="30" spans="1:19" x14ac:dyDescent="0.3">
      <c r="A30" s="82" t="s">
        <v>1373</v>
      </c>
      <c r="B30" s="64">
        <f>VLOOKUP($A30,'Return Data'!$B$7:$R$2292,3,0)</f>
        <v>44679</v>
      </c>
      <c r="C30" s="65">
        <f>VLOOKUP($A30,'Return Data'!$B$7:$R$2292,4,0)</f>
        <v>42.2761</v>
      </c>
      <c r="D30" s="65">
        <f>VLOOKUP($A30,'Return Data'!$B$7:$R$2292,9,0)</f>
        <v>0.81659999999999999</v>
      </c>
      <c r="E30" s="66">
        <f t="shared" si="0"/>
        <v>7</v>
      </c>
      <c r="F30" s="65">
        <f>VLOOKUP($A30,'Return Data'!$B$7:$R$2292,10,0)</f>
        <v>3.4051</v>
      </c>
      <c r="G30" s="66">
        <f t="shared" si="1"/>
        <v>8</v>
      </c>
      <c r="H30" s="65">
        <f>VLOOKUP($A30,'Return Data'!$B$7:$R$2292,11,0)</f>
        <v>3.2046000000000001</v>
      </c>
      <c r="I30" s="66">
        <f t="shared" si="2"/>
        <v>7</v>
      </c>
      <c r="J30" s="65">
        <f>VLOOKUP($A30,'Return Data'!$B$7:$R$2292,12,0)</f>
        <v>3.3206000000000002</v>
      </c>
      <c r="K30" s="66">
        <f t="shared" si="3"/>
        <v>15</v>
      </c>
      <c r="L30" s="65">
        <f>VLOOKUP($A30,'Return Data'!$B$7:$R$2292,13,0)</f>
        <v>3.8641000000000001</v>
      </c>
      <c r="M30" s="66">
        <f t="shared" si="4"/>
        <v>14</v>
      </c>
      <c r="N30" s="65">
        <f>VLOOKUP($A30,'Return Data'!$B$7:$R$2292,17,0)</f>
        <v>6.2381000000000002</v>
      </c>
      <c r="O30" s="66">
        <f t="shared" si="5"/>
        <v>11</v>
      </c>
      <c r="P30" s="65">
        <f>VLOOKUP($A30,'Return Data'!$B$7:$R$2292,14,0)</f>
        <v>7.4706000000000001</v>
      </c>
      <c r="Q30" s="66">
        <f t="shared" si="8"/>
        <v>7</v>
      </c>
      <c r="R30" s="65">
        <f>VLOOKUP($A30,'Return Data'!$B$7:$R$2292,16,0)</f>
        <v>7.7042000000000002</v>
      </c>
      <c r="S30" s="67">
        <f t="shared" si="7"/>
        <v>16</v>
      </c>
    </row>
    <row r="31" spans="1:19" x14ac:dyDescent="0.3">
      <c r="A31" s="82" t="s">
        <v>1374</v>
      </c>
      <c r="B31" s="64">
        <f>VLOOKUP($A31,'Return Data'!$B$7:$R$2292,3,0)</f>
        <v>44679</v>
      </c>
      <c r="C31" s="65">
        <f>VLOOKUP($A31,'Return Data'!$B$7:$R$2292,4,0)</f>
        <v>26.779299999999999</v>
      </c>
      <c r="D31" s="65">
        <f>VLOOKUP($A31,'Return Data'!$B$7:$R$2292,9,0)</f>
        <v>2.0259999999999998</v>
      </c>
      <c r="E31" s="66">
        <f t="shared" si="0"/>
        <v>3</v>
      </c>
      <c r="F31" s="65">
        <f>VLOOKUP($A31,'Return Data'!$B$7:$R$2292,10,0)</f>
        <v>3.4903</v>
      </c>
      <c r="G31" s="66">
        <f t="shared" si="1"/>
        <v>7</v>
      </c>
      <c r="H31" s="65">
        <f>VLOOKUP($A31,'Return Data'!$B$7:$R$2292,11,0)</f>
        <v>3.2410999999999999</v>
      </c>
      <c r="I31" s="66">
        <f t="shared" si="2"/>
        <v>6</v>
      </c>
      <c r="J31" s="65">
        <f>VLOOKUP($A31,'Return Data'!$B$7:$R$2292,12,0)</f>
        <v>10.188800000000001</v>
      </c>
      <c r="K31" s="66">
        <f t="shared" si="3"/>
        <v>4</v>
      </c>
      <c r="L31" s="65">
        <f>VLOOKUP($A31,'Return Data'!$B$7:$R$2292,13,0)</f>
        <v>9.1905000000000001</v>
      </c>
      <c r="M31" s="66">
        <f t="shared" si="4"/>
        <v>4</v>
      </c>
      <c r="N31" s="65">
        <f>VLOOKUP($A31,'Return Data'!$B$7:$R$2292,17,0)</f>
        <v>9.1205999999999996</v>
      </c>
      <c r="O31" s="66">
        <f t="shared" si="5"/>
        <v>4</v>
      </c>
      <c r="P31" s="65">
        <f>VLOOKUP($A31,'Return Data'!$B$7:$R$2292,14,0)</f>
        <v>4.8917999999999999</v>
      </c>
      <c r="Q31" s="66">
        <f t="shared" si="8"/>
        <v>18</v>
      </c>
      <c r="R31" s="65">
        <f>VLOOKUP($A31,'Return Data'!$B$7:$R$2292,16,0)</f>
        <v>7.5037000000000003</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6.9917041666666693</v>
      </c>
      <c r="E33" s="88"/>
      <c r="F33" s="89">
        <f>AVERAGE(F8:F31)</f>
        <v>5.3372666666666655</v>
      </c>
      <c r="G33" s="88"/>
      <c r="H33" s="89">
        <f>AVERAGE(H8:H31)</f>
        <v>4.2060749999999993</v>
      </c>
      <c r="I33" s="88"/>
      <c r="J33" s="89">
        <f>AVERAGE(J8:J31)</f>
        <v>5.4766416666666657</v>
      </c>
      <c r="K33" s="88"/>
      <c r="L33" s="89">
        <f>AVERAGE(L8:L31)</f>
        <v>5.2954666666666652</v>
      </c>
      <c r="M33" s="88"/>
      <c r="N33" s="89">
        <f>AVERAGE(N8:N31)</f>
        <v>6.8548875000000002</v>
      </c>
      <c r="O33" s="88"/>
      <c r="P33" s="89">
        <f>AVERAGE(P8:P31)</f>
        <v>6.2631608695652154</v>
      </c>
      <c r="Q33" s="88"/>
      <c r="R33" s="89">
        <f>AVERAGE(R8:R31)</f>
        <v>7.8000125000000002</v>
      </c>
      <c r="S33" s="90"/>
    </row>
    <row r="34" spans="1:19" x14ac:dyDescent="0.3">
      <c r="A34" s="87" t="s">
        <v>28</v>
      </c>
      <c r="B34" s="88"/>
      <c r="C34" s="88"/>
      <c r="D34" s="89">
        <f>MIN(D8:D31)</f>
        <v>-3.7164999999999999</v>
      </c>
      <c r="E34" s="88"/>
      <c r="F34" s="89">
        <f>MIN(F8:F31)</f>
        <v>-1.4935</v>
      </c>
      <c r="G34" s="88"/>
      <c r="H34" s="89">
        <f>MIN(H8:H31)</f>
        <v>2.0586000000000002</v>
      </c>
      <c r="I34" s="88"/>
      <c r="J34" s="89">
        <f>MIN(J8:J31)</f>
        <v>2.8649</v>
      </c>
      <c r="K34" s="88"/>
      <c r="L34" s="89">
        <f>MIN(L8:L31)</f>
        <v>3.2890999999999999</v>
      </c>
      <c r="M34" s="88"/>
      <c r="N34" s="89">
        <f>MIN(N8:N31)</f>
        <v>4.6073000000000004</v>
      </c>
      <c r="O34" s="88"/>
      <c r="P34" s="89">
        <f>MIN(P8:P31)</f>
        <v>0.59430000000000005</v>
      </c>
      <c r="Q34" s="88"/>
      <c r="R34" s="89">
        <f>MIN(R8:R31)</f>
        <v>6.0464000000000002</v>
      </c>
      <c r="S34" s="90"/>
    </row>
    <row r="35" spans="1:19" ht="15" thickBot="1" x14ac:dyDescent="0.35">
      <c r="A35" s="91" t="s">
        <v>29</v>
      </c>
      <c r="B35" s="92"/>
      <c r="C35" s="92"/>
      <c r="D35" s="93">
        <f>MAX(D8:D31)</f>
        <v>176.7559</v>
      </c>
      <c r="E35" s="92"/>
      <c r="F35" s="93">
        <f>MAX(F8:F31)</f>
        <v>63.482900000000001</v>
      </c>
      <c r="G35" s="92"/>
      <c r="H35" s="93">
        <f>MAX(H8:H31)</f>
        <v>32.870800000000003</v>
      </c>
      <c r="I35" s="92"/>
      <c r="J35" s="93">
        <f>MAX(J8:J31)</f>
        <v>22.750699999999998</v>
      </c>
      <c r="K35" s="92"/>
      <c r="L35" s="93">
        <f>MAX(L8:L31)</f>
        <v>18.092700000000001</v>
      </c>
      <c r="M35" s="92"/>
      <c r="N35" s="93">
        <f>MAX(N8:N31)</f>
        <v>12.391299999999999</v>
      </c>
      <c r="O35" s="92"/>
      <c r="P35" s="93">
        <f>MAX(P8:P31)</f>
        <v>8.1227999999999998</v>
      </c>
      <c r="Q35" s="92"/>
      <c r="R35" s="93">
        <f>MAX(R8:R31)</f>
        <v>8.9704999999999995</v>
      </c>
      <c r="S35" s="94"/>
    </row>
    <row r="36" spans="1:19" x14ac:dyDescent="0.3">
      <c r="A36" s="112" t="s">
        <v>431</v>
      </c>
    </row>
    <row r="37" spans="1:19" x14ac:dyDescent="0.3">
      <c r="A37" s="14" t="s">
        <v>340</v>
      </c>
    </row>
  </sheetData>
  <sheetProtection algorithmName="SHA-512" hashValue="OnYEqOKtiuVHbmW4qVkcuYtJmYhMKITz117+qJxbQuQbtTXkfSm6YPUZ4IDjeKfVw7WSsQD+1PM+J/eot0cBLA==" saltValue="l88v6sy+Tr0zVqCxO5W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1323</v>
      </c>
      <c r="B8" s="64">
        <f>VLOOKUP($A8,'Return Data'!$B$7:$R$2292,3,0)</f>
        <v>44679</v>
      </c>
      <c r="C8" s="65">
        <f>VLOOKUP($A8,'Return Data'!$B$7:$R$2292,4,0)</f>
        <v>38.2849</v>
      </c>
      <c r="D8" s="65">
        <f>VLOOKUP($A8,'Return Data'!$B$7:$R$2292,9,0)</f>
        <v>1.0711999999999999</v>
      </c>
      <c r="E8" s="66">
        <f t="shared" ref="E8:E31" si="0">RANK(D8,D$8:D$31,0)</f>
        <v>4</v>
      </c>
      <c r="F8" s="65">
        <f>VLOOKUP($A8,'Return Data'!$B$7:$R$2292,10,0)</f>
        <v>3.6501000000000001</v>
      </c>
      <c r="G8" s="66">
        <f t="shared" ref="G8:G31" si="1">RANK(F8,F$8:F$31,0)</f>
        <v>3</v>
      </c>
      <c r="H8" s="65">
        <f>VLOOKUP($A8,'Return Data'!$B$7:$R$2292,11,0)</f>
        <v>3.1574</v>
      </c>
      <c r="I8" s="66">
        <f t="shared" ref="I8:I31" si="2">RANK(H8,H$8:H$31,0)</f>
        <v>4</v>
      </c>
      <c r="J8" s="65">
        <f>VLOOKUP($A8,'Return Data'!$B$7:$R$2292,12,0)</f>
        <v>3.5446</v>
      </c>
      <c r="K8" s="66">
        <f t="shared" ref="K8:K31" si="3">RANK(J8,J$8:J$31,0)</f>
        <v>5</v>
      </c>
      <c r="L8" s="65">
        <f>VLOOKUP($A8,'Return Data'!$B$7:$R$2292,13,0)</f>
        <v>4.0585000000000004</v>
      </c>
      <c r="M8" s="66">
        <f t="shared" ref="M8:M31" si="4">RANK(L8,L$8:L$31,0)</f>
        <v>5</v>
      </c>
      <c r="N8" s="65">
        <f>VLOOKUP($A8,'Return Data'!$B$7:$R$2292,17,0)</f>
        <v>7.5472000000000001</v>
      </c>
      <c r="O8" s="66">
        <f t="shared" ref="O8:O31" si="5">RANK(N8,N$8:N$31,0)</f>
        <v>5</v>
      </c>
      <c r="P8" s="65">
        <f>VLOOKUP($A8,'Return Data'!$B$7:$R$2292,14,0)</f>
        <v>7.3688000000000002</v>
      </c>
      <c r="Q8" s="66">
        <f t="shared" ref="Q8:Q23" si="6">RANK(P8,P$8:P$31,0)</f>
        <v>2</v>
      </c>
      <c r="R8" s="65">
        <f>VLOOKUP($A8,'Return Data'!$B$7:$R$2292,16,0)</f>
        <v>7.3277999999999999</v>
      </c>
      <c r="S8" s="67">
        <f t="shared" ref="S8:S31" si="7">RANK(R8,R$8:R$31,0)</f>
        <v>13</v>
      </c>
    </row>
    <row r="9" spans="1:19" x14ac:dyDescent="0.3">
      <c r="A9" s="82" t="s">
        <v>1326</v>
      </c>
      <c r="B9" s="64">
        <f>VLOOKUP($A9,'Return Data'!$B$7:$R$2292,3,0)</f>
        <v>44679</v>
      </c>
      <c r="C9" s="65">
        <f>VLOOKUP($A9,'Return Data'!$B$7:$R$2292,4,0)</f>
        <v>24.9071</v>
      </c>
      <c r="D9" s="65">
        <f>VLOOKUP($A9,'Return Data'!$B$7:$R$2292,9,0)</f>
        <v>-2.3599999999999999E-2</v>
      </c>
      <c r="E9" s="66">
        <f t="shared" si="0"/>
        <v>7</v>
      </c>
      <c r="F9" s="65">
        <f>VLOOKUP($A9,'Return Data'!$B$7:$R$2292,10,0)</f>
        <v>2.9521999999999999</v>
      </c>
      <c r="G9" s="66">
        <f t="shared" si="1"/>
        <v>5</v>
      </c>
      <c r="H9" s="65">
        <f>VLOOKUP($A9,'Return Data'!$B$7:$R$2292,11,0)</f>
        <v>2.8740999999999999</v>
      </c>
      <c r="I9" s="66">
        <f t="shared" si="2"/>
        <v>6</v>
      </c>
      <c r="J9" s="65">
        <f>VLOOKUP($A9,'Return Data'!$B$7:$R$2292,12,0)</f>
        <v>3.2932999999999999</v>
      </c>
      <c r="K9" s="66">
        <f t="shared" si="3"/>
        <v>9</v>
      </c>
      <c r="L9" s="65">
        <f>VLOOKUP($A9,'Return Data'!$B$7:$R$2292,13,0)</f>
        <v>3.6229</v>
      </c>
      <c r="M9" s="66">
        <f t="shared" si="4"/>
        <v>9</v>
      </c>
      <c r="N9" s="65">
        <f>VLOOKUP($A9,'Return Data'!$B$7:$R$2292,17,0)</f>
        <v>5.9589999999999996</v>
      </c>
      <c r="O9" s="66">
        <f t="shared" si="5"/>
        <v>9</v>
      </c>
      <c r="P9" s="65">
        <f>VLOOKUP($A9,'Return Data'!$B$7:$R$2292,14,0)</f>
        <v>7.0887000000000002</v>
      </c>
      <c r="Q9" s="66">
        <f t="shared" si="6"/>
        <v>5</v>
      </c>
      <c r="R9" s="65">
        <f>VLOOKUP($A9,'Return Data'!$B$7:$R$2292,16,0)</f>
        <v>7.7201000000000004</v>
      </c>
      <c r="S9" s="67">
        <f t="shared" si="7"/>
        <v>6</v>
      </c>
    </row>
    <row r="10" spans="1:19" x14ac:dyDescent="0.3">
      <c r="A10" s="82" t="s">
        <v>2048</v>
      </c>
      <c r="B10" s="64">
        <f>VLOOKUP($A10,'Return Data'!$B$7:$R$2292,3,0)</f>
        <v>44679</v>
      </c>
      <c r="C10" s="65">
        <f>VLOOKUP($A10,'Return Data'!$B$7:$R$2292,4,0)</f>
        <v>23.7287</v>
      </c>
      <c r="D10" s="65">
        <f>VLOOKUP($A10,'Return Data'!$B$7:$R$2292,9,0)</f>
        <v>-2.3671000000000002</v>
      </c>
      <c r="E10" s="66">
        <f t="shared" si="0"/>
        <v>20</v>
      </c>
      <c r="F10" s="65">
        <f>VLOOKUP($A10,'Return Data'!$B$7:$R$2292,10,0)</f>
        <v>1.9716</v>
      </c>
      <c r="G10" s="66">
        <f t="shared" si="1"/>
        <v>20</v>
      </c>
      <c r="H10" s="65">
        <f>VLOOKUP($A10,'Return Data'!$B$7:$R$2292,11,0)</f>
        <v>2.4138000000000002</v>
      </c>
      <c r="I10" s="66">
        <f t="shared" si="2"/>
        <v>10</v>
      </c>
      <c r="J10" s="65">
        <f>VLOOKUP($A10,'Return Data'!$B$7:$R$2292,12,0)</f>
        <v>2.8405</v>
      </c>
      <c r="K10" s="66">
        <f t="shared" si="3"/>
        <v>13</v>
      </c>
      <c r="L10" s="65">
        <f>VLOOKUP($A10,'Return Data'!$B$7:$R$2292,13,0)</f>
        <v>3.2401</v>
      </c>
      <c r="M10" s="66">
        <f t="shared" si="4"/>
        <v>13</v>
      </c>
      <c r="N10" s="65">
        <f>VLOOKUP($A10,'Return Data'!$B$7:$R$2292,17,0)</f>
        <v>5.2068000000000003</v>
      </c>
      <c r="O10" s="66">
        <f t="shared" si="5"/>
        <v>15</v>
      </c>
      <c r="P10" s="65">
        <f>VLOOKUP($A10,'Return Data'!$B$7:$R$2292,14,0)</f>
        <v>6.0598999999999998</v>
      </c>
      <c r="Q10" s="66">
        <f t="shared" si="6"/>
        <v>17</v>
      </c>
      <c r="R10" s="65">
        <f>VLOOKUP($A10,'Return Data'!$B$7:$R$2292,16,0)</f>
        <v>7.5739999999999998</v>
      </c>
      <c r="S10" s="67">
        <f t="shared" si="7"/>
        <v>7</v>
      </c>
    </row>
    <row r="11" spans="1:19" x14ac:dyDescent="0.3">
      <c r="A11" s="82" t="s">
        <v>1330</v>
      </c>
      <c r="B11" s="64">
        <f>VLOOKUP($A11,'Return Data'!$B$7:$R$2292,3,0)</f>
        <v>44679</v>
      </c>
      <c r="C11" s="65">
        <f>VLOOKUP($A11,'Return Data'!$B$7:$R$2292,4,0)</f>
        <v>20.2545</v>
      </c>
      <c r="D11" s="65">
        <f>VLOOKUP($A11,'Return Data'!$B$7:$R$2292,9,0)</f>
        <v>176.44450000000001</v>
      </c>
      <c r="E11" s="66">
        <f t="shared" si="0"/>
        <v>1</v>
      </c>
      <c r="F11" s="65">
        <f>VLOOKUP($A11,'Return Data'!$B$7:$R$2292,10,0)</f>
        <v>63.167499999999997</v>
      </c>
      <c r="G11" s="66">
        <f t="shared" si="1"/>
        <v>1</v>
      </c>
      <c r="H11" s="65">
        <f>VLOOKUP($A11,'Return Data'!$B$7:$R$2292,11,0)</f>
        <v>32.550800000000002</v>
      </c>
      <c r="I11" s="66">
        <f t="shared" si="2"/>
        <v>1</v>
      </c>
      <c r="J11" s="65">
        <f>VLOOKUP($A11,'Return Data'!$B$7:$R$2292,12,0)</f>
        <v>22.427900000000001</v>
      </c>
      <c r="K11" s="66">
        <f t="shared" si="3"/>
        <v>2</v>
      </c>
      <c r="L11" s="65">
        <f>VLOOKUP($A11,'Return Data'!$B$7:$R$2292,13,0)</f>
        <v>17.765599999999999</v>
      </c>
      <c r="M11" s="66">
        <f t="shared" si="4"/>
        <v>1</v>
      </c>
      <c r="N11" s="65">
        <f>VLOOKUP($A11,'Return Data'!$B$7:$R$2292,17,0)</f>
        <v>11.9223</v>
      </c>
      <c r="O11" s="66">
        <f t="shared" si="5"/>
        <v>2</v>
      </c>
      <c r="P11" s="65">
        <f>VLOOKUP($A11,'Return Data'!$B$7:$R$2292,14,0)</f>
        <v>0.1283</v>
      </c>
      <c r="Q11" s="66">
        <f t="shared" si="6"/>
        <v>23</v>
      </c>
      <c r="R11" s="65">
        <f>VLOOKUP($A11,'Return Data'!$B$7:$R$2292,16,0)</f>
        <v>5.4218999999999999</v>
      </c>
      <c r="S11" s="67">
        <f t="shared" si="7"/>
        <v>24</v>
      </c>
    </row>
    <row r="12" spans="1:19" x14ac:dyDescent="0.3">
      <c r="A12" s="82" t="s">
        <v>1332</v>
      </c>
      <c r="B12" s="64">
        <f>VLOOKUP($A12,'Return Data'!$B$7:$R$2292,3,0)</f>
        <v>44679</v>
      </c>
      <c r="C12" s="65">
        <f>VLOOKUP($A12,'Return Data'!$B$7:$R$2292,4,0)</f>
        <v>20.934000000000001</v>
      </c>
      <c r="D12" s="65">
        <f>VLOOKUP($A12,'Return Data'!$B$7:$R$2292,9,0)</f>
        <v>-0.80369999999999997</v>
      </c>
      <c r="E12" s="66">
        <f t="shared" si="0"/>
        <v>11</v>
      </c>
      <c r="F12" s="65">
        <f>VLOOKUP($A12,'Return Data'!$B$7:$R$2292,10,0)</f>
        <v>2.0032999999999999</v>
      </c>
      <c r="G12" s="66">
        <f t="shared" si="1"/>
        <v>18</v>
      </c>
      <c r="H12" s="65">
        <f>VLOOKUP($A12,'Return Data'!$B$7:$R$2292,11,0)</f>
        <v>2.1564000000000001</v>
      </c>
      <c r="I12" s="66">
        <f t="shared" si="2"/>
        <v>19</v>
      </c>
      <c r="J12" s="65">
        <f>VLOOKUP($A12,'Return Data'!$B$7:$R$2292,12,0)</f>
        <v>2.3144</v>
      </c>
      <c r="K12" s="66">
        <f t="shared" si="3"/>
        <v>20</v>
      </c>
      <c r="L12" s="65">
        <f>VLOOKUP($A12,'Return Data'!$B$7:$R$2292,13,0)</f>
        <v>2.6644000000000001</v>
      </c>
      <c r="M12" s="66">
        <f t="shared" si="4"/>
        <v>23</v>
      </c>
      <c r="N12" s="65">
        <f>VLOOKUP($A12,'Return Data'!$B$7:$R$2292,17,0)</f>
        <v>5.05</v>
      </c>
      <c r="O12" s="66">
        <f t="shared" si="5"/>
        <v>17</v>
      </c>
      <c r="P12" s="65">
        <f>VLOOKUP($A12,'Return Data'!$B$7:$R$2292,14,0)</f>
        <v>6.0758999999999999</v>
      </c>
      <c r="Q12" s="66">
        <f t="shared" si="6"/>
        <v>16</v>
      </c>
      <c r="R12" s="65">
        <f>VLOOKUP($A12,'Return Data'!$B$7:$R$2292,16,0)</f>
        <v>6.9362000000000004</v>
      </c>
      <c r="S12" s="67">
        <f t="shared" si="7"/>
        <v>18</v>
      </c>
    </row>
    <row r="13" spans="1:19" x14ac:dyDescent="0.3">
      <c r="A13" s="82" t="s">
        <v>1334</v>
      </c>
      <c r="B13" s="64">
        <f>VLOOKUP($A13,'Return Data'!$B$7:$R$2292,3,0)</f>
        <v>44679</v>
      </c>
      <c r="C13" s="65">
        <f>VLOOKUP($A13,'Return Data'!$B$7:$R$2292,4,0)</f>
        <v>38.006100000000004</v>
      </c>
      <c r="D13" s="65">
        <f>VLOOKUP($A13,'Return Data'!$B$7:$R$2292,9,0)</f>
        <v>-0.90700000000000003</v>
      </c>
      <c r="E13" s="66">
        <f t="shared" si="0"/>
        <v>13</v>
      </c>
      <c r="F13" s="65">
        <f>VLOOKUP($A13,'Return Data'!$B$7:$R$2292,10,0)</f>
        <v>2.2856999999999998</v>
      </c>
      <c r="G13" s="66">
        <f t="shared" si="1"/>
        <v>12</v>
      </c>
      <c r="H13" s="65">
        <f>VLOOKUP($A13,'Return Data'!$B$7:$R$2292,11,0)</f>
        <v>2.2885</v>
      </c>
      <c r="I13" s="66">
        <f t="shared" si="2"/>
        <v>13</v>
      </c>
      <c r="J13" s="65">
        <f>VLOOKUP($A13,'Return Data'!$B$7:$R$2292,12,0)</f>
        <v>2.4039000000000001</v>
      </c>
      <c r="K13" s="66">
        <f t="shared" si="3"/>
        <v>18</v>
      </c>
      <c r="L13" s="65">
        <f>VLOOKUP($A13,'Return Data'!$B$7:$R$2292,13,0)</f>
        <v>2.9415</v>
      </c>
      <c r="M13" s="66">
        <f t="shared" si="4"/>
        <v>18</v>
      </c>
      <c r="N13" s="65">
        <f>VLOOKUP($A13,'Return Data'!$B$7:$R$2292,17,0)</f>
        <v>5.1421999999999999</v>
      </c>
      <c r="O13" s="66">
        <f t="shared" si="5"/>
        <v>16</v>
      </c>
      <c r="P13" s="65">
        <f>VLOOKUP($A13,'Return Data'!$B$7:$R$2292,14,0)</f>
        <v>6.5182000000000002</v>
      </c>
      <c r="Q13" s="66">
        <f t="shared" si="6"/>
        <v>10</v>
      </c>
      <c r="R13" s="65">
        <f>VLOOKUP($A13,'Return Data'!$B$7:$R$2292,16,0)</f>
        <v>7.0320999999999998</v>
      </c>
      <c r="S13" s="67">
        <f t="shared" si="7"/>
        <v>15</v>
      </c>
    </row>
    <row r="14" spans="1:19" x14ac:dyDescent="0.3">
      <c r="A14" s="82" t="s">
        <v>1342</v>
      </c>
      <c r="B14" s="64">
        <f>VLOOKUP($A14,'Return Data'!$B$7:$R$2292,3,0)</f>
        <v>44679</v>
      </c>
      <c r="C14" s="65">
        <f>VLOOKUP($A14,'Return Data'!$B$7:$R$2292,4,0)</f>
        <v>4715.9785140562299</v>
      </c>
      <c r="D14" s="65">
        <f>VLOOKUP($A14,'Return Data'!$B$7:$R$2292,9,0)</f>
        <v>-3.7166000000000001</v>
      </c>
      <c r="E14" s="66">
        <f t="shared" si="0"/>
        <v>22</v>
      </c>
      <c r="F14" s="65">
        <f>VLOOKUP($A14,'Return Data'!$B$7:$R$2292,10,0)</f>
        <v>23.028300000000002</v>
      </c>
      <c r="G14" s="66">
        <f t="shared" si="1"/>
        <v>2</v>
      </c>
      <c r="H14" s="65">
        <f>VLOOKUP($A14,'Return Data'!$B$7:$R$2292,11,0)</f>
        <v>14.3545</v>
      </c>
      <c r="I14" s="66">
        <f t="shared" si="2"/>
        <v>2</v>
      </c>
      <c r="J14" s="65">
        <f>VLOOKUP($A14,'Return Data'!$B$7:$R$2292,12,0)</f>
        <v>24.019200000000001</v>
      </c>
      <c r="K14" s="66">
        <f t="shared" si="3"/>
        <v>1</v>
      </c>
      <c r="L14" s="65">
        <f>VLOOKUP($A14,'Return Data'!$B$7:$R$2292,13,0)</f>
        <v>15.8489</v>
      </c>
      <c r="M14" s="66">
        <f t="shared" si="4"/>
        <v>2</v>
      </c>
      <c r="N14" s="65">
        <f>VLOOKUP($A14,'Return Data'!$B$7:$R$2292,17,0)</f>
        <v>12.7592</v>
      </c>
      <c r="O14" s="66">
        <f t="shared" si="5"/>
        <v>1</v>
      </c>
      <c r="P14" s="65">
        <f>VLOOKUP($A14,'Return Data'!$B$7:$R$2292,14,0)</f>
        <v>5.6257000000000001</v>
      </c>
      <c r="Q14" s="66">
        <f t="shared" si="6"/>
        <v>18</v>
      </c>
      <c r="R14" s="65">
        <f>VLOOKUP($A14,'Return Data'!$B$7:$R$2292,16,0)</f>
        <v>7.9591000000000003</v>
      </c>
      <c r="S14" s="67">
        <f t="shared" si="7"/>
        <v>2</v>
      </c>
    </row>
    <row r="15" spans="1:19" x14ac:dyDescent="0.3">
      <c r="A15" s="82" t="s">
        <v>1344</v>
      </c>
      <c r="B15" s="64">
        <f>VLOOKUP($A15,'Return Data'!$B$7:$R$2292,3,0)</f>
        <v>44679</v>
      </c>
      <c r="C15" s="65">
        <f>VLOOKUP($A15,'Return Data'!$B$7:$R$2292,4,0)</f>
        <v>25.650500000000001</v>
      </c>
      <c r="D15" s="65">
        <f>VLOOKUP($A15,'Return Data'!$B$7:$R$2292,9,0)</f>
        <v>-0.75690000000000002</v>
      </c>
      <c r="E15" s="66">
        <f t="shared" si="0"/>
        <v>10</v>
      </c>
      <c r="F15" s="65">
        <f>VLOOKUP($A15,'Return Data'!$B$7:$R$2292,10,0)</f>
        <v>2.4512</v>
      </c>
      <c r="G15" s="66">
        <f t="shared" si="1"/>
        <v>11</v>
      </c>
      <c r="H15" s="65">
        <f>VLOOKUP($A15,'Return Data'!$B$7:$R$2292,11,0)</f>
        <v>2.4053</v>
      </c>
      <c r="I15" s="66">
        <f t="shared" si="2"/>
        <v>11</v>
      </c>
      <c r="J15" s="65">
        <f>VLOOKUP($A15,'Return Data'!$B$7:$R$2292,12,0)</f>
        <v>3.0623</v>
      </c>
      <c r="K15" s="66">
        <f t="shared" si="3"/>
        <v>10</v>
      </c>
      <c r="L15" s="65">
        <f>VLOOKUP($A15,'Return Data'!$B$7:$R$2292,13,0)</f>
        <v>3.6899000000000002</v>
      </c>
      <c r="M15" s="66">
        <f t="shared" si="4"/>
        <v>7</v>
      </c>
      <c r="N15" s="65">
        <f>VLOOKUP($A15,'Return Data'!$B$7:$R$2292,17,0)</f>
        <v>6.5602999999999998</v>
      </c>
      <c r="O15" s="66">
        <f t="shared" si="5"/>
        <v>6</v>
      </c>
      <c r="P15" s="65">
        <f>VLOOKUP($A15,'Return Data'!$B$7:$R$2292,14,0)</f>
        <v>7.4279999999999999</v>
      </c>
      <c r="Q15" s="66">
        <f t="shared" si="6"/>
        <v>1</v>
      </c>
      <c r="R15" s="65">
        <f>VLOOKUP($A15,'Return Data'!$B$7:$R$2292,16,0)</f>
        <v>8.2742000000000004</v>
      </c>
      <c r="S15" s="67">
        <f t="shared" si="7"/>
        <v>1</v>
      </c>
    </row>
    <row r="16" spans="1:19" x14ac:dyDescent="0.3">
      <c r="A16" s="82" t="s">
        <v>1346</v>
      </c>
      <c r="B16" s="64">
        <f>VLOOKUP($A16,'Return Data'!$B$7:$R$2292,3,0)</f>
        <v>44679</v>
      </c>
      <c r="C16" s="65">
        <f>VLOOKUP($A16,'Return Data'!$B$7:$R$2292,4,0)</f>
        <v>32.192</v>
      </c>
      <c r="D16" s="65">
        <f>VLOOKUP($A16,'Return Data'!$B$7:$R$2292,9,0)</f>
        <v>-1.7056</v>
      </c>
      <c r="E16" s="66">
        <f t="shared" si="0"/>
        <v>18</v>
      </c>
      <c r="F16" s="65">
        <f>VLOOKUP($A16,'Return Data'!$B$7:$R$2292,10,0)</f>
        <v>2.2014</v>
      </c>
      <c r="G16" s="66">
        <f t="shared" si="1"/>
        <v>14</v>
      </c>
      <c r="H16" s="65">
        <f>VLOOKUP($A16,'Return Data'!$B$7:$R$2292,11,0)</f>
        <v>2.4262000000000001</v>
      </c>
      <c r="I16" s="66">
        <f t="shared" si="2"/>
        <v>9</v>
      </c>
      <c r="J16" s="65">
        <f>VLOOKUP($A16,'Return Data'!$B$7:$R$2292,12,0)</f>
        <v>2.6086999999999998</v>
      </c>
      <c r="K16" s="66">
        <f t="shared" si="3"/>
        <v>14</v>
      </c>
      <c r="L16" s="65">
        <f>VLOOKUP($A16,'Return Data'!$B$7:$R$2292,13,0)</f>
        <v>3.0091000000000001</v>
      </c>
      <c r="M16" s="66">
        <f t="shared" si="4"/>
        <v>14</v>
      </c>
      <c r="N16" s="65">
        <f>VLOOKUP($A16,'Return Data'!$B$7:$R$2292,17,0)</f>
        <v>3.6781000000000001</v>
      </c>
      <c r="O16" s="66">
        <f t="shared" si="5"/>
        <v>24</v>
      </c>
      <c r="P16" s="65">
        <f>VLOOKUP($A16,'Return Data'!$B$7:$R$2292,14,0)</f>
        <v>2.0367999999999999</v>
      </c>
      <c r="Q16" s="66">
        <f t="shared" si="6"/>
        <v>22</v>
      </c>
      <c r="R16" s="65">
        <f>VLOOKUP($A16,'Return Data'!$B$7:$R$2292,16,0)</f>
        <v>6.2135999999999996</v>
      </c>
      <c r="S16" s="67">
        <f t="shared" si="7"/>
        <v>22</v>
      </c>
    </row>
    <row r="17" spans="1:19" x14ac:dyDescent="0.3">
      <c r="A17" s="82" t="s">
        <v>1348</v>
      </c>
      <c r="B17" s="64">
        <f>VLOOKUP($A17,'Return Data'!$B$7:$R$2292,3,0)</f>
        <v>44679</v>
      </c>
      <c r="C17" s="65">
        <f>VLOOKUP($A17,'Return Data'!$B$7:$R$2292,4,0)</f>
        <v>47.819099999999999</v>
      </c>
      <c r="D17" s="65">
        <f>VLOOKUP($A17,'Return Data'!$B$7:$R$2292,9,0)</f>
        <v>1.8792</v>
      </c>
      <c r="E17" s="66">
        <f t="shared" si="0"/>
        <v>2</v>
      </c>
      <c r="F17" s="65">
        <f>VLOOKUP($A17,'Return Data'!$B$7:$R$2292,10,0)</f>
        <v>3.3995000000000002</v>
      </c>
      <c r="G17" s="66">
        <f t="shared" si="1"/>
        <v>4</v>
      </c>
      <c r="H17" s="65">
        <f>VLOOKUP($A17,'Return Data'!$B$7:$R$2292,11,0)</f>
        <v>2.1945000000000001</v>
      </c>
      <c r="I17" s="66">
        <f t="shared" si="2"/>
        <v>17</v>
      </c>
      <c r="J17" s="65">
        <f>VLOOKUP($A17,'Return Data'!$B$7:$R$2292,12,0)</f>
        <v>3.3094999999999999</v>
      </c>
      <c r="K17" s="66">
        <f t="shared" si="3"/>
        <v>8</v>
      </c>
      <c r="L17" s="65">
        <f>VLOOKUP($A17,'Return Data'!$B$7:$R$2292,13,0)</f>
        <v>3.6699000000000002</v>
      </c>
      <c r="M17" s="66">
        <f t="shared" si="4"/>
        <v>8</v>
      </c>
      <c r="N17" s="65">
        <f>VLOOKUP($A17,'Return Data'!$B$7:$R$2292,17,0)</f>
        <v>6.4448999999999996</v>
      </c>
      <c r="O17" s="66">
        <f t="shared" si="5"/>
        <v>7</v>
      </c>
      <c r="P17" s="65">
        <f>VLOOKUP($A17,'Return Data'!$B$7:$R$2292,14,0)</f>
        <v>7.3094999999999999</v>
      </c>
      <c r="Q17" s="66">
        <f t="shared" si="6"/>
        <v>3</v>
      </c>
      <c r="R17" s="65">
        <f>VLOOKUP($A17,'Return Data'!$B$7:$R$2292,16,0)</f>
        <v>7.9240000000000004</v>
      </c>
      <c r="S17" s="67">
        <f t="shared" si="7"/>
        <v>3</v>
      </c>
    </row>
    <row r="18" spans="1:19" x14ac:dyDescent="0.3">
      <c r="A18" s="82" t="s">
        <v>1350</v>
      </c>
      <c r="B18" s="64">
        <f>VLOOKUP($A18,'Return Data'!$B$7:$R$2292,3,0)</f>
        <v>44679</v>
      </c>
      <c r="C18" s="65">
        <f>VLOOKUP($A18,'Return Data'!$B$7:$R$2292,4,0)</f>
        <v>22.394500000000001</v>
      </c>
      <c r="D18" s="65">
        <f>VLOOKUP($A18,'Return Data'!$B$7:$R$2292,9,0)</f>
        <v>-4.1388999999999996</v>
      </c>
      <c r="E18" s="66">
        <f t="shared" si="0"/>
        <v>24</v>
      </c>
      <c r="F18" s="65">
        <f>VLOOKUP($A18,'Return Data'!$B$7:$R$2292,10,0)</f>
        <v>1.6802999999999999</v>
      </c>
      <c r="G18" s="66">
        <f t="shared" si="1"/>
        <v>22</v>
      </c>
      <c r="H18" s="65">
        <f>VLOOKUP($A18,'Return Data'!$B$7:$R$2292,11,0)</f>
        <v>1.9943</v>
      </c>
      <c r="I18" s="66">
        <f t="shared" si="2"/>
        <v>20</v>
      </c>
      <c r="J18" s="65">
        <f>VLOOKUP($A18,'Return Data'!$B$7:$R$2292,12,0)</f>
        <v>13.9597</v>
      </c>
      <c r="K18" s="66">
        <f t="shared" si="3"/>
        <v>3</v>
      </c>
      <c r="L18" s="65">
        <f>VLOOKUP($A18,'Return Data'!$B$7:$R$2292,13,0)</f>
        <v>11.5731</v>
      </c>
      <c r="M18" s="66">
        <f t="shared" si="4"/>
        <v>3</v>
      </c>
      <c r="N18" s="65">
        <f>VLOOKUP($A18,'Return Data'!$B$7:$R$2292,17,0)</f>
        <v>11.08</v>
      </c>
      <c r="O18" s="66">
        <f t="shared" si="5"/>
        <v>3</v>
      </c>
      <c r="P18" s="65">
        <f>VLOOKUP($A18,'Return Data'!$B$7:$R$2292,14,0)</f>
        <v>6.4683000000000002</v>
      </c>
      <c r="Q18" s="66">
        <f t="shared" si="6"/>
        <v>12</v>
      </c>
      <c r="R18" s="65">
        <f>VLOOKUP($A18,'Return Data'!$B$7:$R$2292,16,0)</f>
        <v>7.5288000000000004</v>
      </c>
      <c r="S18" s="67">
        <f t="shared" si="7"/>
        <v>8</v>
      </c>
    </row>
    <row r="19" spans="1:19" x14ac:dyDescent="0.3">
      <c r="A19" s="82" t="s">
        <v>1353</v>
      </c>
      <c r="B19" s="64">
        <f>VLOOKUP($A19,'Return Data'!$B$7:$R$2292,3,0)</f>
        <v>44679</v>
      </c>
      <c r="C19" s="65">
        <f>VLOOKUP($A19,'Return Data'!$B$7:$R$2292,4,0)</f>
        <v>46.253900000000002</v>
      </c>
      <c r="D19" s="65">
        <f>VLOOKUP($A19,'Return Data'!$B$7:$R$2292,9,0)</f>
        <v>-3.9805000000000001</v>
      </c>
      <c r="E19" s="66">
        <f t="shared" si="0"/>
        <v>23</v>
      </c>
      <c r="F19" s="65">
        <f>VLOOKUP($A19,'Return Data'!$B$7:$R$2292,10,0)</f>
        <v>1.6189</v>
      </c>
      <c r="G19" s="66">
        <f t="shared" si="1"/>
        <v>23</v>
      </c>
      <c r="H19" s="65">
        <f>VLOOKUP($A19,'Return Data'!$B$7:$R$2292,11,0)</f>
        <v>1.8974</v>
      </c>
      <c r="I19" s="66">
        <f t="shared" si="2"/>
        <v>21</v>
      </c>
      <c r="J19" s="65">
        <f>VLOOKUP($A19,'Return Data'!$B$7:$R$2292,12,0)</f>
        <v>2.4813000000000001</v>
      </c>
      <c r="K19" s="66">
        <f t="shared" si="3"/>
        <v>17</v>
      </c>
      <c r="L19" s="65">
        <f>VLOOKUP($A19,'Return Data'!$B$7:$R$2292,13,0)</f>
        <v>2.9234</v>
      </c>
      <c r="M19" s="66">
        <f t="shared" si="4"/>
        <v>20</v>
      </c>
      <c r="N19" s="65">
        <f>VLOOKUP($A19,'Return Data'!$B$7:$R$2292,17,0)</f>
        <v>5.4119000000000002</v>
      </c>
      <c r="O19" s="66">
        <f t="shared" si="5"/>
        <v>12</v>
      </c>
      <c r="P19" s="65">
        <f>VLOOKUP($A19,'Return Data'!$B$7:$R$2292,14,0)</f>
        <v>6.7012</v>
      </c>
      <c r="Q19" s="66">
        <f t="shared" si="6"/>
        <v>8</v>
      </c>
      <c r="R19" s="65">
        <f>VLOOKUP($A19,'Return Data'!$B$7:$R$2292,16,0)</f>
        <v>7.4250999999999996</v>
      </c>
      <c r="S19" s="67">
        <f t="shared" si="7"/>
        <v>10</v>
      </c>
    </row>
    <row r="20" spans="1:19" x14ac:dyDescent="0.3">
      <c r="A20" s="82" t="s">
        <v>1355</v>
      </c>
      <c r="B20" s="64">
        <f>VLOOKUP($A20,'Return Data'!$B$7:$R$2292,3,0)</f>
        <v>44679</v>
      </c>
      <c r="C20" s="65">
        <f>VLOOKUP($A20,'Return Data'!$B$7:$R$2292,4,0)</f>
        <v>2921.4901</v>
      </c>
      <c r="D20" s="65">
        <f>VLOOKUP($A20,'Return Data'!$B$7:$R$2292,9,0)</f>
        <v>-1.3292999999999999</v>
      </c>
      <c r="E20" s="66">
        <f t="shared" si="0"/>
        <v>15</v>
      </c>
      <c r="F20" s="65">
        <f>VLOOKUP($A20,'Return Data'!$B$7:$R$2292,10,0)</f>
        <v>2.0102000000000002</v>
      </c>
      <c r="G20" s="66">
        <f t="shared" si="1"/>
        <v>16</v>
      </c>
      <c r="H20" s="65">
        <f>VLOOKUP($A20,'Return Data'!$B$7:$R$2292,11,0)</f>
        <v>2.2128999999999999</v>
      </c>
      <c r="I20" s="66">
        <f t="shared" si="2"/>
        <v>15</v>
      </c>
      <c r="J20" s="65">
        <f>VLOOKUP($A20,'Return Data'!$B$7:$R$2292,12,0)</f>
        <v>2.3098999999999998</v>
      </c>
      <c r="K20" s="66">
        <f t="shared" si="3"/>
        <v>22</v>
      </c>
      <c r="L20" s="65">
        <f>VLOOKUP($A20,'Return Data'!$B$7:$R$2292,13,0)</f>
        <v>2.7688000000000001</v>
      </c>
      <c r="M20" s="66">
        <f t="shared" si="4"/>
        <v>21</v>
      </c>
      <c r="N20" s="65">
        <f>VLOOKUP($A20,'Return Data'!$B$7:$R$2292,17,0)</f>
        <v>5.0364000000000004</v>
      </c>
      <c r="O20" s="66">
        <f t="shared" si="5"/>
        <v>18</v>
      </c>
      <c r="P20" s="65">
        <f>VLOOKUP($A20,'Return Data'!$B$7:$R$2292,14,0)</f>
        <v>6.3643000000000001</v>
      </c>
      <c r="Q20" s="66">
        <f t="shared" si="6"/>
        <v>13</v>
      </c>
      <c r="R20" s="65">
        <f>VLOOKUP($A20,'Return Data'!$B$7:$R$2292,16,0)</f>
        <v>7.3545999999999996</v>
      </c>
      <c r="S20" s="67">
        <f t="shared" si="7"/>
        <v>11</v>
      </c>
    </row>
    <row r="21" spans="1:19" x14ac:dyDescent="0.3">
      <c r="A21" s="82" t="s">
        <v>1355</v>
      </c>
      <c r="B21" s="64">
        <f>VLOOKUP($A21,'Return Data'!$B$7:$R$2292,3,0)</f>
        <v>44679</v>
      </c>
      <c r="C21" s="65">
        <f>VLOOKUP($A21,'Return Data'!$B$7:$R$2292,4,0)</f>
        <v>2921.4901</v>
      </c>
      <c r="D21" s="65">
        <f>VLOOKUP($A21,'Return Data'!$B$7:$R$2292,9,0)</f>
        <v>-1.3292999999999999</v>
      </c>
      <c r="E21" s="66">
        <f t="shared" si="0"/>
        <v>15</v>
      </c>
      <c r="F21" s="65">
        <f>VLOOKUP($A21,'Return Data'!$B$7:$R$2292,10,0)</f>
        <v>2.0102000000000002</v>
      </c>
      <c r="G21" s="66">
        <f t="shared" si="1"/>
        <v>16</v>
      </c>
      <c r="H21" s="65">
        <f>VLOOKUP($A21,'Return Data'!$B$7:$R$2292,11,0)</f>
        <v>2.2128999999999999</v>
      </c>
      <c r="I21" s="66">
        <f t="shared" si="2"/>
        <v>15</v>
      </c>
      <c r="J21" s="65">
        <f>VLOOKUP($A21,'Return Data'!$B$7:$R$2292,12,0)</f>
        <v>2.3098999999999998</v>
      </c>
      <c r="K21" s="66">
        <f t="shared" si="3"/>
        <v>22</v>
      </c>
      <c r="L21" s="65">
        <f>VLOOKUP($A21,'Return Data'!$B$7:$R$2292,13,0)</f>
        <v>2.7688000000000001</v>
      </c>
      <c r="M21" s="66">
        <f t="shared" si="4"/>
        <v>21</v>
      </c>
      <c r="N21" s="65">
        <f>VLOOKUP($A21,'Return Data'!$B$7:$R$2292,17,0)</f>
        <v>5.0364000000000004</v>
      </c>
      <c r="O21" s="66">
        <f t="shared" si="5"/>
        <v>18</v>
      </c>
      <c r="P21" s="65">
        <f>VLOOKUP($A21,'Return Data'!$B$7:$R$2292,14,0)</f>
        <v>6.3643000000000001</v>
      </c>
      <c r="Q21" s="66">
        <f t="shared" si="6"/>
        <v>13</v>
      </c>
      <c r="R21" s="65">
        <f>VLOOKUP($A21,'Return Data'!$B$7:$R$2292,16,0)</f>
        <v>7.3545999999999996</v>
      </c>
      <c r="S21" s="67">
        <f t="shared" si="7"/>
        <v>11</v>
      </c>
    </row>
    <row r="22" spans="1:19" x14ac:dyDescent="0.3">
      <c r="A22" s="82" t="s">
        <v>1359</v>
      </c>
      <c r="B22" s="64">
        <f>VLOOKUP($A22,'Return Data'!$B$7:$R$2292,3,0)</f>
        <v>44679</v>
      </c>
      <c r="C22" s="65">
        <f>VLOOKUP($A22,'Return Data'!$B$7:$R$2292,4,0)</f>
        <v>42.482599999999998</v>
      </c>
      <c r="D22" s="65">
        <f>VLOOKUP($A22,'Return Data'!$B$7:$R$2292,9,0)</f>
        <v>-1.3841000000000001</v>
      </c>
      <c r="E22" s="66">
        <f t="shared" si="0"/>
        <v>17</v>
      </c>
      <c r="F22" s="65">
        <f>VLOOKUP($A22,'Return Data'!$B$7:$R$2292,10,0)</f>
        <v>1.7949999999999999</v>
      </c>
      <c r="G22" s="66">
        <f t="shared" si="1"/>
        <v>21</v>
      </c>
      <c r="H22" s="65">
        <f>VLOOKUP($A22,'Return Data'!$B$7:$R$2292,11,0)</f>
        <v>1.7159</v>
      </c>
      <c r="I22" s="66">
        <f t="shared" si="2"/>
        <v>23</v>
      </c>
      <c r="J22" s="65">
        <f>VLOOKUP($A22,'Return Data'!$B$7:$R$2292,12,0)</f>
        <v>2.8681000000000001</v>
      </c>
      <c r="K22" s="66">
        <f t="shared" si="3"/>
        <v>12</v>
      </c>
      <c r="L22" s="65">
        <f>VLOOKUP($A22,'Return Data'!$B$7:$R$2292,13,0)</f>
        <v>3.3992</v>
      </c>
      <c r="M22" s="66">
        <f t="shared" si="4"/>
        <v>12</v>
      </c>
      <c r="N22" s="65">
        <f>VLOOKUP($A22,'Return Data'!$B$7:$R$2292,17,0)</f>
        <v>5.4855</v>
      </c>
      <c r="O22" s="66">
        <f t="shared" si="5"/>
        <v>11</v>
      </c>
      <c r="P22" s="65">
        <f>VLOOKUP($A22,'Return Data'!$B$7:$R$2292,14,0)</f>
        <v>6.8201000000000001</v>
      </c>
      <c r="Q22" s="66">
        <f t="shared" si="6"/>
        <v>6</v>
      </c>
      <c r="R22" s="65">
        <f>VLOOKUP($A22,'Return Data'!$B$7:$R$2292,16,0)</f>
        <v>7.4995000000000003</v>
      </c>
      <c r="S22" s="67">
        <f t="shared" si="7"/>
        <v>9</v>
      </c>
    </row>
    <row r="23" spans="1:19" x14ac:dyDescent="0.3">
      <c r="A23" s="82" t="s">
        <v>1362</v>
      </c>
      <c r="B23" s="64">
        <f>VLOOKUP($A23,'Return Data'!$B$7:$R$2292,3,0)</f>
        <v>44679</v>
      </c>
      <c r="C23" s="65">
        <f>VLOOKUP($A23,'Return Data'!$B$7:$R$2292,4,0)</f>
        <v>21.607800000000001</v>
      </c>
      <c r="D23" s="65">
        <f>VLOOKUP($A23,'Return Data'!$B$7:$R$2292,9,0)</f>
        <v>-1.8389</v>
      </c>
      <c r="E23" s="66">
        <f t="shared" si="0"/>
        <v>19</v>
      </c>
      <c r="F23" s="65">
        <f>VLOOKUP($A23,'Return Data'!$B$7:$R$2292,10,0)</f>
        <v>2.0202</v>
      </c>
      <c r="G23" s="66">
        <f t="shared" si="1"/>
        <v>15</v>
      </c>
      <c r="H23" s="65">
        <f>VLOOKUP($A23,'Return Data'!$B$7:$R$2292,11,0)</f>
        <v>2.1785000000000001</v>
      </c>
      <c r="I23" s="66">
        <f t="shared" si="2"/>
        <v>18</v>
      </c>
      <c r="J23" s="65">
        <f>VLOOKUP($A23,'Return Data'!$B$7:$R$2292,12,0)</f>
        <v>2.4817999999999998</v>
      </c>
      <c r="K23" s="66">
        <f t="shared" si="3"/>
        <v>16</v>
      </c>
      <c r="L23" s="65">
        <f>VLOOKUP($A23,'Return Data'!$B$7:$R$2292,13,0)</f>
        <v>2.9904000000000002</v>
      </c>
      <c r="M23" s="66">
        <f t="shared" si="4"/>
        <v>15</v>
      </c>
      <c r="N23" s="65">
        <f>VLOOKUP($A23,'Return Data'!$B$7:$R$2292,17,0)</f>
        <v>4.9531999999999998</v>
      </c>
      <c r="O23" s="66">
        <f t="shared" si="5"/>
        <v>21</v>
      </c>
      <c r="P23" s="65">
        <f>VLOOKUP($A23,'Return Data'!$B$7:$R$2292,14,0)</f>
        <v>6.5727000000000002</v>
      </c>
      <c r="Q23" s="66">
        <f t="shared" si="6"/>
        <v>9</v>
      </c>
      <c r="R23" s="65">
        <f>VLOOKUP($A23,'Return Data'!$B$7:$R$2292,16,0)</f>
        <v>7.7340999999999998</v>
      </c>
      <c r="S23" s="67">
        <f t="shared" si="7"/>
        <v>5</v>
      </c>
    </row>
    <row r="24" spans="1:19" x14ac:dyDescent="0.3">
      <c r="A24" s="82" t="s">
        <v>1364</v>
      </c>
      <c r="B24" s="64">
        <f>VLOOKUP($A24,'Return Data'!$B$7:$R$2292,3,0)</f>
        <v>44679</v>
      </c>
      <c r="C24" s="65">
        <f>VLOOKUP($A24,'Return Data'!$B$7:$R$2292,4,0)</f>
        <v>12.0411</v>
      </c>
      <c r="D24" s="65">
        <f>VLOOKUP($A24,'Return Data'!$B$7:$R$2292,9,0)</f>
        <v>-2.4882</v>
      </c>
      <c r="E24" s="66">
        <f t="shared" si="0"/>
        <v>21</v>
      </c>
      <c r="F24" s="65">
        <f>VLOOKUP($A24,'Return Data'!$B$7:$R$2292,10,0)</f>
        <v>1.3109999999999999</v>
      </c>
      <c r="G24" s="66">
        <f t="shared" si="1"/>
        <v>24</v>
      </c>
      <c r="H24" s="65">
        <f>VLOOKUP($A24,'Return Data'!$B$7:$R$2292,11,0)</f>
        <v>1.4967999999999999</v>
      </c>
      <c r="I24" s="66">
        <f t="shared" si="2"/>
        <v>24</v>
      </c>
      <c r="J24" s="65">
        <f>VLOOKUP($A24,'Return Data'!$B$7:$R$2292,12,0)</f>
        <v>1.7950999999999999</v>
      </c>
      <c r="K24" s="66">
        <f t="shared" si="3"/>
        <v>24</v>
      </c>
      <c r="L24" s="65">
        <f>VLOOKUP($A24,'Return Data'!$B$7:$R$2292,13,0)</f>
        <v>2.3058999999999998</v>
      </c>
      <c r="M24" s="66">
        <f t="shared" si="4"/>
        <v>24</v>
      </c>
      <c r="N24" s="65">
        <f>VLOOKUP($A24,'Return Data'!$B$7:$R$2292,17,0)</f>
        <v>4.1712999999999996</v>
      </c>
      <c r="O24" s="66">
        <f t="shared" si="5"/>
        <v>23</v>
      </c>
      <c r="P24" s="65"/>
      <c r="Q24" s="66"/>
      <c r="R24" s="65">
        <f>VLOOKUP($A24,'Return Data'!$B$7:$R$2292,16,0)</f>
        <v>5.9032999999999998</v>
      </c>
      <c r="S24" s="67">
        <f t="shared" si="7"/>
        <v>23</v>
      </c>
    </row>
    <row r="25" spans="1:19" x14ac:dyDescent="0.3">
      <c r="A25" s="82" t="s">
        <v>1929</v>
      </c>
      <c r="B25" s="64">
        <f>VLOOKUP($A25,'Return Data'!$B$7:$R$2292,3,0)</f>
        <v>44679</v>
      </c>
      <c r="C25" s="65">
        <f>VLOOKUP($A25,'Return Data'!$B$7:$R$2292,4,0)</f>
        <v>12.851900000000001</v>
      </c>
      <c r="D25" s="65">
        <f>VLOOKUP($A25,'Return Data'!$B$7:$R$2292,9,0)</f>
        <v>-0.81479999999999997</v>
      </c>
      <c r="E25" s="66">
        <f t="shared" si="0"/>
        <v>12</v>
      </c>
      <c r="F25" s="65">
        <f>VLOOKUP($A25,'Return Data'!$B$7:$R$2292,10,0)</f>
        <v>2.2433999999999998</v>
      </c>
      <c r="G25" s="66">
        <f t="shared" si="1"/>
        <v>13</v>
      </c>
      <c r="H25" s="65">
        <f>VLOOKUP($A25,'Return Data'!$B$7:$R$2292,11,0)</f>
        <v>2.2134999999999998</v>
      </c>
      <c r="I25" s="66">
        <f t="shared" si="2"/>
        <v>14</v>
      </c>
      <c r="J25" s="65">
        <f>VLOOKUP($A25,'Return Data'!$B$7:$R$2292,12,0)</f>
        <v>2.5059</v>
      </c>
      <c r="K25" s="66">
        <f t="shared" si="3"/>
        <v>15</v>
      </c>
      <c r="L25" s="65">
        <f>VLOOKUP($A25,'Return Data'!$B$7:$R$2292,13,0)</f>
        <v>2.9601999999999999</v>
      </c>
      <c r="M25" s="66">
        <f t="shared" si="4"/>
        <v>16</v>
      </c>
      <c r="N25" s="65">
        <f>VLOOKUP($A25,'Return Data'!$B$7:$R$2292,17,0)</f>
        <v>4.7775999999999996</v>
      </c>
      <c r="O25" s="66">
        <f t="shared" si="5"/>
        <v>22</v>
      </c>
      <c r="P25" s="65">
        <f>VLOOKUP($A25,'Return Data'!$B$7:$R$2292,14,0)</f>
        <v>6.1702000000000004</v>
      </c>
      <c r="Q25" s="66">
        <f t="shared" ref="Q25:Q31" si="8">RANK(P25,P$8:P$31,0)</f>
        <v>15</v>
      </c>
      <c r="R25" s="65">
        <f>VLOOKUP($A25,'Return Data'!$B$7:$R$2292,16,0)</f>
        <v>6.2784000000000004</v>
      </c>
      <c r="S25" s="67">
        <f t="shared" si="7"/>
        <v>21</v>
      </c>
    </row>
    <row r="26" spans="1:19" x14ac:dyDescent="0.3">
      <c r="A26" s="82" t="s">
        <v>1366</v>
      </c>
      <c r="B26" s="64">
        <f>VLOOKUP($A26,'Return Data'!$B$7:$R$2292,3,0)</f>
        <v>44679</v>
      </c>
      <c r="C26" s="65">
        <f>VLOOKUP($A26,'Return Data'!$B$7:$R$2292,4,0)</f>
        <v>42.722200000000001</v>
      </c>
      <c r="D26" s="65">
        <f>VLOOKUP($A26,'Return Data'!$B$7:$R$2292,9,0)</f>
        <v>-1.2828999999999999</v>
      </c>
      <c r="E26" s="66">
        <f t="shared" si="0"/>
        <v>14</v>
      </c>
      <c r="F26" s="65">
        <f>VLOOKUP($A26,'Return Data'!$B$7:$R$2292,10,0)</f>
        <v>2.7014999999999998</v>
      </c>
      <c r="G26" s="66">
        <f t="shared" si="1"/>
        <v>8</v>
      </c>
      <c r="H26" s="65">
        <f>VLOOKUP($A26,'Return Data'!$B$7:$R$2292,11,0)</f>
        <v>2.8788999999999998</v>
      </c>
      <c r="I26" s="66">
        <f t="shared" si="2"/>
        <v>5</v>
      </c>
      <c r="J26" s="65">
        <f>VLOOKUP($A26,'Return Data'!$B$7:$R$2292,12,0)</f>
        <v>3.3603999999999998</v>
      </c>
      <c r="K26" s="66">
        <f t="shared" si="3"/>
        <v>7</v>
      </c>
      <c r="L26" s="65">
        <f>VLOOKUP($A26,'Return Data'!$B$7:$R$2292,13,0)</f>
        <v>4.0343</v>
      </c>
      <c r="M26" s="66">
        <f t="shared" si="4"/>
        <v>6</v>
      </c>
      <c r="N26" s="65">
        <f>VLOOKUP($A26,'Return Data'!$B$7:$R$2292,17,0)</f>
        <v>6.1534000000000004</v>
      </c>
      <c r="O26" s="66">
        <f t="shared" si="5"/>
        <v>8</v>
      </c>
      <c r="P26" s="65">
        <f>VLOOKUP($A26,'Return Data'!$B$7:$R$2292,14,0)</f>
        <v>7.1024000000000003</v>
      </c>
      <c r="Q26" s="66">
        <f t="shared" si="8"/>
        <v>4</v>
      </c>
      <c r="R26" s="65">
        <f>VLOOKUP($A26,'Return Data'!$B$7:$R$2292,16,0)</f>
        <v>7.7839</v>
      </c>
      <c r="S26" s="67">
        <f t="shared" si="7"/>
        <v>4</v>
      </c>
    </row>
    <row r="27" spans="1:19" x14ac:dyDescent="0.3">
      <c r="A27" s="82" t="s">
        <v>1985</v>
      </c>
      <c r="B27" s="64">
        <f>VLOOKUP($A27,'Return Data'!$B$7:$R$2292,3,0)</f>
        <v>44679</v>
      </c>
      <c r="C27" s="65">
        <f>VLOOKUP($A27,'Return Data'!$B$7:$R$2292,4,0)</f>
        <v>36.639299999999999</v>
      </c>
      <c r="D27" s="65">
        <f>VLOOKUP($A27,'Return Data'!$B$7:$R$2292,9,0)</f>
        <v>-0.35020000000000001</v>
      </c>
      <c r="E27" s="66">
        <f t="shared" si="0"/>
        <v>9</v>
      </c>
      <c r="F27" s="65">
        <f>VLOOKUP($A27,'Return Data'!$B$7:$R$2292,10,0)</f>
        <v>1.9933000000000001</v>
      </c>
      <c r="G27" s="66">
        <f t="shared" si="1"/>
        <v>19</v>
      </c>
      <c r="H27" s="65">
        <f>VLOOKUP($A27,'Return Data'!$B$7:$R$2292,11,0)</f>
        <v>1.8533999999999999</v>
      </c>
      <c r="I27" s="66">
        <f t="shared" si="2"/>
        <v>22</v>
      </c>
      <c r="J27" s="65">
        <f>VLOOKUP($A27,'Return Data'!$B$7:$R$2292,12,0)</f>
        <v>2.3109999999999999</v>
      </c>
      <c r="K27" s="66">
        <f t="shared" si="3"/>
        <v>21</v>
      </c>
      <c r="L27" s="65">
        <f>VLOOKUP($A27,'Return Data'!$B$7:$R$2292,13,0)</f>
        <v>2.9466000000000001</v>
      </c>
      <c r="M27" s="66">
        <f t="shared" si="4"/>
        <v>17</v>
      </c>
      <c r="N27" s="65">
        <f>VLOOKUP($A27,'Return Data'!$B$7:$R$2292,17,0)</f>
        <v>4.9587000000000003</v>
      </c>
      <c r="O27" s="66">
        <f t="shared" si="5"/>
        <v>20</v>
      </c>
      <c r="P27" s="65">
        <f>VLOOKUP($A27,'Return Data'!$B$7:$R$2292,14,0)</f>
        <v>3.1631999999999998</v>
      </c>
      <c r="Q27" s="66">
        <f t="shared" si="8"/>
        <v>21</v>
      </c>
      <c r="R27" s="65">
        <f>VLOOKUP($A27,'Return Data'!$B$7:$R$2292,16,0)</f>
        <v>6.9734999999999996</v>
      </c>
      <c r="S27" s="67">
        <f t="shared" si="7"/>
        <v>16</v>
      </c>
    </row>
    <row r="28" spans="1:19" x14ac:dyDescent="0.3">
      <c r="A28" s="82" t="s">
        <v>1369</v>
      </c>
      <c r="B28" s="64">
        <f>VLOOKUP($A28,'Return Data'!$B$7:$R$2292,3,0)</f>
        <v>44679</v>
      </c>
      <c r="C28" s="65">
        <f>VLOOKUP($A28,'Return Data'!$B$7:$R$2292,4,0)</f>
        <v>26.033000000000001</v>
      </c>
      <c r="D28" s="65">
        <f>VLOOKUP($A28,'Return Data'!$B$7:$R$2292,9,0)</f>
        <v>0.57469999999999999</v>
      </c>
      <c r="E28" s="66">
        <f t="shared" si="0"/>
        <v>6</v>
      </c>
      <c r="F28" s="65">
        <f>VLOOKUP($A28,'Return Data'!$B$7:$R$2292,10,0)</f>
        <v>2.6579000000000002</v>
      </c>
      <c r="G28" s="66">
        <f t="shared" si="1"/>
        <v>9</v>
      </c>
      <c r="H28" s="65">
        <f>VLOOKUP($A28,'Return Data'!$B$7:$R$2292,11,0)</f>
        <v>2.5709</v>
      </c>
      <c r="I28" s="66">
        <f t="shared" si="2"/>
        <v>8</v>
      </c>
      <c r="J28" s="65">
        <f>VLOOKUP($A28,'Return Data'!$B$7:$R$2292,12,0)</f>
        <v>2.9990999999999999</v>
      </c>
      <c r="K28" s="66">
        <f t="shared" si="3"/>
        <v>11</v>
      </c>
      <c r="L28" s="65">
        <f>VLOOKUP($A28,'Return Data'!$B$7:$R$2292,13,0)</f>
        <v>3.4344000000000001</v>
      </c>
      <c r="M28" s="66">
        <f t="shared" si="4"/>
        <v>11</v>
      </c>
      <c r="N28" s="65">
        <f>VLOOKUP($A28,'Return Data'!$B$7:$R$2292,17,0)</f>
        <v>5.2431999999999999</v>
      </c>
      <c r="O28" s="66">
        <f t="shared" si="5"/>
        <v>14</v>
      </c>
      <c r="P28" s="65">
        <f>VLOOKUP($A28,'Return Data'!$B$7:$R$2292,14,0)</f>
        <v>6.7805999999999997</v>
      </c>
      <c r="Q28" s="66">
        <f t="shared" si="8"/>
        <v>7</v>
      </c>
      <c r="R28" s="65">
        <f>VLOOKUP($A28,'Return Data'!$B$7:$R$2292,16,0)</f>
        <v>6.6936</v>
      </c>
      <c r="S28" s="67">
        <f t="shared" si="7"/>
        <v>19</v>
      </c>
    </row>
    <row r="29" spans="1:19" x14ac:dyDescent="0.3">
      <c r="A29" s="82" t="s">
        <v>1963</v>
      </c>
      <c r="B29" s="64">
        <f>VLOOKUP($A29,'Return Data'!$B$7:$R$2292,3,0)</f>
        <v>44679</v>
      </c>
      <c r="C29" s="65">
        <f>VLOOKUP($A29,'Return Data'!$B$7:$R$2292,4,0)</f>
        <v>35.864100000000001</v>
      </c>
      <c r="D29" s="65">
        <f>VLOOKUP($A29,'Return Data'!$B$7:$R$2292,9,0)</f>
        <v>0.87719999999999998</v>
      </c>
      <c r="E29" s="66">
        <f t="shared" si="0"/>
        <v>5</v>
      </c>
      <c r="F29" s="65">
        <f>VLOOKUP($A29,'Return Data'!$B$7:$R$2292,10,0)</f>
        <v>2.9375</v>
      </c>
      <c r="G29" s="66">
        <f t="shared" si="1"/>
        <v>6</v>
      </c>
      <c r="H29" s="65">
        <f>VLOOKUP($A29,'Return Data'!$B$7:$R$2292,11,0)</f>
        <v>3.4260999999999999</v>
      </c>
      <c r="I29" s="66">
        <f t="shared" si="2"/>
        <v>3</v>
      </c>
      <c r="J29" s="65">
        <f>VLOOKUP($A29,'Return Data'!$B$7:$R$2292,12,0)</f>
        <v>3.4641000000000002</v>
      </c>
      <c r="K29" s="66">
        <f t="shared" si="3"/>
        <v>6</v>
      </c>
      <c r="L29" s="65">
        <f>VLOOKUP($A29,'Return Data'!$B$7:$R$2292,13,0)</f>
        <v>3.6135999999999999</v>
      </c>
      <c r="M29" s="66">
        <f t="shared" si="4"/>
        <v>10</v>
      </c>
      <c r="N29" s="65">
        <f>VLOOKUP($A29,'Return Data'!$B$7:$R$2292,17,0)</f>
        <v>5.6654</v>
      </c>
      <c r="O29" s="66">
        <f t="shared" si="5"/>
        <v>10</v>
      </c>
      <c r="P29" s="65">
        <f>VLOOKUP($A29,'Return Data'!$B$7:$R$2292,14,0)</f>
        <v>3.3016000000000001</v>
      </c>
      <c r="Q29" s="66">
        <f t="shared" si="8"/>
        <v>20</v>
      </c>
      <c r="R29" s="65">
        <f>VLOOKUP($A29,'Return Data'!$B$7:$R$2292,16,0)</f>
        <v>6.9546999999999999</v>
      </c>
      <c r="S29" s="67">
        <f t="shared" si="7"/>
        <v>17</v>
      </c>
    </row>
    <row r="30" spans="1:19" x14ac:dyDescent="0.3">
      <c r="A30" s="82" t="s">
        <v>1372</v>
      </c>
      <c r="B30" s="64">
        <f>VLOOKUP($A30,'Return Data'!$B$7:$R$2292,3,0)</f>
        <v>44679</v>
      </c>
      <c r="C30" s="65">
        <f>VLOOKUP($A30,'Return Data'!$B$7:$R$2292,4,0)</f>
        <v>39.2239</v>
      </c>
      <c r="D30" s="65">
        <f>VLOOKUP($A30,'Return Data'!$B$7:$R$2292,9,0)</f>
        <v>-5.0999999999999997E-2</v>
      </c>
      <c r="E30" s="66">
        <f t="shared" si="0"/>
        <v>8</v>
      </c>
      <c r="F30" s="65">
        <f>VLOOKUP($A30,'Return Data'!$B$7:$R$2292,10,0)</f>
        <v>2.5973000000000002</v>
      </c>
      <c r="G30" s="66">
        <f t="shared" si="1"/>
        <v>10</v>
      </c>
      <c r="H30" s="65">
        <f>VLOOKUP($A30,'Return Data'!$B$7:$R$2292,11,0)</f>
        <v>2.3081999999999998</v>
      </c>
      <c r="I30" s="66">
        <f t="shared" si="2"/>
        <v>12</v>
      </c>
      <c r="J30" s="65">
        <f>VLOOKUP($A30,'Return Data'!$B$7:$R$2292,12,0)</f>
        <v>2.3959000000000001</v>
      </c>
      <c r="K30" s="66">
        <f t="shared" si="3"/>
        <v>19</v>
      </c>
      <c r="L30" s="65">
        <f>VLOOKUP($A30,'Return Data'!$B$7:$R$2292,13,0)</f>
        <v>2.9239000000000002</v>
      </c>
      <c r="M30" s="66">
        <f t="shared" si="4"/>
        <v>19</v>
      </c>
      <c r="N30" s="65">
        <f>VLOOKUP($A30,'Return Data'!$B$7:$R$2292,17,0)</f>
        <v>5.2539999999999996</v>
      </c>
      <c r="O30" s="66">
        <f t="shared" si="5"/>
        <v>13</v>
      </c>
      <c r="P30" s="65">
        <f>VLOOKUP($A30,'Return Data'!$B$7:$R$2292,14,0)</f>
        <v>6.4825999999999997</v>
      </c>
      <c r="Q30" s="66">
        <f t="shared" si="8"/>
        <v>11</v>
      </c>
      <c r="R30" s="65">
        <f>VLOOKUP($A30,'Return Data'!$B$7:$R$2292,16,0)</f>
        <v>7.1710000000000003</v>
      </c>
      <c r="S30" s="67">
        <f t="shared" si="7"/>
        <v>14</v>
      </c>
    </row>
    <row r="31" spans="1:19" x14ac:dyDescent="0.3">
      <c r="A31" s="82" t="s">
        <v>1375</v>
      </c>
      <c r="B31" s="64">
        <f>VLOOKUP($A31,'Return Data'!$B$7:$R$2292,3,0)</f>
        <v>44679</v>
      </c>
      <c r="C31" s="65">
        <f>VLOOKUP($A31,'Return Data'!$B$7:$R$2292,4,0)</f>
        <v>25.607399999999998</v>
      </c>
      <c r="D31" s="65">
        <f>VLOOKUP($A31,'Return Data'!$B$7:$R$2292,9,0)</f>
        <v>1.4133</v>
      </c>
      <c r="E31" s="66">
        <f t="shared" si="0"/>
        <v>3</v>
      </c>
      <c r="F31" s="65">
        <f>VLOOKUP($A31,'Return Data'!$B$7:$R$2292,10,0)</f>
        <v>2.879</v>
      </c>
      <c r="G31" s="66">
        <f t="shared" si="1"/>
        <v>7</v>
      </c>
      <c r="H31" s="65">
        <f>VLOOKUP($A31,'Return Data'!$B$7:$R$2292,11,0)</f>
        <v>2.6238000000000001</v>
      </c>
      <c r="I31" s="66">
        <f t="shared" si="2"/>
        <v>7</v>
      </c>
      <c r="J31" s="65">
        <f>VLOOKUP($A31,'Return Data'!$B$7:$R$2292,12,0)</f>
        <v>9.5350999999999999</v>
      </c>
      <c r="K31" s="66">
        <f t="shared" si="3"/>
        <v>4</v>
      </c>
      <c r="L31" s="65">
        <f>VLOOKUP($A31,'Return Data'!$B$7:$R$2292,13,0)</f>
        <v>8.5266000000000002</v>
      </c>
      <c r="M31" s="66">
        <f t="shared" si="4"/>
        <v>4</v>
      </c>
      <c r="N31" s="65">
        <f>VLOOKUP($A31,'Return Data'!$B$7:$R$2292,17,0)</f>
        <v>8.5077999999999996</v>
      </c>
      <c r="O31" s="66">
        <f t="shared" si="5"/>
        <v>4</v>
      </c>
      <c r="P31" s="65">
        <f>VLOOKUP($A31,'Return Data'!$B$7:$R$2292,14,0)</f>
        <v>4.3598999999999997</v>
      </c>
      <c r="Q31" s="66">
        <f t="shared" si="8"/>
        <v>19</v>
      </c>
      <c r="R31" s="65">
        <f>VLOOKUP($A31,'Return Data'!$B$7:$R$2292,16,0)</f>
        <v>6.6433</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6.3746458333333331</v>
      </c>
      <c r="E33" s="88"/>
      <c r="F33" s="89">
        <f>AVERAGE(F8:F31)</f>
        <v>5.7319374999999999</v>
      </c>
      <c r="G33" s="88"/>
      <c r="H33" s="89">
        <f>AVERAGE(H8:H31)</f>
        <v>4.1002083333333337</v>
      </c>
      <c r="I33" s="88"/>
      <c r="J33" s="89">
        <f>AVERAGE(J8:J31)</f>
        <v>5.1917333333333335</v>
      </c>
      <c r="K33" s="88"/>
      <c r="L33" s="89">
        <f>AVERAGE(L8:L31)</f>
        <v>4.9033333333333333</v>
      </c>
      <c r="M33" s="88"/>
      <c r="N33" s="89">
        <f>AVERAGE(N8:N31)</f>
        <v>6.3335333333333326</v>
      </c>
      <c r="O33" s="88"/>
      <c r="P33" s="89">
        <f>AVERAGE(P8:P31)</f>
        <v>5.7517913043478259</v>
      </c>
      <c r="Q33" s="88"/>
      <c r="R33" s="89">
        <f>AVERAGE(R8:R31)</f>
        <v>7.1533916666666677</v>
      </c>
      <c r="S33" s="90"/>
    </row>
    <row r="34" spans="1:19" x14ac:dyDescent="0.3">
      <c r="A34" s="87" t="s">
        <v>28</v>
      </c>
      <c r="B34" s="88"/>
      <c r="C34" s="88"/>
      <c r="D34" s="89">
        <f>MIN(D8:D31)</f>
        <v>-4.1388999999999996</v>
      </c>
      <c r="E34" s="88"/>
      <c r="F34" s="89">
        <f>MIN(F8:F31)</f>
        <v>1.3109999999999999</v>
      </c>
      <c r="G34" s="88"/>
      <c r="H34" s="89">
        <f>MIN(H8:H31)</f>
        <v>1.4967999999999999</v>
      </c>
      <c r="I34" s="88"/>
      <c r="J34" s="89">
        <f>MIN(J8:J31)</f>
        <v>1.7950999999999999</v>
      </c>
      <c r="K34" s="88"/>
      <c r="L34" s="89">
        <f>MIN(L8:L31)</f>
        <v>2.3058999999999998</v>
      </c>
      <c r="M34" s="88"/>
      <c r="N34" s="89">
        <f>MIN(N8:N31)</f>
        <v>3.6781000000000001</v>
      </c>
      <c r="O34" s="88"/>
      <c r="P34" s="89">
        <f>MIN(P8:P31)</f>
        <v>0.1283</v>
      </c>
      <c r="Q34" s="88"/>
      <c r="R34" s="89">
        <f>MIN(R8:R31)</f>
        <v>5.4218999999999999</v>
      </c>
      <c r="S34" s="90"/>
    </row>
    <row r="35" spans="1:19" ht="15" thickBot="1" x14ac:dyDescent="0.35">
      <c r="A35" s="91" t="s">
        <v>29</v>
      </c>
      <c r="B35" s="92"/>
      <c r="C35" s="92"/>
      <c r="D35" s="93">
        <f>MAX(D8:D31)</f>
        <v>176.44450000000001</v>
      </c>
      <c r="E35" s="92"/>
      <c r="F35" s="93">
        <f>MAX(F8:F31)</f>
        <v>63.167499999999997</v>
      </c>
      <c r="G35" s="92"/>
      <c r="H35" s="93">
        <f>MAX(H8:H31)</f>
        <v>32.550800000000002</v>
      </c>
      <c r="I35" s="92"/>
      <c r="J35" s="93">
        <f>MAX(J8:J31)</f>
        <v>24.019200000000001</v>
      </c>
      <c r="K35" s="92"/>
      <c r="L35" s="93">
        <f>MAX(L8:L31)</f>
        <v>17.765599999999999</v>
      </c>
      <c r="M35" s="92"/>
      <c r="N35" s="93">
        <f>MAX(N8:N31)</f>
        <v>12.7592</v>
      </c>
      <c r="O35" s="92"/>
      <c r="P35" s="93">
        <f>MAX(P8:P31)</f>
        <v>7.4279999999999999</v>
      </c>
      <c r="Q35" s="92"/>
      <c r="R35" s="93">
        <f>MAX(R8:R31)</f>
        <v>8.2742000000000004</v>
      </c>
      <c r="S35" s="94"/>
    </row>
    <row r="36" spans="1:19" x14ac:dyDescent="0.3">
      <c r="A36" s="112" t="s">
        <v>431</v>
      </c>
    </row>
    <row r="37" spans="1:19" x14ac:dyDescent="0.3">
      <c r="A37" s="14" t="s">
        <v>340</v>
      </c>
    </row>
  </sheetData>
  <sheetProtection algorithmName="SHA-512" hashValue="PmoMAHFmxMTiG1zI/UZOOfiTFnihmCHfZwes91uMc9u60YmZbS7uu2LiJ0ou/5FLutF5lpNCXjxJ4/7drPcxwg==" saltValue="nRKezi3isxWP6imTd1/d3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1029</v>
      </c>
      <c r="B8" s="64">
        <f>VLOOKUP($A8,'Return Data'!$B$7:$R$2292,3,0)</f>
        <v>44679</v>
      </c>
      <c r="C8" s="65">
        <f>VLOOKUP($A8,'Return Data'!$B$7:$R$2292,4,0)</f>
        <v>28.050999999999998</v>
      </c>
      <c r="D8" s="65">
        <f>VLOOKUP($A8,'Return Data'!$B$7:$R$2292,9,0)</f>
        <v>0.23930000000000001</v>
      </c>
      <c r="E8" s="66">
        <f>RANK(D8,D$8:D$42,0)</f>
        <v>3</v>
      </c>
      <c r="F8" s="65">
        <f>VLOOKUP($A8,'Return Data'!$B$7:$R$2292,10,0)</f>
        <v>19.368600000000001</v>
      </c>
      <c r="G8" s="66">
        <f>RANK(F8,F$8:F$42,0)</f>
        <v>1</v>
      </c>
      <c r="H8" s="65">
        <f>VLOOKUP($A8,'Return Data'!$B$7:$R$2292,11,0)</f>
        <v>11.291</v>
      </c>
      <c r="I8" s="66">
        <f>RANK(H8,H$8:H$42,0)</f>
        <v>1</v>
      </c>
      <c r="J8" s="65">
        <f>VLOOKUP($A8,'Return Data'!$B$7:$R$2292,12,0)</f>
        <v>9.7583000000000002</v>
      </c>
      <c r="K8" s="66">
        <f>RANK(J8,J$8:J$42,0)</f>
        <v>2</v>
      </c>
      <c r="L8" s="65">
        <f>VLOOKUP($A8,'Return Data'!$B$7:$R$2292,13,0)</f>
        <v>9.1907999999999994</v>
      </c>
      <c r="M8" s="66">
        <f>RANK(L8,L$8:L$42,0)</f>
        <v>2</v>
      </c>
      <c r="N8" s="65">
        <f>VLOOKUP($A8,'Return Data'!$B$7:$R$2292,17,0)</f>
        <v>13.794700000000001</v>
      </c>
      <c r="O8" s="66">
        <f>RANK(N8,N$8:N$42,0)</f>
        <v>1</v>
      </c>
      <c r="P8" s="65">
        <f>VLOOKUP($A8,'Return Data'!$B$7:$R$2292,14,0)</f>
        <v>5.7420999999999998</v>
      </c>
      <c r="Q8" s="66">
        <f>RANK(P8,P$8:P$42,0)</f>
        <v>21</v>
      </c>
      <c r="R8" s="65">
        <f>VLOOKUP($A8,'Return Data'!$B$7:$R$2292,16,0)</f>
        <v>8.1951000000000001</v>
      </c>
      <c r="S8" s="67">
        <f t="shared" ref="S8:S10" si="0">RANK(R8,R$8:R$42,0)</f>
        <v>12</v>
      </c>
    </row>
    <row r="9" spans="1:19" x14ac:dyDescent="0.3">
      <c r="A9" s="82" t="s">
        <v>1031</v>
      </c>
      <c r="B9" s="64">
        <f>VLOOKUP($A9,'Return Data'!$B$7:$R$2292,3,0)</f>
        <v>44679</v>
      </c>
      <c r="C9" s="65">
        <f>VLOOKUP($A9,'Return Data'!$B$7:$R$2292,4,0)</f>
        <v>0.5696</v>
      </c>
      <c r="D9" s="65"/>
      <c r="E9" s="66"/>
      <c r="F9" s="65"/>
      <c r="G9" s="66"/>
      <c r="H9" s="65"/>
      <c r="I9" s="66"/>
      <c r="J9" s="65"/>
      <c r="K9" s="66"/>
      <c r="L9" s="65"/>
      <c r="M9" s="66"/>
      <c r="N9" s="65"/>
      <c r="O9" s="66"/>
      <c r="P9" s="65"/>
      <c r="Q9" s="66"/>
      <c r="R9" s="65">
        <f>VLOOKUP($A9,'Return Data'!$B$7:$R$2292,16,0)</f>
        <v>-38.226700000000001</v>
      </c>
      <c r="S9" s="67">
        <f t="shared" si="0"/>
        <v>35</v>
      </c>
    </row>
    <row r="10" spans="1:19" x14ac:dyDescent="0.3">
      <c r="A10" s="82" t="s">
        <v>1033</v>
      </c>
      <c r="B10" s="64">
        <f>VLOOKUP($A10,'Return Data'!$B$7:$R$2292,3,0)</f>
        <v>44679</v>
      </c>
      <c r="C10" s="65">
        <f>VLOOKUP($A10,'Return Data'!$B$7:$R$2292,4,0)</f>
        <v>23.9223</v>
      </c>
      <c r="D10" s="65">
        <f>VLOOKUP($A10,'Return Data'!$B$7:$R$2292,9,0)</f>
        <v>-1.9753000000000001</v>
      </c>
      <c r="E10" s="66">
        <f t="shared" ref="E10:E42" si="1">RANK(D10,D$8:D$42,0)</f>
        <v>11</v>
      </c>
      <c r="F10" s="65">
        <f>VLOOKUP($A10,'Return Data'!$B$7:$R$2292,10,0)</f>
        <v>3.1968999999999999</v>
      </c>
      <c r="G10" s="66">
        <f t="shared" ref="G10:G42" si="2">RANK(F10,F$8:F$42,0)</f>
        <v>4</v>
      </c>
      <c r="H10" s="65">
        <f>VLOOKUP($A10,'Return Data'!$B$7:$R$2292,11,0)</f>
        <v>3.4390000000000001</v>
      </c>
      <c r="I10" s="66">
        <f t="shared" ref="I10" si="3">RANK(H10,H$8:H$42,0)</f>
        <v>3</v>
      </c>
      <c r="J10" s="65">
        <f>VLOOKUP($A10,'Return Data'!$B$7:$R$2292,12,0)</f>
        <v>4.5785999999999998</v>
      </c>
      <c r="K10" s="66">
        <f t="shared" ref="K10" si="4">RANK(J10,J$8:J$42,0)</f>
        <v>5</v>
      </c>
      <c r="L10" s="65">
        <f>VLOOKUP($A10,'Return Data'!$B$7:$R$2292,13,0)</f>
        <v>5.2145000000000001</v>
      </c>
      <c r="M10" s="66">
        <f t="shared" ref="M10" si="5">RANK(L10,L$8:L$42,0)</f>
        <v>6</v>
      </c>
      <c r="N10" s="65">
        <f>VLOOKUP($A10,'Return Data'!$B$7:$R$2292,17,0)</f>
        <v>7.7694000000000001</v>
      </c>
      <c r="O10" s="66">
        <f t="shared" ref="O10" si="6">RANK(N10,N$8:N$42,0)</f>
        <v>7</v>
      </c>
      <c r="P10" s="65">
        <f>VLOOKUP($A10,'Return Data'!$B$7:$R$2292,14,0)</f>
        <v>7.6379000000000001</v>
      </c>
      <c r="Q10" s="66">
        <f t="shared" ref="Q10" si="7">RANK(P10,P$8:P$42,0)</f>
        <v>12</v>
      </c>
      <c r="R10" s="65">
        <f>VLOOKUP($A10,'Return Data'!$B$7:$R$2292,16,0)</f>
        <v>8.8538999999999994</v>
      </c>
      <c r="S10" s="67">
        <f t="shared" si="0"/>
        <v>3</v>
      </c>
    </row>
    <row r="11" spans="1:19" x14ac:dyDescent="0.3">
      <c r="A11" s="82" t="s">
        <v>2022</v>
      </c>
      <c r="B11" s="64">
        <f>VLOOKUP($A11,'Return Data'!$B$7:$R$2292,3,0)</f>
        <v>44679</v>
      </c>
      <c r="C11" s="65">
        <f>VLOOKUP($A11,'Return Data'!$B$7:$R$2292,4,0)</f>
        <v>16.160499999999999</v>
      </c>
      <c r="D11" s="65">
        <f>VLOOKUP($A11,'Return Data'!$B$7:$R$2292,9,0)</f>
        <v>-6.8449999999999998</v>
      </c>
      <c r="E11" s="66">
        <f t="shared" si="1"/>
        <v>21</v>
      </c>
      <c r="F11" s="65">
        <f>VLOOKUP($A11,'Return Data'!$B$7:$R$2292,10,0)</f>
        <v>0.43209999999999998</v>
      </c>
      <c r="G11" s="66">
        <f t="shared" si="2"/>
        <v>21</v>
      </c>
      <c r="H11" s="65">
        <f>VLOOKUP($A11,'Return Data'!$B$7:$R$2292,11,0)</f>
        <v>1.1783999999999999</v>
      </c>
      <c r="I11" s="66">
        <f t="shared" ref="I11:I42" si="8">RANK(H11,H$8:H$42,0)</f>
        <v>14</v>
      </c>
      <c r="J11" s="65">
        <f>VLOOKUP($A11,'Return Data'!$B$7:$R$2292,12,0)</f>
        <v>2.0964999999999998</v>
      </c>
      <c r="K11" s="66">
        <f t="shared" ref="K11:K42" si="9">RANK(J11,J$8:J$42,0)</f>
        <v>20</v>
      </c>
      <c r="L11" s="65">
        <f>VLOOKUP($A11,'Return Data'!$B$7:$R$2292,13,0)</f>
        <v>2.4222999999999999</v>
      </c>
      <c r="M11" s="66">
        <f t="shared" ref="M11:M42" si="10">RANK(L11,L$8:L$42,0)</f>
        <v>20</v>
      </c>
      <c r="N11" s="65">
        <f>VLOOKUP($A11,'Return Data'!$B$7:$R$2292,17,0)</f>
        <v>4.3300999999999998</v>
      </c>
      <c r="O11" s="66">
        <f t="shared" ref="O11:O42" si="11">RANK(N11,N$8:N$42,0)</f>
        <v>22</v>
      </c>
      <c r="P11" s="65">
        <f>VLOOKUP($A11,'Return Data'!$B$7:$R$2292,14,0)</f>
        <v>2.4056999999999999</v>
      </c>
      <c r="Q11" s="66">
        <f t="shared" ref="Q11:Q42" si="12">RANK(P11,P$8:P$42,0)</f>
        <v>26</v>
      </c>
      <c r="R11" s="65">
        <f>VLOOKUP($A11,'Return Data'!$B$7:$R$2292,16,0)</f>
        <v>6.0553999999999997</v>
      </c>
      <c r="S11" s="67">
        <f t="shared" ref="S11:S42" si="13">RANK(R11,R$8:R$42,0)</f>
        <v>27</v>
      </c>
    </row>
    <row r="12" spans="1:19" x14ac:dyDescent="0.3">
      <c r="A12" s="82" t="s">
        <v>1035</v>
      </c>
      <c r="B12" s="64">
        <f>VLOOKUP($A12,'Return Data'!$B$7:$R$2292,3,0)</f>
        <v>44679</v>
      </c>
      <c r="C12" s="65">
        <f>VLOOKUP($A12,'Return Data'!$B$7:$R$2292,4,0)</f>
        <v>69.129800000000003</v>
      </c>
      <c r="D12" s="65">
        <f>VLOOKUP($A12,'Return Data'!$B$7:$R$2292,9,0)</f>
        <v>-4.9474</v>
      </c>
      <c r="E12" s="66">
        <f t="shared" si="1"/>
        <v>16</v>
      </c>
      <c r="F12" s="65">
        <f>VLOOKUP($A12,'Return Data'!$B$7:$R$2292,10,0)</f>
        <v>2.0223</v>
      </c>
      <c r="G12" s="66">
        <f t="shared" si="2"/>
        <v>9</v>
      </c>
      <c r="H12" s="65">
        <f>VLOOKUP($A12,'Return Data'!$B$7:$R$2292,11,0)</f>
        <v>1.8674999999999999</v>
      </c>
      <c r="I12" s="66">
        <f t="shared" si="8"/>
        <v>10</v>
      </c>
      <c r="J12" s="65">
        <f>VLOOKUP($A12,'Return Data'!$B$7:$R$2292,12,0)</f>
        <v>2.9216000000000002</v>
      </c>
      <c r="K12" s="66">
        <f t="shared" si="9"/>
        <v>15</v>
      </c>
      <c r="L12" s="65">
        <f>VLOOKUP($A12,'Return Data'!$B$7:$R$2292,13,0)</f>
        <v>3.43</v>
      </c>
      <c r="M12" s="66">
        <f t="shared" si="10"/>
        <v>15</v>
      </c>
      <c r="N12" s="65">
        <f>VLOOKUP($A12,'Return Data'!$B$7:$R$2292,17,0)</f>
        <v>6.0951000000000004</v>
      </c>
      <c r="O12" s="66">
        <f t="shared" si="11"/>
        <v>13</v>
      </c>
      <c r="P12" s="65">
        <f>VLOOKUP($A12,'Return Data'!$B$7:$R$2292,14,0)</f>
        <v>5.0228999999999999</v>
      </c>
      <c r="Q12" s="66">
        <f t="shared" si="12"/>
        <v>23</v>
      </c>
      <c r="R12" s="65">
        <f>VLOOKUP($A12,'Return Data'!$B$7:$R$2292,16,0)</f>
        <v>7.0738000000000003</v>
      </c>
      <c r="S12" s="67">
        <f t="shared" si="13"/>
        <v>21</v>
      </c>
    </row>
    <row r="13" spans="1:19" x14ac:dyDescent="0.3">
      <c r="A13" s="82" t="s">
        <v>1040</v>
      </c>
      <c r="B13" s="64">
        <f>VLOOKUP($A13,'Return Data'!$B$7:$R$2292,3,0)</f>
        <v>0</v>
      </c>
      <c r="C13" s="65">
        <f>VLOOKUP($A13,'Return Data'!$B$7:$R$2292,4,0)</f>
        <v>0</v>
      </c>
      <c r="D13" s="65">
        <f>VLOOKUP($A13,'Return Data'!$B$7:$R$2292,9,0)</f>
        <v>0</v>
      </c>
      <c r="E13" s="66">
        <f t="shared" si="1"/>
        <v>5</v>
      </c>
      <c r="F13" s="65">
        <f>VLOOKUP($A13,'Return Data'!$B$7:$R$2292,10,0)</f>
        <v>0</v>
      </c>
      <c r="G13" s="66">
        <f t="shared" si="2"/>
        <v>23</v>
      </c>
      <c r="H13" s="65">
        <f>VLOOKUP($A13,'Return Data'!$B$7:$R$2292,11,0)</f>
        <v>0</v>
      </c>
      <c r="I13" s="66">
        <f t="shared" si="8"/>
        <v>20</v>
      </c>
      <c r="J13" s="65">
        <f>VLOOKUP($A13,'Return Data'!$B$7:$R$2292,12,0)</f>
        <v>0</v>
      </c>
      <c r="K13" s="66">
        <f t="shared" si="9"/>
        <v>30</v>
      </c>
      <c r="L13" s="65">
        <f>VLOOKUP($A13,'Return Data'!$B$7:$R$2292,13,0)</f>
        <v>0</v>
      </c>
      <c r="M13" s="66">
        <f t="shared" si="10"/>
        <v>30</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1042</v>
      </c>
      <c r="B14" s="64">
        <f>VLOOKUP($A14,'Return Data'!$B$7:$R$2292,3,0)</f>
        <v>44679</v>
      </c>
      <c r="C14" s="65">
        <f>VLOOKUP($A14,'Return Data'!$B$7:$R$2292,4,0)</f>
        <v>48.298000000000002</v>
      </c>
      <c r="D14" s="65">
        <f>VLOOKUP($A14,'Return Data'!$B$7:$R$2292,9,0)</f>
        <v>-5.0827999999999998</v>
      </c>
      <c r="E14" s="66">
        <f t="shared" si="1"/>
        <v>17</v>
      </c>
      <c r="F14" s="65">
        <f>VLOOKUP($A14,'Return Data'!$B$7:$R$2292,10,0)</f>
        <v>1.7279</v>
      </c>
      <c r="G14" s="66">
        <f t="shared" si="2"/>
        <v>12</v>
      </c>
      <c r="H14" s="65">
        <f>VLOOKUP($A14,'Return Data'!$B$7:$R$2292,11,0)</f>
        <v>2.4350999999999998</v>
      </c>
      <c r="I14" s="66">
        <f t="shared" si="8"/>
        <v>8</v>
      </c>
      <c r="J14" s="65">
        <f>VLOOKUP($A14,'Return Data'!$B$7:$R$2292,12,0)</f>
        <v>3.8711000000000002</v>
      </c>
      <c r="K14" s="66">
        <f t="shared" si="9"/>
        <v>8</v>
      </c>
      <c r="L14" s="65">
        <f>VLOOKUP($A14,'Return Data'!$B$7:$R$2292,13,0)</f>
        <v>4.9809999999999999</v>
      </c>
      <c r="M14" s="66">
        <f t="shared" si="10"/>
        <v>9</v>
      </c>
      <c r="N14" s="65">
        <f>VLOOKUP($A14,'Return Data'!$B$7:$R$2292,17,0)</f>
        <v>7.8287000000000004</v>
      </c>
      <c r="O14" s="66">
        <f t="shared" si="11"/>
        <v>5</v>
      </c>
      <c r="P14" s="65">
        <f>VLOOKUP($A14,'Return Data'!$B$7:$R$2292,14,0)</f>
        <v>8.0768000000000004</v>
      </c>
      <c r="Q14" s="66">
        <f t="shared" si="12"/>
        <v>7</v>
      </c>
      <c r="R14" s="65">
        <f>VLOOKUP($A14,'Return Data'!$B$7:$R$2292,16,0)</f>
        <v>8.4436</v>
      </c>
      <c r="S14" s="67">
        <f t="shared" si="13"/>
        <v>6</v>
      </c>
    </row>
    <row r="15" spans="1:19" x14ac:dyDescent="0.3">
      <c r="A15" s="82" t="s">
        <v>1044</v>
      </c>
      <c r="B15" s="64">
        <f>VLOOKUP($A15,'Return Data'!$B$7:$R$2292,3,0)</f>
        <v>44679</v>
      </c>
      <c r="C15" s="65">
        <f>VLOOKUP($A15,'Return Data'!$B$7:$R$2292,4,0)</f>
        <v>38.414499999999997</v>
      </c>
      <c r="D15" s="65">
        <f>VLOOKUP($A15,'Return Data'!$B$7:$R$2292,9,0)</f>
        <v>0.14410000000000001</v>
      </c>
      <c r="E15" s="66">
        <f t="shared" si="1"/>
        <v>4</v>
      </c>
      <c r="F15" s="65">
        <f>VLOOKUP($A15,'Return Data'!$B$7:$R$2292,10,0)</f>
        <v>4.0960000000000001</v>
      </c>
      <c r="G15" s="66">
        <f t="shared" si="2"/>
        <v>3</v>
      </c>
      <c r="H15" s="65">
        <f>VLOOKUP($A15,'Return Data'!$B$7:$R$2292,11,0)</f>
        <v>3.0663</v>
      </c>
      <c r="I15" s="66">
        <f t="shared" si="8"/>
        <v>4</v>
      </c>
      <c r="J15" s="65">
        <f>VLOOKUP($A15,'Return Data'!$B$7:$R$2292,12,0)</f>
        <v>4.3813000000000004</v>
      </c>
      <c r="K15" s="66">
        <f t="shared" si="9"/>
        <v>6</v>
      </c>
      <c r="L15" s="65">
        <f>VLOOKUP($A15,'Return Data'!$B$7:$R$2292,13,0)</f>
        <v>5.1121999999999996</v>
      </c>
      <c r="M15" s="66">
        <f t="shared" si="10"/>
        <v>8</v>
      </c>
      <c r="N15" s="65">
        <f>VLOOKUP($A15,'Return Data'!$B$7:$R$2292,17,0)</f>
        <v>8.4009</v>
      </c>
      <c r="O15" s="66">
        <f t="shared" si="11"/>
        <v>4</v>
      </c>
      <c r="P15" s="65">
        <f>VLOOKUP($A15,'Return Data'!$B$7:$R$2292,14,0)</f>
        <v>8.5945999999999998</v>
      </c>
      <c r="Q15" s="66">
        <f t="shared" si="12"/>
        <v>3</v>
      </c>
      <c r="R15" s="65">
        <f>VLOOKUP($A15,'Return Data'!$B$7:$R$2292,16,0)</f>
        <v>8.7350999999999992</v>
      </c>
      <c r="S15" s="67">
        <f t="shared" si="13"/>
        <v>5</v>
      </c>
    </row>
    <row r="16" spans="1:19" x14ac:dyDescent="0.3">
      <c r="A16" s="82" t="s">
        <v>1045</v>
      </c>
      <c r="B16" s="64">
        <f>VLOOKUP($A16,'Return Data'!$B$7:$R$2292,3,0)</f>
        <v>44679</v>
      </c>
      <c r="C16" s="65">
        <f>VLOOKUP($A16,'Return Data'!$B$7:$R$2292,4,0)</f>
        <v>40.110599999999998</v>
      </c>
      <c r="D16" s="65">
        <f>VLOOKUP($A16,'Return Data'!$B$7:$R$2292,9,0)</f>
        <v>-10.456300000000001</v>
      </c>
      <c r="E16" s="66">
        <f t="shared" si="1"/>
        <v>30</v>
      </c>
      <c r="F16" s="65">
        <f>VLOOKUP($A16,'Return Data'!$B$7:$R$2292,10,0)</f>
        <v>0.47370000000000001</v>
      </c>
      <c r="G16" s="66">
        <f t="shared" si="2"/>
        <v>20</v>
      </c>
      <c r="H16" s="65">
        <f>VLOOKUP($A16,'Return Data'!$B$7:$R$2292,11,0)</f>
        <v>0.89139999999999997</v>
      </c>
      <c r="I16" s="66">
        <f t="shared" si="8"/>
        <v>15</v>
      </c>
      <c r="J16" s="65">
        <f>VLOOKUP($A16,'Return Data'!$B$7:$R$2292,12,0)</f>
        <v>2.1648000000000001</v>
      </c>
      <c r="K16" s="66">
        <f t="shared" si="9"/>
        <v>19</v>
      </c>
      <c r="L16" s="65">
        <f>VLOOKUP($A16,'Return Data'!$B$7:$R$2292,13,0)</f>
        <v>2.8675000000000002</v>
      </c>
      <c r="M16" s="66">
        <f t="shared" si="10"/>
        <v>17</v>
      </c>
      <c r="N16" s="65">
        <f>VLOOKUP($A16,'Return Data'!$B$7:$R$2292,17,0)</f>
        <v>5.1045999999999996</v>
      </c>
      <c r="O16" s="66">
        <f t="shared" si="11"/>
        <v>17</v>
      </c>
      <c r="P16" s="65">
        <f>VLOOKUP($A16,'Return Data'!$B$7:$R$2292,14,0)</f>
        <v>7.1866000000000003</v>
      </c>
      <c r="Q16" s="66">
        <f t="shared" si="12"/>
        <v>16</v>
      </c>
      <c r="R16" s="65">
        <f>VLOOKUP($A16,'Return Data'!$B$7:$R$2292,16,0)</f>
        <v>7.9401999999999999</v>
      </c>
      <c r="S16" s="67">
        <f t="shared" si="13"/>
        <v>17</v>
      </c>
    </row>
    <row r="17" spans="1:19" x14ac:dyDescent="0.3">
      <c r="A17" s="82" t="s">
        <v>1050</v>
      </c>
      <c r="B17" s="64">
        <f>VLOOKUP($A17,'Return Data'!$B$7:$R$2292,3,0)</f>
        <v>44679</v>
      </c>
      <c r="C17" s="65">
        <f>VLOOKUP($A17,'Return Data'!$B$7:$R$2292,4,0)</f>
        <v>19.771799999999999</v>
      </c>
      <c r="D17" s="65">
        <f>VLOOKUP($A17,'Return Data'!$B$7:$R$2292,9,0)</f>
        <v>0.58389999999999997</v>
      </c>
      <c r="E17" s="66">
        <f t="shared" si="1"/>
        <v>2</v>
      </c>
      <c r="F17" s="65">
        <f>VLOOKUP($A17,'Return Data'!$B$7:$R$2292,10,0)</f>
        <v>4.6515000000000004</v>
      </c>
      <c r="G17" s="66">
        <f t="shared" si="2"/>
        <v>2</v>
      </c>
      <c r="H17" s="65">
        <f>VLOOKUP($A17,'Return Data'!$B$7:$R$2292,11,0)</f>
        <v>4.0650000000000004</v>
      </c>
      <c r="I17" s="66">
        <f t="shared" si="8"/>
        <v>2</v>
      </c>
      <c r="J17" s="65">
        <f>VLOOKUP($A17,'Return Data'!$B$7:$R$2292,12,0)</f>
        <v>5.3944000000000001</v>
      </c>
      <c r="K17" s="66">
        <f t="shared" si="9"/>
        <v>4</v>
      </c>
      <c r="L17" s="65">
        <f>VLOOKUP($A17,'Return Data'!$B$7:$R$2292,13,0)</f>
        <v>6.2172000000000001</v>
      </c>
      <c r="M17" s="66">
        <f t="shared" si="10"/>
        <v>5</v>
      </c>
      <c r="N17" s="65">
        <f>VLOOKUP($A17,'Return Data'!$B$7:$R$2292,17,0)</f>
        <v>9.3109000000000002</v>
      </c>
      <c r="O17" s="66">
        <f t="shared" si="11"/>
        <v>3</v>
      </c>
      <c r="P17" s="65">
        <f>VLOOKUP($A17,'Return Data'!$B$7:$R$2292,14,0)</f>
        <v>7.3</v>
      </c>
      <c r="Q17" s="66">
        <f t="shared" si="12"/>
        <v>15</v>
      </c>
      <c r="R17" s="65">
        <f>VLOOKUP($A17,'Return Data'!$B$7:$R$2292,16,0)</f>
        <v>8.7690999999999999</v>
      </c>
      <c r="S17" s="67">
        <f t="shared" si="13"/>
        <v>4</v>
      </c>
    </row>
    <row r="18" spans="1:19" x14ac:dyDescent="0.3">
      <c r="A18" s="82" t="s">
        <v>1051</v>
      </c>
      <c r="B18" s="64">
        <f>VLOOKUP($A18,'Return Data'!$B$7:$R$2292,3,0)</f>
        <v>44679</v>
      </c>
      <c r="C18" s="65">
        <f>VLOOKUP($A18,'Return Data'!$B$7:$R$2292,4,0)</f>
        <v>17.540800000000001</v>
      </c>
      <c r="D18" s="65">
        <f>VLOOKUP($A18,'Return Data'!$B$7:$R$2292,9,0)</f>
        <v>-3.4401000000000002</v>
      </c>
      <c r="E18" s="66">
        <f t="shared" si="1"/>
        <v>14</v>
      </c>
      <c r="F18" s="65">
        <f>VLOOKUP($A18,'Return Data'!$B$7:$R$2292,10,0)</f>
        <v>2.0192000000000001</v>
      </c>
      <c r="G18" s="66">
        <f t="shared" si="2"/>
        <v>10</v>
      </c>
      <c r="H18" s="65">
        <f>VLOOKUP($A18,'Return Data'!$B$7:$R$2292,11,0)</f>
        <v>2.4758</v>
      </c>
      <c r="I18" s="66">
        <f t="shared" si="8"/>
        <v>7</v>
      </c>
      <c r="J18" s="65">
        <f>VLOOKUP($A18,'Return Data'!$B$7:$R$2292,12,0)</f>
        <v>3.7614999999999998</v>
      </c>
      <c r="K18" s="66">
        <f t="shared" si="9"/>
        <v>9</v>
      </c>
      <c r="L18" s="65">
        <f>VLOOKUP($A18,'Return Data'!$B$7:$R$2292,13,0)</f>
        <v>4.4554999999999998</v>
      </c>
      <c r="M18" s="66">
        <f t="shared" si="10"/>
        <v>10</v>
      </c>
      <c r="N18" s="65">
        <f>VLOOKUP($A18,'Return Data'!$B$7:$R$2292,17,0)</f>
        <v>7.7798999999999996</v>
      </c>
      <c r="O18" s="66">
        <f t="shared" si="11"/>
        <v>6</v>
      </c>
      <c r="P18" s="65">
        <f>VLOOKUP($A18,'Return Data'!$B$7:$R$2292,14,0)</f>
        <v>7.6608999999999998</v>
      </c>
      <c r="Q18" s="66">
        <f t="shared" si="12"/>
        <v>11</v>
      </c>
      <c r="R18" s="65">
        <f>VLOOKUP($A18,'Return Data'!$B$7:$R$2292,16,0)</f>
        <v>8.0726999999999993</v>
      </c>
      <c r="S18" s="67">
        <f t="shared" si="13"/>
        <v>14</v>
      </c>
    </row>
    <row r="19" spans="1:19" x14ac:dyDescent="0.3">
      <c r="A19" s="82" t="s">
        <v>1054</v>
      </c>
      <c r="B19" s="64">
        <f>VLOOKUP($A19,'Return Data'!$B$7:$R$2292,3,0)</f>
        <v>44679</v>
      </c>
      <c r="C19" s="65">
        <f>VLOOKUP($A19,'Return Data'!$B$7:$R$2292,4,0)</f>
        <v>13.372</v>
      </c>
      <c r="D19" s="65">
        <f>VLOOKUP($A19,'Return Data'!$B$7:$R$2292,9,0)</f>
        <v>-2.4340000000000002</v>
      </c>
      <c r="E19" s="66">
        <f t="shared" si="1"/>
        <v>13</v>
      </c>
      <c r="F19" s="65">
        <f>VLOOKUP($A19,'Return Data'!$B$7:$R$2292,10,0)</f>
        <v>2.3948999999999998</v>
      </c>
      <c r="G19" s="66">
        <f t="shared" si="2"/>
        <v>7</v>
      </c>
      <c r="H19" s="65">
        <f>VLOOKUP($A19,'Return Data'!$B$7:$R$2292,11,0)</f>
        <v>2.3012999999999999</v>
      </c>
      <c r="I19" s="66">
        <f t="shared" si="8"/>
        <v>9</v>
      </c>
      <c r="J19" s="65">
        <f>VLOOKUP($A19,'Return Data'!$B$7:$R$2292,12,0)</f>
        <v>2.9780000000000002</v>
      </c>
      <c r="K19" s="66">
        <f t="shared" si="9"/>
        <v>13</v>
      </c>
      <c r="L19" s="65">
        <f>VLOOKUP($A19,'Return Data'!$B$7:$R$2292,13,0)</f>
        <v>17.486799999999999</v>
      </c>
      <c r="M19" s="66">
        <f t="shared" si="10"/>
        <v>1</v>
      </c>
      <c r="N19" s="65">
        <f>VLOOKUP($A19,'Return Data'!$B$7:$R$2292,17,0)</f>
        <v>10.6281</v>
      </c>
      <c r="O19" s="66">
        <f t="shared" si="11"/>
        <v>2</v>
      </c>
      <c r="P19" s="65">
        <f>VLOOKUP($A19,'Return Data'!$B$7:$R$2292,14,0)</f>
        <v>-4.4454000000000002</v>
      </c>
      <c r="Q19" s="66">
        <f t="shared" si="12"/>
        <v>30</v>
      </c>
      <c r="R19" s="65">
        <f>VLOOKUP($A19,'Return Data'!$B$7:$R$2292,16,0)</f>
        <v>3.774</v>
      </c>
      <c r="S19" s="67">
        <f t="shared" si="13"/>
        <v>29</v>
      </c>
    </row>
    <row r="20" spans="1:19" x14ac:dyDescent="0.3">
      <c r="A20" s="82" t="s">
        <v>1056</v>
      </c>
      <c r="B20" s="64">
        <f>VLOOKUP($A20,'Return Data'!$B$7:$R$2292,3,0)</f>
        <v>0</v>
      </c>
      <c r="C20" s="65">
        <f>VLOOKUP($A20,'Return Data'!$B$7:$R$2292,4,0)</f>
        <v>0</v>
      </c>
      <c r="D20" s="65">
        <f>VLOOKUP($A20,'Return Data'!$B$7:$R$2292,9,0)</f>
        <v>0</v>
      </c>
      <c r="E20" s="66">
        <f t="shared" si="1"/>
        <v>5</v>
      </c>
      <c r="F20" s="65">
        <f>VLOOKUP($A20,'Return Data'!$B$7:$R$2292,10,0)</f>
        <v>0</v>
      </c>
      <c r="G20" s="66">
        <f t="shared" si="2"/>
        <v>23</v>
      </c>
      <c r="H20" s="65">
        <f>VLOOKUP($A20,'Return Data'!$B$7:$R$2292,11,0)</f>
        <v>0</v>
      </c>
      <c r="I20" s="66">
        <f t="shared" si="8"/>
        <v>20</v>
      </c>
      <c r="J20" s="65">
        <f>VLOOKUP($A20,'Return Data'!$B$7:$R$2292,12,0)</f>
        <v>0</v>
      </c>
      <c r="K20" s="66">
        <f t="shared" si="9"/>
        <v>30</v>
      </c>
      <c r="L20" s="65">
        <f>VLOOKUP($A20,'Return Data'!$B$7:$R$2292,13,0)</f>
        <v>0</v>
      </c>
      <c r="M20" s="66">
        <f t="shared" si="10"/>
        <v>30</v>
      </c>
      <c r="N20" s="65"/>
      <c r="O20" s="66"/>
      <c r="P20" s="65"/>
      <c r="Q20" s="66"/>
      <c r="R20" s="65">
        <f>VLOOKUP($A20,'Return Data'!$B$7:$R$2292,16,0)</f>
        <v>0</v>
      </c>
      <c r="S20" s="67">
        <f t="shared" si="13"/>
        <v>30</v>
      </c>
    </row>
    <row r="21" spans="1:19" x14ac:dyDescent="0.3">
      <c r="A21" s="82" t="s">
        <v>1059</v>
      </c>
      <c r="B21" s="64">
        <f>VLOOKUP($A21,'Return Data'!$B$7:$R$2292,3,0)</f>
        <v>44679</v>
      </c>
      <c r="C21" s="65">
        <f>VLOOKUP($A21,'Return Data'!$B$7:$R$2292,4,0)</f>
        <v>43.628300000000003</v>
      </c>
      <c r="D21" s="65">
        <f>VLOOKUP($A21,'Return Data'!$B$7:$R$2292,9,0)</f>
        <v>-2.1093000000000002</v>
      </c>
      <c r="E21" s="66">
        <f t="shared" si="1"/>
        <v>12</v>
      </c>
      <c r="F21" s="65">
        <f>VLOOKUP($A21,'Return Data'!$B$7:$R$2292,10,0)</f>
        <v>2.3815</v>
      </c>
      <c r="G21" s="66">
        <f t="shared" si="2"/>
        <v>8</v>
      </c>
      <c r="H21" s="65">
        <f>VLOOKUP($A21,'Return Data'!$B$7:$R$2292,11,0)</f>
        <v>2.5251000000000001</v>
      </c>
      <c r="I21" s="66">
        <f t="shared" si="8"/>
        <v>6</v>
      </c>
      <c r="J21" s="65">
        <f>VLOOKUP($A21,'Return Data'!$B$7:$R$2292,12,0)</f>
        <v>3.4708999999999999</v>
      </c>
      <c r="K21" s="66">
        <f t="shared" si="9"/>
        <v>11</v>
      </c>
      <c r="L21" s="65">
        <f>VLOOKUP($A21,'Return Data'!$B$7:$R$2292,13,0)</f>
        <v>4.3852000000000002</v>
      </c>
      <c r="M21" s="66">
        <f t="shared" si="10"/>
        <v>11</v>
      </c>
      <c r="N21" s="65">
        <f>VLOOKUP($A21,'Return Data'!$B$7:$R$2292,17,0)</f>
        <v>7.3681000000000001</v>
      </c>
      <c r="O21" s="66">
        <f t="shared" si="11"/>
        <v>10</v>
      </c>
      <c r="P21" s="65">
        <f>VLOOKUP($A21,'Return Data'!$B$7:$R$2292,14,0)</f>
        <v>8.7744999999999997</v>
      </c>
      <c r="Q21" s="66">
        <f t="shared" si="12"/>
        <v>2</v>
      </c>
      <c r="R21" s="65">
        <f>VLOOKUP($A21,'Return Data'!$B$7:$R$2292,16,0)</f>
        <v>9.4404000000000003</v>
      </c>
      <c r="S21" s="67">
        <f t="shared" si="13"/>
        <v>1</v>
      </c>
    </row>
    <row r="22" spans="1:19" x14ac:dyDescent="0.3">
      <c r="A22" s="82" t="s">
        <v>1062</v>
      </c>
      <c r="B22" s="64">
        <f>VLOOKUP($A22,'Return Data'!$B$7:$R$2292,3,0)</f>
        <v>44679</v>
      </c>
      <c r="C22" s="65">
        <f>VLOOKUP($A22,'Return Data'!$B$7:$R$2292,4,0)</f>
        <v>63.583199999999998</v>
      </c>
      <c r="D22" s="65">
        <f>VLOOKUP($A22,'Return Data'!$B$7:$R$2292,9,0)</f>
        <v>-8.7179000000000002</v>
      </c>
      <c r="E22" s="66">
        <f t="shared" si="1"/>
        <v>26</v>
      </c>
      <c r="F22" s="65">
        <f>VLOOKUP($A22,'Return Data'!$B$7:$R$2292,10,0)</f>
        <v>-0.4975</v>
      </c>
      <c r="G22" s="66">
        <f t="shared" si="2"/>
        <v>29</v>
      </c>
      <c r="H22" s="65">
        <f>VLOOKUP($A22,'Return Data'!$B$7:$R$2292,11,0)</f>
        <v>-0.11219999999999999</v>
      </c>
      <c r="I22" s="66">
        <f t="shared" si="8"/>
        <v>27</v>
      </c>
      <c r="J22" s="65">
        <f>VLOOKUP($A22,'Return Data'!$B$7:$R$2292,12,0)</f>
        <v>1.325</v>
      </c>
      <c r="K22" s="66">
        <f t="shared" si="9"/>
        <v>24</v>
      </c>
      <c r="L22" s="65">
        <f>VLOOKUP($A22,'Return Data'!$B$7:$R$2292,13,0)</f>
        <v>1.9185000000000001</v>
      </c>
      <c r="M22" s="66">
        <f t="shared" si="10"/>
        <v>24</v>
      </c>
      <c r="N22" s="65">
        <f>VLOOKUP($A22,'Return Data'!$B$7:$R$2292,17,0)</f>
        <v>4.5117000000000003</v>
      </c>
      <c r="O22" s="66">
        <f t="shared" si="11"/>
        <v>21</v>
      </c>
      <c r="P22" s="65">
        <f>VLOOKUP($A22,'Return Data'!$B$7:$R$2292,14,0)</f>
        <v>5.3341000000000003</v>
      </c>
      <c r="Q22" s="66">
        <f t="shared" si="12"/>
        <v>22</v>
      </c>
      <c r="R22" s="65">
        <f>VLOOKUP($A22,'Return Data'!$B$7:$R$2292,16,0)</f>
        <v>7.1700999999999997</v>
      </c>
      <c r="S22" s="67">
        <f t="shared" si="13"/>
        <v>20</v>
      </c>
    </row>
    <row r="23" spans="1:19" x14ac:dyDescent="0.3">
      <c r="A23" s="82" t="s">
        <v>1063</v>
      </c>
      <c r="B23" s="64">
        <f>VLOOKUP($A23,'Return Data'!$B$7:$R$2292,3,0)</f>
        <v>44679</v>
      </c>
      <c r="C23" s="65">
        <f>VLOOKUP($A23,'Return Data'!$B$7:$R$2292,4,0)</f>
        <v>32.373699999999999</v>
      </c>
      <c r="D23" s="65">
        <f>VLOOKUP($A23,'Return Data'!$B$7:$R$2292,9,0)</f>
        <v>-5.2465000000000002</v>
      </c>
      <c r="E23" s="66">
        <f t="shared" si="1"/>
        <v>18</v>
      </c>
      <c r="F23" s="65">
        <f>VLOOKUP($A23,'Return Data'!$B$7:$R$2292,10,0)</f>
        <v>1.3940999999999999</v>
      </c>
      <c r="G23" s="66">
        <f t="shared" si="2"/>
        <v>15</v>
      </c>
      <c r="H23" s="65">
        <f>VLOOKUP($A23,'Return Data'!$B$7:$R$2292,11,0)</f>
        <v>2.5712000000000002</v>
      </c>
      <c r="I23" s="66">
        <f t="shared" si="8"/>
        <v>5</v>
      </c>
      <c r="J23" s="65">
        <f>VLOOKUP($A23,'Return Data'!$B$7:$R$2292,12,0)</f>
        <v>3.9586999999999999</v>
      </c>
      <c r="K23" s="66">
        <f t="shared" si="9"/>
        <v>7</v>
      </c>
      <c r="L23" s="65">
        <f>VLOOKUP($A23,'Return Data'!$B$7:$R$2292,13,0)</f>
        <v>5.1277999999999997</v>
      </c>
      <c r="M23" s="66">
        <f t="shared" si="10"/>
        <v>7</v>
      </c>
      <c r="N23" s="65">
        <f>VLOOKUP($A23,'Return Data'!$B$7:$R$2292,17,0)</f>
        <v>7.6635</v>
      </c>
      <c r="O23" s="66">
        <f t="shared" si="11"/>
        <v>9</v>
      </c>
      <c r="P23" s="65">
        <f>VLOOKUP($A23,'Return Data'!$B$7:$R$2292,14,0)</f>
        <v>2.4218999999999999</v>
      </c>
      <c r="Q23" s="66">
        <f t="shared" si="12"/>
        <v>25</v>
      </c>
      <c r="R23" s="65">
        <f>VLOOKUP($A23,'Return Data'!$B$7:$R$2292,16,0)</f>
        <v>6.5892999999999997</v>
      </c>
      <c r="S23" s="67">
        <f t="shared" si="13"/>
        <v>24</v>
      </c>
    </row>
    <row r="24" spans="1:19" x14ac:dyDescent="0.3">
      <c r="A24" s="82" t="s">
        <v>1064</v>
      </c>
      <c r="B24" s="64">
        <f>VLOOKUP($A24,'Return Data'!$B$7:$R$2292,3,0)</f>
        <v>0</v>
      </c>
      <c r="C24" s="65">
        <f>VLOOKUP($A24,'Return Data'!$B$7:$R$2292,4,0)</f>
        <v>0</v>
      </c>
      <c r="D24" s="65">
        <f>VLOOKUP($A24,'Return Data'!$B$7:$R$2292,9,0)</f>
        <v>0</v>
      </c>
      <c r="E24" s="66">
        <f t="shared" si="1"/>
        <v>5</v>
      </c>
      <c r="F24" s="65">
        <f>VLOOKUP($A24,'Return Data'!$B$7:$R$2292,10,0)</f>
        <v>0</v>
      </c>
      <c r="G24" s="66">
        <f t="shared" si="2"/>
        <v>23</v>
      </c>
      <c r="H24" s="65">
        <f>VLOOKUP($A24,'Return Data'!$B$7:$R$2292,11,0)</f>
        <v>0</v>
      </c>
      <c r="I24" s="66">
        <f t="shared" si="8"/>
        <v>20</v>
      </c>
      <c r="J24" s="65">
        <f>VLOOKUP($A24,'Return Data'!$B$7:$R$2292,12,0)</f>
        <v>0</v>
      </c>
      <c r="K24" s="66">
        <f t="shared" si="9"/>
        <v>30</v>
      </c>
      <c r="L24" s="65">
        <f>VLOOKUP($A24,'Return Data'!$B$7:$R$2292,13,0)</f>
        <v>0</v>
      </c>
      <c r="M24" s="66">
        <f t="shared" si="10"/>
        <v>30</v>
      </c>
      <c r="N24" s="65">
        <f>VLOOKUP($A24,'Return Data'!$B$7:$R$2292,17,0)</f>
        <v>0</v>
      </c>
      <c r="O24" s="66">
        <f t="shared" si="11"/>
        <v>30</v>
      </c>
      <c r="P24" s="65"/>
      <c r="Q24" s="66"/>
      <c r="R24" s="65">
        <f>VLOOKUP($A24,'Return Data'!$B$7:$R$2292,16,0)</f>
        <v>0</v>
      </c>
      <c r="S24" s="67">
        <f t="shared" si="13"/>
        <v>30</v>
      </c>
    </row>
    <row r="25" spans="1:19" x14ac:dyDescent="0.3">
      <c r="A25" s="82" t="s">
        <v>1069</v>
      </c>
      <c r="B25" s="64">
        <f>VLOOKUP($A25,'Return Data'!$B$7:$R$2292,3,0)</f>
        <v>0</v>
      </c>
      <c r="C25" s="65">
        <f>VLOOKUP($A25,'Return Data'!$B$7:$R$2292,4,0)</f>
        <v>0</v>
      </c>
      <c r="D25" s="65">
        <f>VLOOKUP($A25,'Return Data'!$B$7:$R$2292,9,0)</f>
        <v>0</v>
      </c>
      <c r="E25" s="66">
        <f t="shared" si="1"/>
        <v>5</v>
      </c>
      <c r="F25" s="65">
        <f>VLOOKUP($A25,'Return Data'!$B$7:$R$2292,10,0)</f>
        <v>0</v>
      </c>
      <c r="G25" s="66">
        <f t="shared" si="2"/>
        <v>23</v>
      </c>
      <c r="H25" s="65">
        <f>VLOOKUP($A25,'Return Data'!$B$7:$R$2292,11,0)</f>
        <v>0</v>
      </c>
      <c r="I25" s="66">
        <f t="shared" si="8"/>
        <v>20</v>
      </c>
      <c r="J25" s="65">
        <f>VLOOKUP($A25,'Return Data'!$B$7:$R$2292,12,0)</f>
        <v>0</v>
      </c>
      <c r="K25" s="66">
        <f t="shared" si="9"/>
        <v>30</v>
      </c>
      <c r="L25" s="65">
        <f>VLOOKUP($A25,'Return Data'!$B$7:$R$2292,13,0)</f>
        <v>0</v>
      </c>
      <c r="M25" s="66">
        <f t="shared" si="10"/>
        <v>30</v>
      </c>
      <c r="N25" s="65"/>
      <c r="O25" s="66"/>
      <c r="P25" s="65"/>
      <c r="Q25" s="66"/>
      <c r="R25" s="65">
        <f>VLOOKUP($A25,'Return Data'!$B$7:$R$2292,16,0)</f>
        <v>0</v>
      </c>
      <c r="S25" s="67">
        <f t="shared" si="13"/>
        <v>30</v>
      </c>
    </row>
    <row r="26" spans="1:19" x14ac:dyDescent="0.3">
      <c r="A26" s="82" t="s">
        <v>1071</v>
      </c>
      <c r="B26" s="64">
        <f>VLOOKUP($A26,'Return Data'!$B$7:$R$2292,3,0)</f>
        <v>44679</v>
      </c>
      <c r="C26" s="65">
        <f>VLOOKUP($A26,'Return Data'!$B$7:$R$2292,4,0)</f>
        <v>15.683299999999999</v>
      </c>
      <c r="D26" s="65">
        <f>VLOOKUP($A26,'Return Data'!$B$7:$R$2292,9,0)</f>
        <v>-5.9382999999999999</v>
      </c>
      <c r="E26" s="66">
        <f t="shared" si="1"/>
        <v>20</v>
      </c>
      <c r="F26" s="65">
        <f>VLOOKUP($A26,'Return Data'!$B$7:$R$2292,10,0)</f>
        <v>0.20960000000000001</v>
      </c>
      <c r="G26" s="66">
        <f t="shared" si="2"/>
        <v>22</v>
      </c>
      <c r="H26" s="65">
        <f>VLOOKUP($A26,'Return Data'!$B$7:$R$2292,11,0)</f>
        <v>1.1950000000000001</v>
      </c>
      <c r="I26" s="66">
        <f t="shared" si="8"/>
        <v>12</v>
      </c>
      <c r="J26" s="65">
        <f>VLOOKUP($A26,'Return Data'!$B$7:$R$2292,12,0)</f>
        <v>7.1349</v>
      </c>
      <c r="K26" s="66">
        <f t="shared" si="9"/>
        <v>3</v>
      </c>
      <c r="L26" s="65">
        <f>VLOOKUP($A26,'Return Data'!$B$7:$R$2292,13,0)</f>
        <v>6.6528</v>
      </c>
      <c r="M26" s="66">
        <f t="shared" si="10"/>
        <v>4</v>
      </c>
      <c r="N26" s="65">
        <f>VLOOKUP($A26,'Return Data'!$B$7:$R$2292,17,0)</f>
        <v>4.9561999999999999</v>
      </c>
      <c r="O26" s="66">
        <f t="shared" si="11"/>
        <v>19</v>
      </c>
      <c r="P26" s="65">
        <f>VLOOKUP($A26,'Return Data'!$B$7:$R$2292,14,0)</f>
        <v>4.1101000000000001</v>
      </c>
      <c r="Q26" s="66">
        <f t="shared" si="12"/>
        <v>24</v>
      </c>
      <c r="R26" s="65">
        <f>VLOOKUP($A26,'Return Data'!$B$7:$R$2292,16,0)</f>
        <v>6.5602999999999998</v>
      </c>
      <c r="S26" s="67">
        <f t="shared" si="13"/>
        <v>25</v>
      </c>
    </row>
    <row r="27" spans="1:19" x14ac:dyDescent="0.3">
      <c r="A27" s="82" t="s">
        <v>1076</v>
      </c>
      <c r="B27" s="64">
        <f>VLOOKUP($A27,'Return Data'!$B$7:$R$2292,3,0)</f>
        <v>44679</v>
      </c>
      <c r="C27" s="65">
        <f>VLOOKUP($A27,'Return Data'!$B$7:$R$2292,4,0)</f>
        <v>108.5641</v>
      </c>
      <c r="D27" s="65">
        <f>VLOOKUP($A27,'Return Data'!$B$7:$R$2292,9,0)</f>
        <v>-7.8545999999999996</v>
      </c>
      <c r="E27" s="66">
        <f t="shared" si="1"/>
        <v>25</v>
      </c>
      <c r="F27" s="65">
        <f>VLOOKUP($A27,'Return Data'!$B$7:$R$2292,10,0)</f>
        <v>1.7558</v>
      </c>
      <c r="G27" s="66">
        <f t="shared" si="2"/>
        <v>11</v>
      </c>
      <c r="H27" s="65">
        <f>VLOOKUP($A27,'Return Data'!$B$7:$R$2292,11,0)</f>
        <v>1.8657999999999999</v>
      </c>
      <c r="I27" s="66">
        <f t="shared" si="8"/>
        <v>11</v>
      </c>
      <c r="J27" s="65">
        <f>VLOOKUP($A27,'Return Data'!$B$7:$R$2292,12,0)</f>
        <v>3.6314000000000002</v>
      </c>
      <c r="K27" s="66">
        <f t="shared" si="9"/>
        <v>10</v>
      </c>
      <c r="L27" s="65">
        <f>VLOOKUP($A27,'Return Data'!$B$7:$R$2292,13,0)</f>
        <v>4.1938000000000004</v>
      </c>
      <c r="M27" s="66">
        <f t="shared" si="10"/>
        <v>12</v>
      </c>
      <c r="N27" s="65">
        <f>VLOOKUP($A27,'Return Data'!$B$7:$R$2292,17,0)</f>
        <v>6.9493</v>
      </c>
      <c r="O27" s="66">
        <f t="shared" si="11"/>
        <v>11</v>
      </c>
      <c r="P27" s="65">
        <f>VLOOKUP($A27,'Return Data'!$B$7:$R$2292,14,0)</f>
        <v>8.5725999999999996</v>
      </c>
      <c r="Q27" s="66">
        <f t="shared" si="12"/>
        <v>4</v>
      </c>
      <c r="R27" s="65">
        <f>VLOOKUP($A27,'Return Data'!$B$7:$R$2292,16,0)</f>
        <v>8.2386999999999997</v>
      </c>
      <c r="S27" s="67">
        <f t="shared" si="13"/>
        <v>11</v>
      </c>
    </row>
    <row r="28" spans="1:19" x14ac:dyDescent="0.3">
      <c r="A28" s="82" t="s">
        <v>1077</v>
      </c>
      <c r="B28" s="64">
        <f>VLOOKUP($A28,'Return Data'!$B$7:$R$2292,3,0)</f>
        <v>44679</v>
      </c>
      <c r="C28" s="65">
        <f>VLOOKUP($A28,'Return Data'!$B$7:$R$2292,4,0)</f>
        <v>49.7729</v>
      </c>
      <c r="D28" s="65">
        <f>VLOOKUP($A28,'Return Data'!$B$7:$R$2292,9,0)</f>
        <v>-5.6524999999999999</v>
      </c>
      <c r="E28" s="66">
        <f t="shared" si="1"/>
        <v>19</v>
      </c>
      <c r="F28" s="65">
        <f>VLOOKUP($A28,'Return Data'!$B$7:$R$2292,10,0)</f>
        <v>1.0719000000000001</v>
      </c>
      <c r="G28" s="66">
        <f t="shared" si="2"/>
        <v>17</v>
      </c>
      <c r="H28" s="65">
        <f>VLOOKUP($A28,'Return Data'!$B$7:$R$2292,11,0)</f>
        <v>0.27760000000000001</v>
      </c>
      <c r="I28" s="66">
        <f t="shared" si="8"/>
        <v>19</v>
      </c>
      <c r="J28" s="65">
        <f>VLOOKUP($A28,'Return Data'!$B$7:$R$2292,12,0)</f>
        <v>1.6992</v>
      </c>
      <c r="K28" s="66">
        <f t="shared" si="9"/>
        <v>23</v>
      </c>
      <c r="L28" s="65">
        <f>VLOOKUP($A28,'Return Data'!$B$7:$R$2292,13,0)</f>
        <v>2.2389999999999999</v>
      </c>
      <c r="M28" s="66">
        <f t="shared" si="10"/>
        <v>22</v>
      </c>
      <c r="N28" s="65">
        <f>VLOOKUP($A28,'Return Data'!$B$7:$R$2292,17,0)</f>
        <v>5.0490000000000004</v>
      </c>
      <c r="O28" s="66">
        <f t="shared" si="11"/>
        <v>18</v>
      </c>
      <c r="P28" s="65">
        <f>VLOOKUP($A28,'Return Data'!$B$7:$R$2292,14,0)</f>
        <v>7.4667000000000003</v>
      </c>
      <c r="Q28" s="66">
        <f t="shared" si="12"/>
        <v>14</v>
      </c>
      <c r="R28" s="65">
        <f>VLOOKUP($A28,'Return Data'!$B$7:$R$2292,16,0)</f>
        <v>8.0648999999999997</v>
      </c>
      <c r="S28" s="67">
        <f t="shared" si="13"/>
        <v>15</v>
      </c>
    </row>
    <row r="29" spans="1:19" x14ac:dyDescent="0.3">
      <c r="A29" s="82" t="s">
        <v>1080</v>
      </c>
      <c r="B29" s="64">
        <f>VLOOKUP($A29,'Return Data'!$B$7:$R$2292,3,0)</f>
        <v>44679</v>
      </c>
      <c r="C29" s="65">
        <f>VLOOKUP($A29,'Return Data'!$B$7:$R$2292,4,0)</f>
        <v>50.814700000000002</v>
      </c>
      <c r="D29" s="65">
        <f>VLOOKUP($A29,'Return Data'!$B$7:$R$2292,9,0)</f>
        <v>-9.1594999999999995</v>
      </c>
      <c r="E29" s="66">
        <f t="shared" si="1"/>
        <v>28</v>
      </c>
      <c r="F29" s="65">
        <f>VLOOKUP($A29,'Return Data'!$B$7:$R$2292,10,0)</f>
        <v>0.67390000000000005</v>
      </c>
      <c r="G29" s="66">
        <f t="shared" si="2"/>
        <v>19</v>
      </c>
      <c r="H29" s="65">
        <f>VLOOKUP($A29,'Return Data'!$B$7:$R$2292,11,0)</f>
        <v>-9.6299999999999997E-2</v>
      </c>
      <c r="I29" s="66">
        <f t="shared" si="8"/>
        <v>26</v>
      </c>
      <c r="J29" s="65">
        <f>VLOOKUP($A29,'Return Data'!$B$7:$R$2292,12,0)</f>
        <v>1.7462</v>
      </c>
      <c r="K29" s="66">
        <f t="shared" si="9"/>
        <v>22</v>
      </c>
      <c r="L29" s="65">
        <f>VLOOKUP($A29,'Return Data'!$B$7:$R$2292,13,0)</f>
        <v>2.4001000000000001</v>
      </c>
      <c r="M29" s="66">
        <f t="shared" si="10"/>
        <v>21</v>
      </c>
      <c r="N29" s="65">
        <f>VLOOKUP($A29,'Return Data'!$B$7:$R$2292,17,0)</f>
        <v>4.6111000000000004</v>
      </c>
      <c r="O29" s="66">
        <f t="shared" si="11"/>
        <v>20</v>
      </c>
      <c r="P29" s="65">
        <f>VLOOKUP($A29,'Return Data'!$B$7:$R$2292,14,0)</f>
        <v>6.4764999999999997</v>
      </c>
      <c r="Q29" s="66">
        <f t="shared" si="12"/>
        <v>19</v>
      </c>
      <c r="R29" s="65">
        <f>VLOOKUP($A29,'Return Data'!$B$7:$R$2292,16,0)</f>
        <v>7.2426000000000004</v>
      </c>
      <c r="S29" s="67">
        <f t="shared" si="13"/>
        <v>19</v>
      </c>
    </row>
    <row r="30" spans="1:19" x14ac:dyDescent="0.3">
      <c r="A30" s="82" t="s">
        <v>1082</v>
      </c>
      <c r="B30" s="64">
        <f>VLOOKUP($A30,'Return Data'!$B$7:$R$2292,3,0)</f>
        <v>44679</v>
      </c>
      <c r="C30" s="65">
        <f>VLOOKUP($A30,'Return Data'!$B$7:$R$2292,4,0)</f>
        <v>37.556800000000003</v>
      </c>
      <c r="D30" s="65">
        <f>VLOOKUP($A30,'Return Data'!$B$7:$R$2292,9,0)</f>
        <v>-13.1319</v>
      </c>
      <c r="E30" s="66">
        <f t="shared" si="1"/>
        <v>32</v>
      </c>
      <c r="F30" s="65">
        <f>VLOOKUP($A30,'Return Data'!$B$7:$R$2292,10,0)</f>
        <v>-2.5676999999999999</v>
      </c>
      <c r="G30" s="66">
        <f t="shared" si="2"/>
        <v>34</v>
      </c>
      <c r="H30" s="65">
        <f>VLOOKUP($A30,'Return Data'!$B$7:$R$2292,11,0)</f>
        <v>-1.3409</v>
      </c>
      <c r="I30" s="66">
        <f t="shared" si="8"/>
        <v>32</v>
      </c>
      <c r="J30" s="65">
        <f>VLOOKUP($A30,'Return Data'!$B$7:$R$2292,12,0)</f>
        <v>1.1895</v>
      </c>
      <c r="K30" s="66">
        <f t="shared" si="9"/>
        <v>26</v>
      </c>
      <c r="L30" s="65">
        <f>VLOOKUP($A30,'Return Data'!$B$7:$R$2292,13,0)</f>
        <v>1.8945000000000001</v>
      </c>
      <c r="M30" s="66">
        <f t="shared" si="10"/>
        <v>25</v>
      </c>
      <c r="N30" s="65">
        <f>VLOOKUP($A30,'Return Data'!$B$7:$R$2292,17,0)</f>
        <v>3.5590999999999999</v>
      </c>
      <c r="O30" s="66">
        <f t="shared" si="11"/>
        <v>27</v>
      </c>
      <c r="P30" s="65">
        <f>VLOOKUP($A30,'Return Data'!$B$7:$R$2292,14,0)</f>
        <v>6.5319000000000003</v>
      </c>
      <c r="Q30" s="66">
        <f t="shared" si="12"/>
        <v>18</v>
      </c>
      <c r="R30" s="65">
        <f>VLOOKUP($A30,'Return Data'!$B$7:$R$2292,16,0)</f>
        <v>6.9809999999999999</v>
      </c>
      <c r="S30" s="67">
        <f t="shared" si="13"/>
        <v>22</v>
      </c>
    </row>
    <row r="31" spans="1:19" x14ac:dyDescent="0.3">
      <c r="A31" s="82" t="s">
        <v>1084</v>
      </c>
      <c r="B31" s="64">
        <f>VLOOKUP($A31,'Return Data'!$B$7:$R$2292,3,0)</f>
        <v>44679</v>
      </c>
      <c r="C31" s="65">
        <f>VLOOKUP($A31,'Return Data'!$B$7:$R$2292,4,0)</f>
        <v>33.170400000000001</v>
      </c>
      <c r="D31" s="65">
        <f>VLOOKUP($A31,'Return Data'!$B$7:$R$2292,9,0)</f>
        <v>-1.7544</v>
      </c>
      <c r="E31" s="66">
        <f t="shared" si="1"/>
        <v>10</v>
      </c>
      <c r="F31" s="65">
        <f>VLOOKUP($A31,'Return Data'!$B$7:$R$2292,10,0)</f>
        <v>2.9891999999999999</v>
      </c>
      <c r="G31" s="66">
        <f t="shared" si="2"/>
        <v>5</v>
      </c>
      <c r="H31" s="65">
        <f>VLOOKUP($A31,'Return Data'!$B$7:$R$2292,11,0)</f>
        <v>0.72209999999999996</v>
      </c>
      <c r="I31" s="66">
        <f t="shared" si="8"/>
        <v>16</v>
      </c>
      <c r="J31" s="65">
        <f>VLOOKUP($A31,'Return Data'!$B$7:$R$2292,12,0)</f>
        <v>2.5093999999999999</v>
      </c>
      <c r="K31" s="66">
        <f t="shared" si="9"/>
        <v>17</v>
      </c>
      <c r="L31" s="65">
        <f>VLOOKUP($A31,'Return Data'!$B$7:$R$2292,13,0)</f>
        <v>2.7835000000000001</v>
      </c>
      <c r="M31" s="66">
        <f t="shared" si="10"/>
        <v>18</v>
      </c>
      <c r="N31" s="65">
        <f>VLOOKUP($A31,'Return Data'!$B$7:$R$2292,17,0)</f>
        <v>6.0427999999999997</v>
      </c>
      <c r="O31" s="66">
        <f t="shared" si="11"/>
        <v>14</v>
      </c>
      <c r="P31" s="65">
        <f>VLOOKUP($A31,'Return Data'!$B$7:$R$2292,14,0)</f>
        <v>7.9482999999999997</v>
      </c>
      <c r="Q31" s="66">
        <f t="shared" si="12"/>
        <v>8</v>
      </c>
      <c r="R31" s="65">
        <f>VLOOKUP($A31,'Return Data'!$B$7:$R$2292,16,0)</f>
        <v>8.2471999999999994</v>
      </c>
      <c r="S31" s="67">
        <f t="shared" si="13"/>
        <v>10</v>
      </c>
    </row>
    <row r="32" spans="1:19" x14ac:dyDescent="0.3">
      <c r="A32" s="82" t="s">
        <v>1085</v>
      </c>
      <c r="B32" s="64">
        <f>VLOOKUP($A32,'Return Data'!$B$7:$R$2292,3,0)</f>
        <v>44679</v>
      </c>
      <c r="C32" s="65">
        <f>VLOOKUP($A32,'Return Data'!$B$7:$R$2292,4,0)</f>
        <v>57.892800000000001</v>
      </c>
      <c r="D32" s="65">
        <f>VLOOKUP($A32,'Return Data'!$B$7:$R$2292,9,0)</f>
        <v>-13.6831</v>
      </c>
      <c r="E32" s="66">
        <f t="shared" si="1"/>
        <v>34</v>
      </c>
      <c r="F32" s="65">
        <f>VLOOKUP($A32,'Return Data'!$B$7:$R$2292,10,0)</f>
        <v>-0.95750000000000002</v>
      </c>
      <c r="G32" s="66">
        <f t="shared" si="2"/>
        <v>30</v>
      </c>
      <c r="H32" s="65">
        <f>VLOOKUP($A32,'Return Data'!$B$7:$R$2292,11,0)</f>
        <v>-0.43590000000000001</v>
      </c>
      <c r="I32" s="66">
        <f t="shared" si="8"/>
        <v>30</v>
      </c>
      <c r="J32" s="65">
        <f>VLOOKUP($A32,'Return Data'!$B$7:$R$2292,12,0)</f>
        <v>1.2103999999999999</v>
      </c>
      <c r="K32" s="66">
        <f t="shared" si="9"/>
        <v>25</v>
      </c>
      <c r="L32" s="65">
        <f>VLOOKUP($A32,'Return Data'!$B$7:$R$2292,13,0)</f>
        <v>1.9544999999999999</v>
      </c>
      <c r="M32" s="66">
        <f t="shared" si="10"/>
        <v>23</v>
      </c>
      <c r="N32" s="65">
        <f>VLOOKUP($A32,'Return Data'!$B$7:$R$2292,17,0)</f>
        <v>4.0095999999999998</v>
      </c>
      <c r="O32" s="66">
        <f t="shared" si="11"/>
        <v>24</v>
      </c>
      <c r="P32" s="65">
        <f>VLOOKUP($A32,'Return Data'!$B$7:$R$2292,14,0)</f>
        <v>7.5191999999999997</v>
      </c>
      <c r="Q32" s="66">
        <f t="shared" si="12"/>
        <v>13</v>
      </c>
      <c r="R32" s="65">
        <f>VLOOKUP($A32,'Return Data'!$B$7:$R$2292,16,0)</f>
        <v>8.2675000000000001</v>
      </c>
      <c r="S32" s="67">
        <f t="shared" si="13"/>
        <v>8</v>
      </c>
    </row>
    <row r="33" spans="1:19" x14ac:dyDescent="0.3">
      <c r="A33" s="82" t="s">
        <v>2043</v>
      </c>
      <c r="B33" s="64">
        <f>VLOOKUP($A33,'Return Data'!$B$7:$R$2292,3,0)</f>
        <v>44679</v>
      </c>
      <c r="C33" s="65">
        <f>VLOOKUP($A33,'Return Data'!$B$7:$R$2292,4,0)</f>
        <v>55.2607</v>
      </c>
      <c r="D33" s="65">
        <f>VLOOKUP($A33,'Return Data'!$B$7:$R$2292,9,0)</f>
        <v>-13.388500000000001</v>
      </c>
      <c r="E33" s="66">
        <f t="shared" si="1"/>
        <v>33</v>
      </c>
      <c r="F33" s="65">
        <f>VLOOKUP($A33,'Return Data'!$B$7:$R$2292,10,0)</f>
        <v>-2.5640999999999998</v>
      </c>
      <c r="G33" s="66">
        <f t="shared" si="2"/>
        <v>33</v>
      </c>
      <c r="H33" s="65">
        <f>VLOOKUP($A33,'Return Data'!$B$7:$R$2292,11,0)</f>
        <v>-1.1934</v>
      </c>
      <c r="I33" s="66">
        <f t="shared" si="8"/>
        <v>31</v>
      </c>
      <c r="J33" s="65">
        <f>VLOOKUP($A33,'Return Data'!$B$7:$R$2292,12,0)</f>
        <v>1.1346000000000001</v>
      </c>
      <c r="K33" s="66">
        <f t="shared" si="9"/>
        <v>27</v>
      </c>
      <c r="L33" s="65">
        <f>VLOOKUP($A33,'Return Data'!$B$7:$R$2292,13,0)</f>
        <v>1.8613999999999999</v>
      </c>
      <c r="M33" s="66">
        <f t="shared" si="10"/>
        <v>26</v>
      </c>
      <c r="N33" s="65">
        <f>VLOOKUP($A33,'Return Data'!$B$7:$R$2292,17,0)</f>
        <v>3.9249999999999998</v>
      </c>
      <c r="O33" s="66">
        <f t="shared" si="11"/>
        <v>25</v>
      </c>
      <c r="P33" s="65">
        <f>VLOOKUP($A33,'Return Data'!$B$7:$R$2292,14,0)</f>
        <v>1.2788999999999999</v>
      </c>
      <c r="Q33" s="66">
        <f t="shared" si="12"/>
        <v>28</v>
      </c>
      <c r="R33" s="65">
        <f>VLOOKUP($A33,'Return Data'!$B$7:$R$2292,16,0)</f>
        <v>5.2827999999999999</v>
      </c>
      <c r="S33" s="67">
        <f t="shared" si="13"/>
        <v>28</v>
      </c>
    </row>
    <row r="34" spans="1:19" x14ac:dyDescent="0.3">
      <c r="A34" s="82" t="s">
        <v>1087</v>
      </c>
      <c r="B34" s="64">
        <f>VLOOKUP($A34,'Return Data'!$B$7:$R$2292,3,0)</f>
        <v>44679</v>
      </c>
      <c r="C34" s="65">
        <f>VLOOKUP($A34,'Return Data'!$B$7:$R$2292,4,0)</f>
        <v>67.502899999999997</v>
      </c>
      <c r="D34" s="65">
        <f>VLOOKUP($A34,'Return Data'!$B$7:$R$2292,9,0)</f>
        <v>-8.8529999999999998</v>
      </c>
      <c r="E34" s="66">
        <f t="shared" si="1"/>
        <v>27</v>
      </c>
      <c r="F34" s="65">
        <f>VLOOKUP($A34,'Return Data'!$B$7:$R$2292,10,0)</f>
        <v>-4.2099999999999999E-2</v>
      </c>
      <c r="G34" s="66">
        <f t="shared" si="2"/>
        <v>28</v>
      </c>
      <c r="H34" s="65">
        <f>VLOOKUP($A34,'Return Data'!$B$7:$R$2292,11,0)</f>
        <v>-7.0699999999999999E-2</v>
      </c>
      <c r="I34" s="66">
        <f t="shared" si="8"/>
        <v>25</v>
      </c>
      <c r="J34" s="65">
        <f>VLOOKUP($A34,'Return Data'!$B$7:$R$2292,12,0)</f>
        <v>2.9597000000000002</v>
      </c>
      <c r="K34" s="66">
        <f t="shared" si="9"/>
        <v>14</v>
      </c>
      <c r="L34" s="65">
        <f>VLOOKUP($A34,'Return Data'!$B$7:$R$2292,13,0)</f>
        <v>3.6583999999999999</v>
      </c>
      <c r="M34" s="66">
        <f t="shared" si="10"/>
        <v>13</v>
      </c>
      <c r="N34" s="65">
        <f>VLOOKUP($A34,'Return Data'!$B$7:$R$2292,17,0)</f>
        <v>5.7062999999999997</v>
      </c>
      <c r="O34" s="66">
        <f t="shared" si="11"/>
        <v>15</v>
      </c>
      <c r="P34" s="65">
        <f>VLOOKUP($A34,'Return Data'!$B$7:$R$2292,14,0)</f>
        <v>8.1350999999999996</v>
      </c>
      <c r="Q34" s="66">
        <f t="shared" si="12"/>
        <v>6</v>
      </c>
      <c r="R34" s="65">
        <f>VLOOKUP($A34,'Return Data'!$B$7:$R$2292,16,0)</f>
        <v>7.8658999999999999</v>
      </c>
      <c r="S34" s="67">
        <f t="shared" si="13"/>
        <v>18</v>
      </c>
    </row>
    <row r="35" spans="1:19" x14ac:dyDescent="0.3">
      <c r="A35" s="82" t="s">
        <v>1089</v>
      </c>
      <c r="B35" s="64">
        <f>VLOOKUP($A35,'Return Data'!$B$7:$R$2292,3,0)</f>
        <v>44679</v>
      </c>
      <c r="C35" s="65">
        <f>VLOOKUP($A35,'Return Data'!$B$7:$R$2292,4,0)</f>
        <v>60.491199999999999</v>
      </c>
      <c r="D35" s="65">
        <f>VLOOKUP($A35,'Return Data'!$B$7:$R$2292,9,0)</f>
        <v>-7.1521999999999997</v>
      </c>
      <c r="E35" s="66">
        <f t="shared" si="1"/>
        <v>23</v>
      </c>
      <c r="F35" s="65">
        <f>VLOOKUP($A35,'Return Data'!$B$7:$R$2292,10,0)</f>
        <v>-1.0065</v>
      </c>
      <c r="G35" s="66">
        <f t="shared" si="2"/>
        <v>31</v>
      </c>
      <c r="H35" s="65">
        <f>VLOOKUP($A35,'Return Data'!$B$7:$R$2292,11,0)</f>
        <v>-0.15740000000000001</v>
      </c>
      <c r="I35" s="66">
        <f t="shared" si="8"/>
        <v>28</v>
      </c>
      <c r="J35" s="65">
        <f>VLOOKUP($A35,'Return Data'!$B$7:$R$2292,12,0)</f>
        <v>0.60589999999999999</v>
      </c>
      <c r="K35" s="66">
        <f t="shared" si="9"/>
        <v>28</v>
      </c>
      <c r="L35" s="65">
        <f>VLOOKUP($A35,'Return Data'!$B$7:$R$2292,13,0)</f>
        <v>1.1344000000000001</v>
      </c>
      <c r="M35" s="66">
        <f t="shared" si="10"/>
        <v>27</v>
      </c>
      <c r="N35" s="65">
        <f>VLOOKUP($A35,'Return Data'!$B$7:$R$2292,17,0)</f>
        <v>3.4106999999999998</v>
      </c>
      <c r="O35" s="66">
        <f t="shared" si="11"/>
        <v>28</v>
      </c>
      <c r="P35" s="65">
        <f>VLOOKUP($A35,'Return Data'!$B$7:$R$2292,14,0)</f>
        <v>6.3147000000000002</v>
      </c>
      <c r="Q35" s="66">
        <f t="shared" si="12"/>
        <v>20</v>
      </c>
      <c r="R35" s="65">
        <f>VLOOKUP($A35,'Return Data'!$B$7:$R$2292,16,0)</f>
        <v>6.9768999999999997</v>
      </c>
      <c r="S35" s="67">
        <f t="shared" si="13"/>
        <v>23</v>
      </c>
    </row>
    <row r="36" spans="1:19" x14ac:dyDescent="0.3">
      <c r="A36" s="82" t="s">
        <v>1091</v>
      </c>
      <c r="B36" s="64">
        <f>VLOOKUP($A36,'Return Data'!$B$7:$R$2292,3,0)</f>
        <v>44679</v>
      </c>
      <c r="C36" s="65">
        <f>VLOOKUP($A36,'Return Data'!$B$7:$R$2292,4,0)</f>
        <v>78.334500000000006</v>
      </c>
      <c r="D36" s="65">
        <f>VLOOKUP($A36,'Return Data'!$B$7:$R$2292,9,0)</f>
        <v>0.59399999999999997</v>
      </c>
      <c r="E36" s="66">
        <f t="shared" si="1"/>
        <v>1</v>
      </c>
      <c r="F36" s="65">
        <f>VLOOKUP($A36,'Return Data'!$B$7:$R$2292,10,0)</f>
        <v>1.4641999999999999</v>
      </c>
      <c r="G36" s="66">
        <f t="shared" si="2"/>
        <v>14</v>
      </c>
      <c r="H36" s="65">
        <f>VLOOKUP($A36,'Return Data'!$B$7:$R$2292,11,0)</f>
        <v>0.51</v>
      </c>
      <c r="I36" s="66">
        <f t="shared" si="8"/>
        <v>17</v>
      </c>
      <c r="J36" s="65">
        <f>VLOOKUP($A36,'Return Data'!$B$7:$R$2292,12,0)</f>
        <v>2.6869000000000001</v>
      </c>
      <c r="K36" s="66">
        <f t="shared" si="9"/>
        <v>16</v>
      </c>
      <c r="L36" s="65">
        <f>VLOOKUP($A36,'Return Data'!$B$7:$R$2292,13,0)</f>
        <v>2.8923000000000001</v>
      </c>
      <c r="M36" s="66">
        <f t="shared" si="10"/>
        <v>16</v>
      </c>
      <c r="N36" s="65">
        <f>VLOOKUP($A36,'Return Data'!$B$7:$R$2292,17,0)</f>
        <v>4.2728000000000002</v>
      </c>
      <c r="O36" s="66">
        <f t="shared" si="11"/>
        <v>23</v>
      </c>
      <c r="P36" s="65">
        <f>VLOOKUP($A36,'Return Data'!$B$7:$R$2292,14,0)</f>
        <v>7.9120999999999997</v>
      </c>
      <c r="Q36" s="66">
        <f t="shared" si="12"/>
        <v>9</v>
      </c>
      <c r="R36" s="65">
        <f>VLOOKUP($A36,'Return Data'!$B$7:$R$2292,16,0)</f>
        <v>8.1018000000000008</v>
      </c>
      <c r="S36" s="67">
        <f t="shared" si="13"/>
        <v>13</v>
      </c>
    </row>
    <row r="37" spans="1:19" x14ac:dyDescent="0.3">
      <c r="A37" s="82" t="s">
        <v>1092</v>
      </c>
      <c r="B37" s="64">
        <f>VLOOKUP($A37,'Return Data'!$B$7:$R$2292,3,0)</f>
        <v>44679</v>
      </c>
      <c r="C37" s="65">
        <f>VLOOKUP($A37,'Return Data'!$B$7:$R$2292,4,0)</f>
        <v>59.848500000000001</v>
      </c>
      <c r="D37" s="65">
        <f>VLOOKUP($A37,'Return Data'!$B$7:$R$2292,9,0)</f>
        <v>-3.6732999999999998</v>
      </c>
      <c r="E37" s="66">
        <f t="shared" si="1"/>
        <v>15</v>
      </c>
      <c r="F37" s="65">
        <f>VLOOKUP($A37,'Return Data'!$B$7:$R$2292,10,0)</f>
        <v>1.6930000000000001</v>
      </c>
      <c r="G37" s="66">
        <f t="shared" si="2"/>
        <v>13</v>
      </c>
      <c r="H37" s="65">
        <f>VLOOKUP($A37,'Return Data'!$B$7:$R$2292,11,0)</f>
        <v>1.1791</v>
      </c>
      <c r="I37" s="66">
        <f t="shared" si="8"/>
        <v>13</v>
      </c>
      <c r="J37" s="65">
        <f>VLOOKUP($A37,'Return Data'!$B$7:$R$2292,12,0)</f>
        <v>2.419</v>
      </c>
      <c r="K37" s="66">
        <f t="shared" si="9"/>
        <v>18</v>
      </c>
      <c r="L37" s="65">
        <f>VLOOKUP($A37,'Return Data'!$B$7:$R$2292,13,0)</f>
        <v>3.5226000000000002</v>
      </c>
      <c r="M37" s="66">
        <f t="shared" si="10"/>
        <v>14</v>
      </c>
      <c r="N37" s="65">
        <f>VLOOKUP($A37,'Return Data'!$B$7:$R$2292,17,0)</f>
        <v>6.5816999999999997</v>
      </c>
      <c r="O37" s="66">
        <f t="shared" si="11"/>
        <v>12</v>
      </c>
      <c r="P37" s="65">
        <f>VLOOKUP($A37,'Return Data'!$B$7:$R$2292,14,0)</f>
        <v>8.8360000000000003</v>
      </c>
      <c r="Q37" s="66">
        <f t="shared" si="12"/>
        <v>1</v>
      </c>
      <c r="R37" s="65">
        <f>VLOOKUP($A37,'Return Data'!$B$7:$R$2292,16,0)</f>
        <v>8.3231000000000002</v>
      </c>
      <c r="S37" s="67">
        <f t="shared" si="13"/>
        <v>7</v>
      </c>
    </row>
    <row r="38" spans="1:19" x14ac:dyDescent="0.3">
      <c r="A38" s="82" t="s">
        <v>1094</v>
      </c>
      <c r="B38" s="64">
        <f>VLOOKUP($A38,'Return Data'!$B$7:$R$2292,3,0)</f>
        <v>44679</v>
      </c>
      <c r="C38" s="65">
        <f>VLOOKUP($A38,'Return Data'!$B$7:$R$2292,4,0)</f>
        <v>71.726200000000006</v>
      </c>
      <c r="D38" s="65">
        <f>VLOOKUP($A38,'Return Data'!$B$7:$R$2292,9,0)</f>
        <v>-7.2370999999999999</v>
      </c>
      <c r="E38" s="66">
        <f t="shared" si="1"/>
        <v>24</v>
      </c>
      <c r="F38" s="65">
        <f>VLOOKUP($A38,'Return Data'!$B$7:$R$2292,10,0)</f>
        <v>0.90780000000000005</v>
      </c>
      <c r="G38" s="66">
        <f t="shared" si="2"/>
        <v>18</v>
      </c>
      <c r="H38" s="65">
        <f>VLOOKUP($A38,'Return Data'!$B$7:$R$2292,11,0)</f>
        <v>0.315</v>
      </c>
      <c r="I38" s="66">
        <f t="shared" si="8"/>
        <v>18</v>
      </c>
      <c r="J38" s="65">
        <f>VLOOKUP($A38,'Return Data'!$B$7:$R$2292,12,0)</f>
        <v>1.9789000000000001</v>
      </c>
      <c r="K38" s="66">
        <f t="shared" si="9"/>
        <v>21</v>
      </c>
      <c r="L38" s="65">
        <f>VLOOKUP($A38,'Return Data'!$B$7:$R$2292,13,0)</f>
        <v>2.5154000000000001</v>
      </c>
      <c r="M38" s="66">
        <f t="shared" si="10"/>
        <v>19</v>
      </c>
      <c r="N38" s="65">
        <f>VLOOKUP($A38,'Return Data'!$B$7:$R$2292,17,0)</f>
        <v>5.5129000000000001</v>
      </c>
      <c r="O38" s="66">
        <f t="shared" si="11"/>
        <v>16</v>
      </c>
      <c r="P38" s="65">
        <f>VLOOKUP($A38,'Return Data'!$B$7:$R$2292,14,0)</f>
        <v>7.6771000000000003</v>
      </c>
      <c r="Q38" s="66">
        <f t="shared" si="12"/>
        <v>10</v>
      </c>
      <c r="R38" s="65">
        <f>VLOOKUP($A38,'Return Data'!$B$7:$R$2292,16,0)</f>
        <v>8.0427999999999997</v>
      </c>
      <c r="S38" s="67">
        <f t="shared" si="13"/>
        <v>16</v>
      </c>
    </row>
    <row r="39" spans="1:19" x14ac:dyDescent="0.3">
      <c r="A39" s="82" t="s">
        <v>1096</v>
      </c>
      <c r="B39" s="64">
        <f>VLOOKUP($A39,'Return Data'!$B$7:$R$2292,3,0)</f>
        <v>0</v>
      </c>
      <c r="C39" s="65">
        <f>VLOOKUP($A39,'Return Data'!$B$7:$R$2292,4,0)</f>
        <v>0</v>
      </c>
      <c r="D39" s="65">
        <f>VLOOKUP($A39,'Return Data'!$B$7:$R$2292,9,0)</f>
        <v>0</v>
      </c>
      <c r="E39" s="66">
        <f t="shared" si="1"/>
        <v>5</v>
      </c>
      <c r="F39" s="65">
        <f>VLOOKUP($A39,'Return Data'!$B$7:$R$2292,10,0)</f>
        <v>0</v>
      </c>
      <c r="G39" s="66">
        <f t="shared" si="2"/>
        <v>23</v>
      </c>
      <c r="H39" s="65">
        <f>VLOOKUP($A39,'Return Data'!$B$7:$R$2292,11,0)</f>
        <v>0</v>
      </c>
      <c r="I39" s="66">
        <f t="shared" si="8"/>
        <v>20</v>
      </c>
      <c r="J39" s="65">
        <f>VLOOKUP($A39,'Return Data'!$B$7:$R$2292,12,0)</f>
        <v>0</v>
      </c>
      <c r="K39" s="66">
        <f t="shared" si="9"/>
        <v>30</v>
      </c>
      <c r="L39" s="65">
        <f>VLOOKUP($A39,'Return Data'!$B$7:$R$2292,13,0)</f>
        <v>0</v>
      </c>
      <c r="M39" s="66">
        <f t="shared" si="10"/>
        <v>30</v>
      </c>
      <c r="N39" s="65"/>
      <c r="O39" s="66"/>
      <c r="P39" s="65"/>
      <c r="Q39" s="66"/>
      <c r="R39" s="65">
        <f>VLOOKUP($A39,'Return Data'!$B$7:$R$2292,16,0)</f>
        <v>0</v>
      </c>
      <c r="S39" s="67">
        <f t="shared" si="13"/>
        <v>30</v>
      </c>
    </row>
    <row r="40" spans="1:19" x14ac:dyDescent="0.3">
      <c r="A40" s="82" t="s">
        <v>1098</v>
      </c>
      <c r="B40" s="64">
        <f>VLOOKUP($A40,'Return Data'!$B$7:$R$2292,3,0)</f>
        <v>44679</v>
      </c>
      <c r="C40" s="65">
        <f>VLOOKUP($A40,'Return Data'!$B$7:$R$2292,4,0)</f>
        <v>59.153100000000002</v>
      </c>
      <c r="D40" s="65">
        <f>VLOOKUP($A40,'Return Data'!$B$7:$R$2292,9,0)</f>
        <v>-7.1143999999999998</v>
      </c>
      <c r="E40" s="66">
        <f t="shared" si="1"/>
        <v>22</v>
      </c>
      <c r="F40" s="65">
        <f>VLOOKUP($A40,'Return Data'!$B$7:$R$2292,10,0)</f>
        <v>-2.3142999999999998</v>
      </c>
      <c r="G40" s="66">
        <f t="shared" si="2"/>
        <v>32</v>
      </c>
      <c r="H40" s="65">
        <f>VLOOKUP($A40,'Return Data'!$B$7:$R$2292,11,0)</f>
        <v>-1.5515000000000001</v>
      </c>
      <c r="I40" s="66">
        <f t="shared" si="8"/>
        <v>33</v>
      </c>
      <c r="J40" s="65">
        <f>VLOOKUP($A40,'Return Data'!$B$7:$R$2292,12,0)</f>
        <v>10.486599999999999</v>
      </c>
      <c r="K40" s="66">
        <f t="shared" si="9"/>
        <v>1</v>
      </c>
      <c r="L40" s="65">
        <f>VLOOKUP($A40,'Return Data'!$B$7:$R$2292,13,0)</f>
        <v>8.6902000000000008</v>
      </c>
      <c r="M40" s="66">
        <f t="shared" si="10"/>
        <v>3</v>
      </c>
      <c r="N40" s="65">
        <f>VLOOKUP($A40,'Return Data'!$B$7:$R$2292,17,0)</f>
        <v>7.7512999999999996</v>
      </c>
      <c r="O40" s="66">
        <f t="shared" si="11"/>
        <v>8</v>
      </c>
      <c r="P40" s="65">
        <f>VLOOKUP($A40,'Return Data'!$B$7:$R$2292,14,0)</f>
        <v>1.962</v>
      </c>
      <c r="Q40" s="66">
        <f t="shared" si="12"/>
        <v>27</v>
      </c>
      <c r="R40" s="65">
        <f>VLOOKUP($A40,'Return Data'!$B$7:$R$2292,16,0)</f>
        <v>6.0666000000000002</v>
      </c>
      <c r="S40" s="67">
        <f t="shared" si="13"/>
        <v>26</v>
      </c>
    </row>
    <row r="41" spans="1:19" x14ac:dyDescent="0.3">
      <c r="A41" s="82" t="s">
        <v>973</v>
      </c>
      <c r="B41" s="64">
        <f>VLOOKUP($A41,'Return Data'!$B$7:$R$2292,3,0)</f>
        <v>44679</v>
      </c>
      <c r="C41" s="65">
        <f>VLOOKUP($A41,'Return Data'!$B$7:$R$2292,4,0)</f>
        <v>76.406700000000001</v>
      </c>
      <c r="D41" s="65">
        <f>VLOOKUP($A41,'Return Data'!$B$7:$R$2292,9,0)</f>
        <v>-12.055300000000001</v>
      </c>
      <c r="E41" s="66">
        <f t="shared" si="1"/>
        <v>31</v>
      </c>
      <c r="F41" s="65">
        <f>VLOOKUP($A41,'Return Data'!$B$7:$R$2292,10,0)</f>
        <v>1.1053999999999999</v>
      </c>
      <c r="G41" s="66">
        <f t="shared" si="2"/>
        <v>16</v>
      </c>
      <c r="H41" s="65">
        <f>VLOOKUP($A41,'Return Data'!$B$7:$R$2292,11,0)</f>
        <v>-2.4923000000000002</v>
      </c>
      <c r="I41" s="66">
        <f t="shared" si="8"/>
        <v>34</v>
      </c>
      <c r="J41" s="65">
        <f>VLOOKUP($A41,'Return Data'!$B$7:$R$2292,12,0)</f>
        <v>0.316</v>
      </c>
      <c r="K41" s="66">
        <f t="shared" si="9"/>
        <v>29</v>
      </c>
      <c r="L41" s="65">
        <f>VLOOKUP($A41,'Return Data'!$B$7:$R$2292,13,0)</f>
        <v>0.21920000000000001</v>
      </c>
      <c r="M41" s="66">
        <f t="shared" si="10"/>
        <v>29</v>
      </c>
      <c r="N41" s="65">
        <f>VLOOKUP($A41,'Return Data'!$B$7:$R$2292,17,0)</f>
        <v>2.7989000000000002</v>
      </c>
      <c r="O41" s="66">
        <f t="shared" si="11"/>
        <v>29</v>
      </c>
      <c r="P41" s="65">
        <f>VLOOKUP($A41,'Return Data'!$B$7:$R$2292,14,0)</f>
        <v>7.1013000000000002</v>
      </c>
      <c r="Q41" s="66">
        <f t="shared" si="12"/>
        <v>17</v>
      </c>
      <c r="R41" s="65">
        <f>VLOOKUP($A41,'Return Data'!$B$7:$R$2292,16,0)</f>
        <v>8.2664000000000009</v>
      </c>
      <c r="S41" s="67">
        <f t="shared" si="13"/>
        <v>9</v>
      </c>
    </row>
    <row r="42" spans="1:19" x14ac:dyDescent="0.3">
      <c r="A42" s="82" t="s">
        <v>975</v>
      </c>
      <c r="B42" s="64">
        <f>VLOOKUP($A42,'Return Data'!$B$7:$R$2292,3,0)</f>
        <v>44679</v>
      </c>
      <c r="C42" s="65">
        <f>VLOOKUP($A42,'Return Data'!$B$7:$R$2292,4,0)</f>
        <v>14.057</v>
      </c>
      <c r="D42" s="65">
        <f>VLOOKUP($A42,'Return Data'!$B$7:$R$2292,9,0)</f>
        <v>-10.213200000000001</v>
      </c>
      <c r="E42" s="66">
        <f t="shared" si="1"/>
        <v>29</v>
      </c>
      <c r="F42" s="65">
        <f>VLOOKUP($A42,'Return Data'!$B$7:$R$2292,10,0)</f>
        <v>2.9058000000000002</v>
      </c>
      <c r="G42" s="66">
        <f t="shared" si="2"/>
        <v>6</v>
      </c>
      <c r="H42" s="65">
        <f>VLOOKUP($A42,'Return Data'!$B$7:$R$2292,11,0)</f>
        <v>-0.39019999999999999</v>
      </c>
      <c r="I42" s="66">
        <f t="shared" si="8"/>
        <v>29</v>
      </c>
      <c r="J42" s="65">
        <f>VLOOKUP($A42,'Return Data'!$B$7:$R$2292,12,0)</f>
        <v>3.1776</v>
      </c>
      <c r="K42" s="66">
        <f t="shared" si="9"/>
        <v>12</v>
      </c>
      <c r="L42" s="65">
        <f>VLOOKUP($A42,'Return Data'!$B$7:$R$2292,13,0)</f>
        <v>0.74029999999999996</v>
      </c>
      <c r="M42" s="66">
        <f t="shared" si="10"/>
        <v>28</v>
      </c>
      <c r="N42" s="65">
        <f>VLOOKUP($A42,'Return Data'!$B$7:$R$2292,17,0)</f>
        <v>3.6231</v>
      </c>
      <c r="O42" s="66">
        <f t="shared" si="11"/>
        <v>26</v>
      </c>
      <c r="P42" s="65">
        <f>VLOOKUP($A42,'Return Data'!$B$7:$R$2292,14,0)</f>
        <v>8.2911000000000001</v>
      </c>
      <c r="Q42" s="66">
        <f t="shared" si="12"/>
        <v>5</v>
      </c>
      <c r="R42" s="65">
        <f>VLOOKUP($A42,'Return Data'!$B$7:$R$2292,16,0)</f>
        <v>9.3400999999999996</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-5.1927823529411761</v>
      </c>
      <c r="E44" s="88"/>
      <c r="F44" s="89">
        <f>AVERAGE(F8:F42)</f>
        <v>1.4407529411764706</v>
      </c>
      <c r="G44" s="88"/>
      <c r="H44" s="89">
        <f>AVERAGE(H8:H42)</f>
        <v>1.0685558823529409</v>
      </c>
      <c r="I44" s="88"/>
      <c r="J44" s="89">
        <f>AVERAGE(J8:J42)</f>
        <v>2.8102029411764704</v>
      </c>
      <c r="K44" s="88"/>
      <c r="L44" s="89">
        <f>AVERAGE(L8:L42)</f>
        <v>3.534167647058823</v>
      </c>
      <c r="M44" s="88"/>
      <c r="N44" s="89">
        <f>AVERAGE(N8:N42)</f>
        <v>5.7853387096774194</v>
      </c>
      <c r="O44" s="88"/>
      <c r="P44" s="89">
        <f>AVERAGE(P8:P42)</f>
        <v>5.9282066666666662</v>
      </c>
      <c r="Q44" s="88"/>
      <c r="R44" s="89">
        <f>AVERAGE(R8:R42)</f>
        <v>5.2215599999999984</v>
      </c>
      <c r="S44" s="90"/>
    </row>
    <row r="45" spans="1:19" x14ac:dyDescent="0.3">
      <c r="A45" s="87" t="s">
        <v>28</v>
      </c>
      <c r="B45" s="88"/>
      <c r="C45" s="88"/>
      <c r="D45" s="89">
        <f>MIN(D8:D42)</f>
        <v>-13.6831</v>
      </c>
      <c r="E45" s="88"/>
      <c r="F45" s="89">
        <f>MIN(F8:F42)</f>
        <v>-2.5676999999999999</v>
      </c>
      <c r="G45" s="88"/>
      <c r="H45" s="89">
        <f>MIN(H8:H42)</f>
        <v>-2.4923000000000002</v>
      </c>
      <c r="I45" s="88"/>
      <c r="J45" s="89">
        <f>MIN(J8:J42)</f>
        <v>0</v>
      </c>
      <c r="K45" s="88"/>
      <c r="L45" s="89">
        <f>MIN(L8:L42)</f>
        <v>0</v>
      </c>
      <c r="M45" s="88"/>
      <c r="N45" s="89">
        <f>MIN(N8:N42)</f>
        <v>0</v>
      </c>
      <c r="O45" s="88"/>
      <c r="P45" s="89">
        <f>MIN(P8:P42)</f>
        <v>-4.4454000000000002</v>
      </c>
      <c r="Q45" s="88"/>
      <c r="R45" s="89">
        <f>MIN(R8:R42)</f>
        <v>-38.226700000000001</v>
      </c>
      <c r="S45" s="90"/>
    </row>
    <row r="46" spans="1:19" ht="15" thickBot="1" x14ac:dyDescent="0.35">
      <c r="A46" s="91" t="s">
        <v>29</v>
      </c>
      <c r="B46" s="92"/>
      <c r="C46" s="92"/>
      <c r="D46" s="93">
        <f>MAX(D8:D42)</f>
        <v>0.59399999999999997</v>
      </c>
      <c r="E46" s="92"/>
      <c r="F46" s="93">
        <f>MAX(F8:F42)</f>
        <v>19.368600000000001</v>
      </c>
      <c r="G46" s="92"/>
      <c r="H46" s="93">
        <f>MAX(H8:H42)</f>
        <v>11.291</v>
      </c>
      <c r="I46" s="92"/>
      <c r="J46" s="93">
        <f>MAX(J8:J42)</f>
        <v>10.486599999999999</v>
      </c>
      <c r="K46" s="92"/>
      <c r="L46" s="93">
        <f>MAX(L8:L42)</f>
        <v>17.486799999999999</v>
      </c>
      <c r="M46" s="92"/>
      <c r="N46" s="93">
        <f>MAX(N8:N42)</f>
        <v>13.794700000000001</v>
      </c>
      <c r="O46" s="92"/>
      <c r="P46" s="93">
        <f>MAX(P8:P42)</f>
        <v>8.8360000000000003</v>
      </c>
      <c r="Q46" s="92"/>
      <c r="R46" s="93">
        <f>MAX(R8:R42)</f>
        <v>9.4404000000000003</v>
      </c>
      <c r="S46" s="94"/>
    </row>
    <row r="47" spans="1:19" x14ac:dyDescent="0.3">
      <c r="A47" s="112" t="s">
        <v>431</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1030</v>
      </c>
      <c r="B8" s="64">
        <f>VLOOKUP($A8,'Return Data'!$B$7:$R$2292,3,0)</f>
        <v>44679</v>
      </c>
      <c r="C8" s="65">
        <f>VLOOKUP($A8,'Return Data'!$B$7:$R$2292,4,0)</f>
        <v>26.383199999999999</v>
      </c>
      <c r="D8" s="65">
        <f>VLOOKUP($A8,'Return Data'!$B$7:$R$2292,9,0)</f>
        <v>-0.46389999999999998</v>
      </c>
      <c r="E8" s="66">
        <f>RANK(D8,D$8:D$42,0)</f>
        <v>6</v>
      </c>
      <c r="F8" s="65">
        <f>VLOOKUP($A8,'Return Data'!$B$7:$R$2292,10,0)</f>
        <v>18.437799999999999</v>
      </c>
      <c r="G8" s="66">
        <f>RANK(F8,F$8:F$42,0)</f>
        <v>1</v>
      </c>
      <c r="H8" s="65">
        <f>VLOOKUP($A8,'Return Data'!$B$7:$R$2292,11,0)</f>
        <v>10.4756</v>
      </c>
      <c r="I8" s="66">
        <f>RANK(H8,H$8:H$42,0)</f>
        <v>1</v>
      </c>
      <c r="J8" s="65">
        <f>VLOOKUP($A8,'Return Data'!$B$7:$R$2292,12,0)</f>
        <v>8.9748000000000001</v>
      </c>
      <c r="K8" s="66">
        <f>RANK(J8,J$8:J$42,0)</f>
        <v>2</v>
      </c>
      <c r="L8" s="65">
        <f>VLOOKUP($A8,'Return Data'!$B$7:$R$2292,13,0)</f>
        <v>8.4393999999999991</v>
      </c>
      <c r="M8" s="66">
        <f>RANK(L8,L$8:L$42,0)</f>
        <v>2</v>
      </c>
      <c r="N8" s="65">
        <f>VLOOKUP($A8,'Return Data'!$B$7:$R$2292,17,0)</f>
        <v>13.0337</v>
      </c>
      <c r="O8" s="66">
        <f>RANK(N8,N$8:N$42,0)</f>
        <v>1</v>
      </c>
      <c r="P8" s="65">
        <f>VLOOKUP($A8,'Return Data'!$B$7:$R$2292,14,0)</f>
        <v>5.0380000000000003</v>
      </c>
      <c r="Q8" s="66">
        <f>RANK(P8,P$8:P$42,0)</f>
        <v>21</v>
      </c>
      <c r="R8" s="65">
        <f>VLOOKUP($A8,'Return Data'!$B$7:$R$2292,16,0)</f>
        <v>7.6859000000000002</v>
      </c>
      <c r="S8" s="67">
        <f t="shared" ref="S8:S41" si="0">RANK(R8,R$8:R$42,0)</f>
        <v>16</v>
      </c>
    </row>
    <row r="9" spans="1:19" x14ac:dyDescent="0.3">
      <c r="A9" s="82" t="s">
        <v>1032</v>
      </c>
      <c r="B9" s="64">
        <f>VLOOKUP($A9,'Return Data'!$B$7:$R$2292,3,0)</f>
        <v>44679</v>
      </c>
      <c r="C9" s="65">
        <f>VLOOKUP($A9,'Return Data'!$B$7:$R$2292,4,0)</f>
        <v>0.54469999999999996</v>
      </c>
      <c r="D9" s="65"/>
      <c r="E9" s="66"/>
      <c r="F9" s="65"/>
      <c r="G9" s="66"/>
      <c r="H9" s="65"/>
      <c r="I9" s="66"/>
      <c r="J9" s="65"/>
      <c r="K9" s="66"/>
      <c r="L9" s="65"/>
      <c r="M9" s="66"/>
      <c r="N9" s="65"/>
      <c r="O9" s="66"/>
      <c r="P9" s="65"/>
      <c r="Q9" s="66"/>
      <c r="R9" s="65">
        <f>VLOOKUP($A9,'Return Data'!$B$7:$R$2292,16,0)</f>
        <v>-38.227699999999999</v>
      </c>
      <c r="S9" s="67">
        <f t="shared" ref="S9:S40" si="1">RANK(R9,R$8:R$42,0)</f>
        <v>35</v>
      </c>
    </row>
    <row r="10" spans="1:19" x14ac:dyDescent="0.3">
      <c r="A10" s="82" t="s">
        <v>1034</v>
      </c>
      <c r="B10" s="64">
        <f>VLOOKUP($A10,'Return Data'!$B$7:$R$2292,3,0)</f>
        <v>44679</v>
      </c>
      <c r="C10" s="65">
        <f>VLOOKUP($A10,'Return Data'!$B$7:$R$2292,4,0)</f>
        <v>22.238900000000001</v>
      </c>
      <c r="D10" s="65">
        <f>VLOOKUP($A10,'Return Data'!$B$7:$R$2292,9,0)</f>
        <v>-2.6044</v>
      </c>
      <c r="E10" s="66">
        <f t="shared" ref="E10:E42" si="2">RANK(D10,D$8:D$42,0)</f>
        <v>11</v>
      </c>
      <c r="F10" s="65">
        <f>VLOOKUP($A10,'Return Data'!$B$7:$R$2292,10,0)</f>
        <v>2.5305</v>
      </c>
      <c r="G10" s="66">
        <f t="shared" ref="G10:G42" si="3">RANK(F10,F$8:F$42,0)</f>
        <v>4</v>
      </c>
      <c r="H10" s="65">
        <f>VLOOKUP($A10,'Return Data'!$B$7:$R$2292,11,0)</f>
        <v>2.7507000000000001</v>
      </c>
      <c r="I10" s="66">
        <f t="shared" ref="I10:I42" si="4">RANK(H10,H$8:H$42,0)</f>
        <v>3</v>
      </c>
      <c r="J10" s="65">
        <f>VLOOKUP($A10,'Return Data'!$B$7:$R$2292,12,0)</f>
        <v>3.8672</v>
      </c>
      <c r="K10" s="66">
        <f t="shared" ref="K10:K40" si="5">RANK(J10,J$8:J$42,0)</f>
        <v>5</v>
      </c>
      <c r="L10" s="65">
        <f>VLOOKUP($A10,'Return Data'!$B$7:$R$2292,13,0)</f>
        <v>4.4859999999999998</v>
      </c>
      <c r="M10" s="66">
        <f t="shared" ref="M10:M40" si="6">RANK(L10,L$8:L$42,0)</f>
        <v>6</v>
      </c>
      <c r="N10" s="65">
        <f>VLOOKUP($A10,'Return Data'!$B$7:$R$2292,17,0)</f>
        <v>7.0179999999999998</v>
      </c>
      <c r="O10" s="66">
        <f t="shared" ref="O10:O40" si="7">RANK(N10,N$8:N$42,0)</f>
        <v>6</v>
      </c>
      <c r="P10" s="65">
        <f>VLOOKUP($A10,'Return Data'!$B$7:$R$2292,14,0)</f>
        <v>6.8970000000000002</v>
      </c>
      <c r="Q10" s="66">
        <f t="shared" ref="Q10:Q40" si="8">RANK(P10,P$8:P$42,0)</f>
        <v>9</v>
      </c>
      <c r="R10" s="65">
        <f>VLOOKUP($A10,'Return Data'!$B$7:$R$2292,16,0)</f>
        <v>8.2431000000000001</v>
      </c>
      <c r="S10" s="67">
        <f t="shared" si="1"/>
        <v>7</v>
      </c>
    </row>
    <row r="11" spans="1:19" x14ac:dyDescent="0.3">
      <c r="A11" s="82" t="s">
        <v>2042</v>
      </c>
      <c r="B11" s="64">
        <f>VLOOKUP($A11,'Return Data'!$B$7:$R$2292,3,0)</f>
        <v>44679</v>
      </c>
      <c r="C11" s="65">
        <f>VLOOKUP($A11,'Return Data'!$B$7:$R$2292,4,0)</f>
        <v>15.253399999999999</v>
      </c>
      <c r="D11" s="65">
        <f>VLOOKUP($A11,'Return Data'!$B$7:$R$2292,9,0)</f>
        <v>-7.3029999999999999</v>
      </c>
      <c r="E11" s="66">
        <f t="shared" si="2"/>
        <v>21</v>
      </c>
      <c r="F11" s="65">
        <f>VLOOKUP($A11,'Return Data'!$B$7:$R$2292,10,0)</f>
        <v>-6.6500000000000004E-2</v>
      </c>
      <c r="G11" s="66">
        <f t="shared" si="3"/>
        <v>24</v>
      </c>
      <c r="H11" s="65">
        <f>VLOOKUP($A11,'Return Data'!$B$7:$R$2292,11,0)</f>
        <v>0.65559999999999996</v>
      </c>
      <c r="I11" s="66">
        <f t="shared" si="4"/>
        <v>12</v>
      </c>
      <c r="J11" s="65">
        <f>VLOOKUP($A11,'Return Data'!$B$7:$R$2292,12,0)</f>
        <v>1.5577000000000001</v>
      </c>
      <c r="K11" s="66">
        <f t="shared" si="5"/>
        <v>18</v>
      </c>
      <c r="L11" s="65">
        <f>VLOOKUP($A11,'Return Data'!$B$7:$R$2292,13,0)</f>
        <v>1.8678999999999999</v>
      </c>
      <c r="M11" s="66">
        <f t="shared" si="6"/>
        <v>18</v>
      </c>
      <c r="N11" s="65">
        <f>VLOOKUP($A11,'Return Data'!$B$7:$R$2292,17,0)</f>
        <v>3.7843</v>
      </c>
      <c r="O11" s="66">
        <f t="shared" si="7"/>
        <v>20</v>
      </c>
      <c r="P11" s="65">
        <f>VLOOKUP($A11,'Return Data'!$B$7:$R$2292,14,0)</f>
        <v>1.8426</v>
      </c>
      <c r="Q11" s="66">
        <f t="shared" si="8"/>
        <v>25</v>
      </c>
      <c r="R11" s="65">
        <f>VLOOKUP($A11,'Return Data'!$B$7:$R$2292,16,0)</f>
        <v>5.3070000000000004</v>
      </c>
      <c r="S11" s="67">
        <f t="shared" si="1"/>
        <v>28</v>
      </c>
    </row>
    <row r="12" spans="1:19" x14ac:dyDescent="0.3">
      <c r="A12" s="82" t="s">
        <v>1036</v>
      </c>
      <c r="B12" s="64">
        <f>VLOOKUP($A12,'Return Data'!$B$7:$R$2292,3,0)</f>
        <v>44679</v>
      </c>
      <c r="C12" s="65">
        <f>VLOOKUP($A12,'Return Data'!$B$7:$R$2292,4,0)</f>
        <v>65.833200000000005</v>
      </c>
      <c r="D12" s="65">
        <f>VLOOKUP($A12,'Return Data'!$B$7:$R$2292,9,0)</f>
        <v>-5.2933000000000003</v>
      </c>
      <c r="E12" s="66">
        <f t="shared" si="2"/>
        <v>16</v>
      </c>
      <c r="F12" s="65">
        <f>VLOOKUP($A12,'Return Data'!$B$7:$R$2292,10,0)</f>
        <v>1.6509</v>
      </c>
      <c r="G12" s="66">
        <f t="shared" si="3"/>
        <v>9</v>
      </c>
      <c r="H12" s="65">
        <f>VLOOKUP($A12,'Return Data'!$B$7:$R$2292,11,0)</f>
        <v>1.5101</v>
      </c>
      <c r="I12" s="66">
        <f t="shared" si="4"/>
        <v>10</v>
      </c>
      <c r="J12" s="65">
        <f>VLOOKUP($A12,'Return Data'!$B$7:$R$2292,12,0)</f>
        <v>2.5592000000000001</v>
      </c>
      <c r="K12" s="66">
        <f t="shared" si="5"/>
        <v>13</v>
      </c>
      <c r="L12" s="65">
        <f>VLOOKUP($A12,'Return Data'!$B$7:$R$2292,13,0)</f>
        <v>3.0541999999999998</v>
      </c>
      <c r="M12" s="66">
        <f t="shared" si="6"/>
        <v>13</v>
      </c>
      <c r="N12" s="65">
        <f>VLOOKUP($A12,'Return Data'!$B$7:$R$2292,17,0)</f>
        <v>5.7088999999999999</v>
      </c>
      <c r="O12" s="66">
        <f t="shared" si="7"/>
        <v>13</v>
      </c>
      <c r="P12" s="65">
        <f>VLOOKUP($A12,'Return Data'!$B$7:$R$2292,14,0)</f>
        <v>4.6166999999999998</v>
      </c>
      <c r="Q12" s="66">
        <f t="shared" si="8"/>
        <v>22</v>
      </c>
      <c r="R12" s="65">
        <f>VLOOKUP($A12,'Return Data'!$B$7:$R$2292,16,0)</f>
        <v>7.8250999999999999</v>
      </c>
      <c r="S12" s="67">
        <f t="shared" si="1"/>
        <v>13</v>
      </c>
    </row>
    <row r="13" spans="1:19" x14ac:dyDescent="0.3">
      <c r="A13" s="82" t="s">
        <v>1039</v>
      </c>
      <c r="B13" s="64">
        <f>VLOOKUP($A13,'Return Data'!$B$7:$R$2292,3,0)</f>
        <v>0</v>
      </c>
      <c r="C13" s="65">
        <f>VLOOKUP($A13,'Return Data'!$B$7:$R$2292,4,0)</f>
        <v>0</v>
      </c>
      <c r="D13" s="65">
        <f>VLOOKUP($A13,'Return Data'!$B$7:$R$2292,9,0)</f>
        <v>0</v>
      </c>
      <c r="E13" s="66">
        <f t="shared" si="2"/>
        <v>1</v>
      </c>
      <c r="F13" s="65">
        <f>VLOOKUP($A13,'Return Data'!$B$7:$R$2292,10,0)</f>
        <v>0</v>
      </c>
      <c r="G13" s="66">
        <f t="shared" si="3"/>
        <v>18</v>
      </c>
      <c r="H13" s="65">
        <f>VLOOKUP($A13,'Return Data'!$B$7:$R$2292,11,0)</f>
        <v>0</v>
      </c>
      <c r="I13" s="66">
        <f t="shared" si="4"/>
        <v>17</v>
      </c>
      <c r="J13" s="65">
        <f>VLOOKUP($A13,'Return Data'!$B$7:$R$2292,12,0)</f>
        <v>0</v>
      </c>
      <c r="K13" s="66">
        <f t="shared" si="5"/>
        <v>29</v>
      </c>
      <c r="L13" s="65">
        <f>VLOOKUP($A13,'Return Data'!$B$7:$R$2292,13,0)</f>
        <v>0</v>
      </c>
      <c r="M13" s="66">
        <f t="shared" si="6"/>
        <v>29</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1041</v>
      </c>
      <c r="B14" s="64">
        <f>VLOOKUP($A14,'Return Data'!$B$7:$R$2292,3,0)</f>
        <v>44679</v>
      </c>
      <c r="C14" s="65">
        <f>VLOOKUP($A14,'Return Data'!$B$7:$R$2292,4,0)</f>
        <v>45.488999999999997</v>
      </c>
      <c r="D14" s="65">
        <f>VLOOKUP($A14,'Return Data'!$B$7:$R$2292,9,0)</f>
        <v>-5.6260000000000003</v>
      </c>
      <c r="E14" s="66">
        <f t="shared" si="2"/>
        <v>17</v>
      </c>
      <c r="F14" s="65">
        <f>VLOOKUP($A14,'Return Data'!$B$7:$R$2292,10,0)</f>
        <v>1.0861000000000001</v>
      </c>
      <c r="G14" s="66">
        <f t="shared" si="3"/>
        <v>12</v>
      </c>
      <c r="H14" s="65">
        <f>VLOOKUP($A14,'Return Data'!$B$7:$R$2292,11,0)</f>
        <v>1.7513000000000001</v>
      </c>
      <c r="I14" s="66">
        <f t="shared" si="4"/>
        <v>6</v>
      </c>
      <c r="J14" s="65">
        <f>VLOOKUP($A14,'Return Data'!$B$7:$R$2292,12,0)</f>
        <v>3.1566999999999998</v>
      </c>
      <c r="K14" s="66">
        <f t="shared" si="5"/>
        <v>8</v>
      </c>
      <c r="L14" s="65">
        <f>VLOOKUP($A14,'Return Data'!$B$7:$R$2292,13,0)</f>
        <v>4.2249999999999996</v>
      </c>
      <c r="M14" s="66">
        <f t="shared" si="6"/>
        <v>8</v>
      </c>
      <c r="N14" s="65">
        <f>VLOOKUP($A14,'Return Data'!$B$7:$R$2292,17,0)</f>
        <v>6.9984999999999999</v>
      </c>
      <c r="O14" s="66">
        <f t="shared" si="7"/>
        <v>7</v>
      </c>
      <c r="P14" s="65">
        <f>VLOOKUP($A14,'Return Data'!$B$7:$R$2292,14,0)</f>
        <v>7.2361000000000004</v>
      </c>
      <c r="Q14" s="66">
        <f t="shared" si="8"/>
        <v>7</v>
      </c>
      <c r="R14" s="65">
        <f>VLOOKUP($A14,'Return Data'!$B$7:$R$2292,16,0)</f>
        <v>7.7736000000000001</v>
      </c>
      <c r="S14" s="67">
        <f t="shared" si="1"/>
        <v>15</v>
      </c>
    </row>
    <row r="15" spans="1:19" x14ac:dyDescent="0.3">
      <c r="A15" s="82" t="s">
        <v>1043</v>
      </c>
      <c r="B15" s="64">
        <f>VLOOKUP($A15,'Return Data'!$B$7:$R$2292,3,0)</f>
        <v>44679</v>
      </c>
      <c r="C15" s="65">
        <f>VLOOKUP($A15,'Return Data'!$B$7:$R$2292,4,0)</f>
        <v>35.7072</v>
      </c>
      <c r="D15" s="65">
        <f>VLOOKUP($A15,'Return Data'!$B$7:$R$2292,9,0)</f>
        <v>-0.58340000000000003</v>
      </c>
      <c r="E15" s="66">
        <f t="shared" si="2"/>
        <v>9</v>
      </c>
      <c r="F15" s="65">
        <f>VLOOKUP($A15,'Return Data'!$B$7:$R$2292,10,0)</f>
        <v>3.3773</v>
      </c>
      <c r="G15" s="66">
        <f t="shared" si="3"/>
        <v>3</v>
      </c>
      <c r="H15" s="65">
        <f>VLOOKUP($A15,'Return Data'!$B$7:$R$2292,11,0)</f>
        <v>2.3317999999999999</v>
      </c>
      <c r="I15" s="66">
        <f t="shared" si="4"/>
        <v>4</v>
      </c>
      <c r="J15" s="65">
        <f>VLOOKUP($A15,'Return Data'!$B$7:$R$2292,12,0)</f>
        <v>3.6453000000000002</v>
      </c>
      <c r="K15" s="66">
        <f t="shared" si="5"/>
        <v>6</v>
      </c>
      <c r="L15" s="65">
        <f>VLOOKUP($A15,'Return Data'!$B$7:$R$2292,13,0)</f>
        <v>4.3776999999999999</v>
      </c>
      <c r="M15" s="66">
        <f t="shared" si="6"/>
        <v>7</v>
      </c>
      <c r="N15" s="65">
        <f>VLOOKUP($A15,'Return Data'!$B$7:$R$2292,17,0)</f>
        <v>7.6515000000000004</v>
      </c>
      <c r="O15" s="66">
        <f t="shared" si="7"/>
        <v>4</v>
      </c>
      <c r="P15" s="65">
        <f>VLOOKUP($A15,'Return Data'!$B$7:$R$2292,14,0)</f>
        <v>7.8834999999999997</v>
      </c>
      <c r="Q15" s="66">
        <f t="shared" si="8"/>
        <v>5</v>
      </c>
      <c r="R15" s="65">
        <f>VLOOKUP($A15,'Return Data'!$B$7:$R$2292,16,0)</f>
        <v>7.4874999999999998</v>
      </c>
      <c r="S15" s="67">
        <f t="shared" si="1"/>
        <v>19</v>
      </c>
    </row>
    <row r="16" spans="1:19" x14ac:dyDescent="0.3">
      <c r="A16" s="82" t="s">
        <v>1046</v>
      </c>
      <c r="B16" s="64">
        <f>VLOOKUP($A16,'Return Data'!$B$7:$R$2292,3,0)</f>
        <v>44679</v>
      </c>
      <c r="C16" s="65">
        <f>VLOOKUP($A16,'Return Data'!$B$7:$R$2292,4,0)</f>
        <v>37.6447</v>
      </c>
      <c r="D16" s="65">
        <f>VLOOKUP($A16,'Return Data'!$B$7:$R$2292,9,0)</f>
        <v>-11.1623</v>
      </c>
      <c r="E16" s="66">
        <f t="shared" si="2"/>
        <v>30</v>
      </c>
      <c r="F16" s="65">
        <f>VLOOKUP($A16,'Return Data'!$B$7:$R$2292,10,0)</f>
        <v>-0.2487</v>
      </c>
      <c r="G16" s="66">
        <f t="shared" si="3"/>
        <v>25</v>
      </c>
      <c r="H16" s="65">
        <f>VLOOKUP($A16,'Return Data'!$B$7:$R$2292,11,0)</f>
        <v>0.17330000000000001</v>
      </c>
      <c r="I16" s="66">
        <f t="shared" si="4"/>
        <v>15</v>
      </c>
      <c r="J16" s="65">
        <f>VLOOKUP($A16,'Return Data'!$B$7:$R$2292,12,0)</f>
        <v>1.4448000000000001</v>
      </c>
      <c r="K16" s="66">
        <f t="shared" si="5"/>
        <v>20</v>
      </c>
      <c r="L16" s="65">
        <f>VLOOKUP($A16,'Return Data'!$B$7:$R$2292,13,0)</f>
        <v>2.1429999999999998</v>
      </c>
      <c r="M16" s="66">
        <f t="shared" si="6"/>
        <v>16</v>
      </c>
      <c r="N16" s="65">
        <f>VLOOKUP($A16,'Return Data'!$B$7:$R$2292,17,0)</f>
        <v>4.3811999999999998</v>
      </c>
      <c r="O16" s="66">
        <f t="shared" si="7"/>
        <v>17</v>
      </c>
      <c r="P16" s="65">
        <f>VLOOKUP($A16,'Return Data'!$B$7:$R$2292,14,0)</f>
        <v>6.4611999999999998</v>
      </c>
      <c r="Q16" s="66">
        <f t="shared" si="8"/>
        <v>15</v>
      </c>
      <c r="R16" s="65">
        <f>VLOOKUP($A16,'Return Data'!$B$7:$R$2292,16,0)</f>
        <v>7.2979000000000003</v>
      </c>
      <c r="S16" s="67">
        <f t="shared" si="1"/>
        <v>22</v>
      </c>
    </row>
    <row r="17" spans="1:19" x14ac:dyDescent="0.3">
      <c r="A17" s="82" t="s">
        <v>1049</v>
      </c>
      <c r="B17" s="64">
        <f>VLOOKUP($A17,'Return Data'!$B$7:$R$2292,3,0)</f>
        <v>44679</v>
      </c>
      <c r="C17" s="65">
        <f>VLOOKUP($A17,'Return Data'!$B$7:$R$2292,4,0)</f>
        <v>18.354099999999999</v>
      </c>
      <c r="D17" s="65">
        <f>VLOOKUP($A17,'Return Data'!$B$7:$R$2292,9,0)</f>
        <v>-0.51939999999999997</v>
      </c>
      <c r="E17" s="66">
        <f t="shared" si="2"/>
        <v>7</v>
      </c>
      <c r="F17" s="65">
        <f>VLOOKUP($A17,'Return Data'!$B$7:$R$2292,10,0)</f>
        <v>3.5259999999999998</v>
      </c>
      <c r="G17" s="66">
        <f t="shared" si="3"/>
        <v>2</v>
      </c>
      <c r="H17" s="65">
        <f>VLOOKUP($A17,'Return Data'!$B$7:$R$2292,11,0)</f>
        <v>2.9346000000000001</v>
      </c>
      <c r="I17" s="66">
        <f t="shared" si="4"/>
        <v>2</v>
      </c>
      <c r="J17" s="65">
        <f>VLOOKUP($A17,'Return Data'!$B$7:$R$2292,12,0)</f>
        <v>4.2796000000000003</v>
      </c>
      <c r="K17" s="66">
        <f t="shared" si="5"/>
        <v>4</v>
      </c>
      <c r="L17" s="65">
        <f>VLOOKUP($A17,'Return Data'!$B$7:$R$2292,13,0)</f>
        <v>5.1045999999999996</v>
      </c>
      <c r="M17" s="66">
        <f t="shared" si="6"/>
        <v>5</v>
      </c>
      <c r="N17" s="65">
        <f>VLOOKUP($A17,'Return Data'!$B$7:$R$2292,17,0)</f>
        <v>8.2116000000000007</v>
      </c>
      <c r="O17" s="66">
        <f t="shared" si="7"/>
        <v>3</v>
      </c>
      <c r="P17" s="65">
        <f>VLOOKUP($A17,'Return Data'!$B$7:$R$2292,14,0)</f>
        <v>6.2920999999999996</v>
      </c>
      <c r="Q17" s="66">
        <f t="shared" si="8"/>
        <v>16</v>
      </c>
      <c r="R17" s="65">
        <f>VLOOKUP($A17,'Return Data'!$B$7:$R$2292,16,0)</f>
        <v>7.7758000000000003</v>
      </c>
      <c r="S17" s="67">
        <f t="shared" si="1"/>
        <v>14</v>
      </c>
    </row>
    <row r="18" spans="1:19" x14ac:dyDescent="0.3">
      <c r="A18" s="82" t="s">
        <v>1052</v>
      </c>
      <c r="B18" s="64">
        <f>VLOOKUP($A18,'Return Data'!$B$7:$R$2292,3,0)</f>
        <v>44679</v>
      </c>
      <c r="C18" s="65">
        <f>VLOOKUP($A18,'Return Data'!$B$7:$R$2292,4,0)</f>
        <v>16.455100000000002</v>
      </c>
      <c r="D18" s="65">
        <f>VLOOKUP($A18,'Return Data'!$B$7:$R$2292,9,0)</f>
        <v>-4.3273000000000001</v>
      </c>
      <c r="E18" s="66">
        <f t="shared" si="2"/>
        <v>14</v>
      </c>
      <c r="F18" s="65">
        <f>VLOOKUP($A18,'Return Data'!$B$7:$R$2292,10,0)</f>
        <v>1.1369</v>
      </c>
      <c r="G18" s="66">
        <f t="shared" si="3"/>
        <v>11</v>
      </c>
      <c r="H18" s="65">
        <f>VLOOKUP($A18,'Return Data'!$B$7:$R$2292,11,0)</f>
        <v>1.5760000000000001</v>
      </c>
      <c r="I18" s="66">
        <f t="shared" si="4"/>
        <v>9</v>
      </c>
      <c r="J18" s="65">
        <f>VLOOKUP($A18,'Return Data'!$B$7:$R$2292,12,0)</f>
        <v>2.8468</v>
      </c>
      <c r="K18" s="66">
        <f t="shared" si="5"/>
        <v>12</v>
      </c>
      <c r="L18" s="65">
        <f>VLOOKUP($A18,'Return Data'!$B$7:$R$2292,13,0)</f>
        <v>3.5264000000000002</v>
      </c>
      <c r="M18" s="66">
        <f t="shared" si="6"/>
        <v>12</v>
      </c>
      <c r="N18" s="65">
        <f>VLOOKUP($A18,'Return Data'!$B$7:$R$2292,17,0)</f>
        <v>6.7948000000000004</v>
      </c>
      <c r="O18" s="66">
        <f t="shared" si="7"/>
        <v>9</v>
      </c>
      <c r="P18" s="65">
        <f>VLOOKUP($A18,'Return Data'!$B$7:$R$2292,14,0)</f>
        <v>6.6913</v>
      </c>
      <c r="Q18" s="66">
        <f t="shared" si="8"/>
        <v>13</v>
      </c>
      <c r="R18" s="65">
        <f>VLOOKUP($A18,'Return Data'!$B$7:$R$2292,16,0)</f>
        <v>7.1230000000000002</v>
      </c>
      <c r="S18" s="67">
        <f t="shared" si="1"/>
        <v>23</v>
      </c>
    </row>
    <row r="19" spans="1:19" x14ac:dyDescent="0.3">
      <c r="A19" s="82" t="s">
        <v>1053</v>
      </c>
      <c r="B19" s="64">
        <f>VLOOKUP($A19,'Return Data'!$B$7:$R$2292,3,0)</f>
        <v>44679</v>
      </c>
      <c r="C19" s="65">
        <f>VLOOKUP($A19,'Return Data'!$B$7:$R$2292,4,0)</f>
        <v>12.5626</v>
      </c>
      <c r="D19" s="65">
        <f>VLOOKUP($A19,'Return Data'!$B$7:$R$2292,9,0)</f>
        <v>-2.9822000000000002</v>
      </c>
      <c r="E19" s="66">
        <f t="shared" si="2"/>
        <v>13</v>
      </c>
      <c r="F19" s="65">
        <f>VLOOKUP($A19,'Return Data'!$B$7:$R$2292,10,0)</f>
        <v>1.8387</v>
      </c>
      <c r="G19" s="66">
        <f t="shared" si="3"/>
        <v>8</v>
      </c>
      <c r="H19" s="65">
        <f>VLOOKUP($A19,'Return Data'!$B$7:$R$2292,11,0)</f>
        <v>1.7456</v>
      </c>
      <c r="I19" s="66">
        <f t="shared" si="4"/>
        <v>7</v>
      </c>
      <c r="J19" s="65">
        <f>VLOOKUP($A19,'Return Data'!$B$7:$R$2292,12,0)</f>
        <v>2.4173</v>
      </c>
      <c r="K19" s="66">
        <f t="shared" si="5"/>
        <v>14</v>
      </c>
      <c r="L19" s="65">
        <f>VLOOKUP($A19,'Return Data'!$B$7:$R$2292,13,0)</f>
        <v>16.844000000000001</v>
      </c>
      <c r="M19" s="66">
        <f t="shared" si="6"/>
        <v>1</v>
      </c>
      <c r="N19" s="65">
        <f>VLOOKUP($A19,'Return Data'!$B$7:$R$2292,17,0)</f>
        <v>10.0223</v>
      </c>
      <c r="O19" s="66">
        <f t="shared" si="7"/>
        <v>2</v>
      </c>
      <c r="P19" s="65">
        <f>VLOOKUP($A19,'Return Data'!$B$7:$R$2292,14,0)</f>
        <v>-5.0452000000000004</v>
      </c>
      <c r="Q19" s="66">
        <f t="shared" si="8"/>
        <v>30</v>
      </c>
      <c r="R19" s="65">
        <f>VLOOKUP($A19,'Return Data'!$B$7:$R$2292,16,0)</f>
        <v>2.9512</v>
      </c>
      <c r="S19" s="67">
        <f t="shared" si="1"/>
        <v>29</v>
      </c>
    </row>
    <row r="20" spans="1:19" x14ac:dyDescent="0.3">
      <c r="A20" s="82" t="s">
        <v>1055</v>
      </c>
      <c r="B20" s="64">
        <f>VLOOKUP($A20,'Return Data'!$B$7:$R$2292,3,0)</f>
        <v>0</v>
      </c>
      <c r="C20" s="65">
        <f>VLOOKUP($A20,'Return Data'!$B$7:$R$2292,4,0)</f>
        <v>0</v>
      </c>
      <c r="D20" s="65">
        <f>VLOOKUP($A20,'Return Data'!$B$7:$R$2292,9,0)</f>
        <v>0</v>
      </c>
      <c r="E20" s="66">
        <f t="shared" si="2"/>
        <v>1</v>
      </c>
      <c r="F20" s="65">
        <f>VLOOKUP($A20,'Return Data'!$B$7:$R$2292,10,0)</f>
        <v>0</v>
      </c>
      <c r="G20" s="66">
        <f t="shared" si="3"/>
        <v>18</v>
      </c>
      <c r="H20" s="65">
        <f>VLOOKUP($A20,'Return Data'!$B$7:$R$2292,11,0)</f>
        <v>0</v>
      </c>
      <c r="I20" s="66">
        <f t="shared" si="4"/>
        <v>17</v>
      </c>
      <c r="J20" s="65">
        <f>VLOOKUP($A20,'Return Data'!$B$7:$R$2292,12,0)</f>
        <v>0</v>
      </c>
      <c r="K20" s="66">
        <f t="shared" si="5"/>
        <v>29</v>
      </c>
      <c r="L20" s="65">
        <f>VLOOKUP($A20,'Return Data'!$B$7:$R$2292,13,0)</f>
        <v>0</v>
      </c>
      <c r="M20" s="66">
        <f t="shared" si="6"/>
        <v>29</v>
      </c>
      <c r="N20" s="65"/>
      <c r="O20" s="66"/>
      <c r="P20" s="65"/>
      <c r="Q20" s="66"/>
      <c r="R20" s="65">
        <f>VLOOKUP($A20,'Return Data'!$B$7:$R$2292,16,0)</f>
        <v>0</v>
      </c>
      <c r="S20" s="67">
        <f t="shared" si="1"/>
        <v>30</v>
      </c>
    </row>
    <row r="21" spans="1:19" x14ac:dyDescent="0.3">
      <c r="A21" s="82" t="s">
        <v>1060</v>
      </c>
      <c r="B21" s="64">
        <f>VLOOKUP($A21,'Return Data'!$B$7:$R$2292,3,0)</f>
        <v>44679</v>
      </c>
      <c r="C21" s="65">
        <f>VLOOKUP($A21,'Return Data'!$B$7:$R$2292,4,0)</f>
        <v>41.043900000000001</v>
      </c>
      <c r="D21" s="65">
        <f>VLOOKUP($A21,'Return Data'!$B$7:$R$2292,9,0)</f>
        <v>-2.6503999999999999</v>
      </c>
      <c r="E21" s="66">
        <f t="shared" si="2"/>
        <v>12</v>
      </c>
      <c r="F21" s="65">
        <f>VLOOKUP($A21,'Return Data'!$B$7:$R$2292,10,0)</f>
        <v>1.8442000000000001</v>
      </c>
      <c r="G21" s="66">
        <f t="shared" si="3"/>
        <v>7</v>
      </c>
      <c r="H21" s="65">
        <f>VLOOKUP($A21,'Return Data'!$B$7:$R$2292,11,0)</f>
        <v>1.9872000000000001</v>
      </c>
      <c r="I21" s="66">
        <f t="shared" si="4"/>
        <v>5</v>
      </c>
      <c r="J21" s="65">
        <f>VLOOKUP($A21,'Return Data'!$B$7:$R$2292,12,0)</f>
        <v>2.9264999999999999</v>
      </c>
      <c r="K21" s="66">
        <f t="shared" si="5"/>
        <v>10</v>
      </c>
      <c r="L21" s="65">
        <f>VLOOKUP($A21,'Return Data'!$B$7:$R$2292,13,0)</f>
        <v>3.8292000000000002</v>
      </c>
      <c r="M21" s="66">
        <f t="shared" si="6"/>
        <v>10</v>
      </c>
      <c r="N21" s="65">
        <f>VLOOKUP($A21,'Return Data'!$B$7:$R$2292,17,0)</f>
        <v>6.8109000000000002</v>
      </c>
      <c r="O21" s="66">
        <f t="shared" si="7"/>
        <v>8</v>
      </c>
      <c r="P21" s="65">
        <f>VLOOKUP($A21,'Return Data'!$B$7:$R$2292,14,0)</f>
        <v>8.2678999999999991</v>
      </c>
      <c r="Q21" s="66">
        <f t="shared" si="8"/>
        <v>1</v>
      </c>
      <c r="R21" s="65">
        <f>VLOOKUP($A21,'Return Data'!$B$7:$R$2292,16,0)</f>
        <v>7.9359000000000002</v>
      </c>
      <c r="S21" s="67">
        <f t="shared" si="1"/>
        <v>10</v>
      </c>
    </row>
    <row r="22" spans="1:19" x14ac:dyDescent="0.3">
      <c r="A22" s="82" t="s">
        <v>1061</v>
      </c>
      <c r="B22" s="64">
        <f>VLOOKUP($A22,'Return Data'!$B$7:$R$2292,3,0)</f>
        <v>44679</v>
      </c>
      <c r="C22" s="65">
        <f>VLOOKUP($A22,'Return Data'!$B$7:$R$2292,4,0)</f>
        <v>58.573900000000002</v>
      </c>
      <c r="D22" s="65">
        <f>VLOOKUP($A22,'Return Data'!$B$7:$R$2292,9,0)</f>
        <v>-9.7443000000000008</v>
      </c>
      <c r="E22" s="66">
        <f t="shared" si="2"/>
        <v>26</v>
      </c>
      <c r="F22" s="65">
        <f>VLOOKUP($A22,'Return Data'!$B$7:$R$2292,10,0)</f>
        <v>-1.5134000000000001</v>
      </c>
      <c r="G22" s="66">
        <f t="shared" si="3"/>
        <v>30</v>
      </c>
      <c r="H22" s="65">
        <f>VLOOKUP($A22,'Return Data'!$B$7:$R$2292,11,0)</f>
        <v>-1.1232</v>
      </c>
      <c r="I22" s="66">
        <f t="shared" si="4"/>
        <v>29</v>
      </c>
      <c r="J22" s="65">
        <f>VLOOKUP($A22,'Return Data'!$B$7:$R$2292,12,0)</f>
        <v>0.30609999999999998</v>
      </c>
      <c r="K22" s="66">
        <f t="shared" si="5"/>
        <v>27</v>
      </c>
      <c r="L22" s="65">
        <f>VLOOKUP($A22,'Return Data'!$B$7:$R$2292,13,0)</f>
        <v>0.8841</v>
      </c>
      <c r="M22" s="66">
        <f t="shared" si="6"/>
        <v>26</v>
      </c>
      <c r="N22" s="65">
        <f>VLOOKUP($A22,'Return Data'!$B$7:$R$2292,17,0)</f>
        <v>3.5022000000000002</v>
      </c>
      <c r="O22" s="66">
        <f t="shared" si="7"/>
        <v>22</v>
      </c>
      <c r="P22" s="65">
        <f>VLOOKUP($A22,'Return Data'!$B$7:$R$2292,14,0)</f>
        <v>4.3659999999999997</v>
      </c>
      <c r="Q22" s="66">
        <f t="shared" si="8"/>
        <v>23</v>
      </c>
      <c r="R22" s="65">
        <f>VLOOKUP($A22,'Return Data'!$B$7:$R$2292,16,0)</f>
        <v>7.5213999999999999</v>
      </c>
      <c r="S22" s="67">
        <f t="shared" si="1"/>
        <v>18</v>
      </c>
    </row>
    <row r="23" spans="1:19" x14ac:dyDescent="0.3">
      <c r="A23" s="82" t="s">
        <v>1065</v>
      </c>
      <c r="B23" s="64">
        <f>VLOOKUP($A23,'Return Data'!$B$7:$R$2292,3,0)</f>
        <v>44679</v>
      </c>
      <c r="C23" s="65">
        <f>VLOOKUP($A23,'Return Data'!$B$7:$R$2292,4,0)</f>
        <v>29.544799999999999</v>
      </c>
      <c r="D23" s="65">
        <f>VLOOKUP($A23,'Return Data'!$B$7:$R$2292,9,0)</f>
        <v>-6.1605999999999996</v>
      </c>
      <c r="E23" s="66">
        <f t="shared" si="2"/>
        <v>18</v>
      </c>
      <c r="F23" s="65">
        <f>VLOOKUP($A23,'Return Data'!$B$7:$R$2292,10,0)</f>
        <v>0.46039999999999998</v>
      </c>
      <c r="G23" s="66">
        <f t="shared" si="3"/>
        <v>15</v>
      </c>
      <c r="H23" s="65">
        <f>VLOOKUP($A23,'Return Data'!$B$7:$R$2292,11,0)</f>
        <v>1.6396999999999999</v>
      </c>
      <c r="I23" s="66">
        <f t="shared" si="4"/>
        <v>8</v>
      </c>
      <c r="J23" s="65">
        <f>VLOOKUP($A23,'Return Data'!$B$7:$R$2292,12,0)</f>
        <v>3.0108000000000001</v>
      </c>
      <c r="K23" s="66">
        <f t="shared" si="5"/>
        <v>9</v>
      </c>
      <c r="L23" s="65">
        <f>VLOOKUP($A23,'Return Data'!$B$7:$R$2292,13,0)</f>
        <v>4.1696</v>
      </c>
      <c r="M23" s="66">
        <f t="shared" si="6"/>
        <v>9</v>
      </c>
      <c r="N23" s="65">
        <f>VLOOKUP($A23,'Return Data'!$B$7:$R$2292,17,0)</f>
        <v>6.6247999999999996</v>
      </c>
      <c r="O23" s="66">
        <f t="shared" si="7"/>
        <v>10</v>
      </c>
      <c r="P23" s="65">
        <f>VLOOKUP($A23,'Return Data'!$B$7:$R$2292,14,0)</f>
        <v>1.4470000000000001</v>
      </c>
      <c r="Q23" s="66">
        <f t="shared" si="8"/>
        <v>26</v>
      </c>
      <c r="R23" s="65">
        <f>VLOOKUP($A23,'Return Data'!$B$7:$R$2292,16,0)</f>
        <v>5.7329999999999997</v>
      </c>
      <c r="S23" s="67">
        <f t="shared" si="1"/>
        <v>27</v>
      </c>
    </row>
    <row r="24" spans="1:19" x14ac:dyDescent="0.3">
      <c r="A24" s="82" t="s">
        <v>1066</v>
      </c>
      <c r="B24" s="64">
        <f>VLOOKUP($A24,'Return Data'!$B$7:$R$2292,3,0)</f>
        <v>0</v>
      </c>
      <c r="C24" s="65">
        <f>VLOOKUP($A24,'Return Data'!$B$7:$R$2292,4,0)</f>
        <v>0</v>
      </c>
      <c r="D24" s="65">
        <f>VLOOKUP($A24,'Return Data'!$B$7:$R$2292,9,0)</f>
        <v>0</v>
      </c>
      <c r="E24" s="66">
        <f t="shared" si="2"/>
        <v>1</v>
      </c>
      <c r="F24" s="65">
        <f>VLOOKUP($A24,'Return Data'!$B$7:$R$2292,10,0)</f>
        <v>0</v>
      </c>
      <c r="G24" s="66">
        <f t="shared" si="3"/>
        <v>18</v>
      </c>
      <c r="H24" s="65">
        <f>VLOOKUP($A24,'Return Data'!$B$7:$R$2292,11,0)</f>
        <v>0</v>
      </c>
      <c r="I24" s="66">
        <f t="shared" si="4"/>
        <v>17</v>
      </c>
      <c r="J24" s="65">
        <f>VLOOKUP($A24,'Return Data'!$B$7:$R$2292,12,0)</f>
        <v>0</v>
      </c>
      <c r="K24" s="66">
        <f t="shared" si="5"/>
        <v>29</v>
      </c>
      <c r="L24" s="65">
        <f>VLOOKUP($A24,'Return Data'!$B$7:$R$2292,13,0)</f>
        <v>0</v>
      </c>
      <c r="M24" s="66">
        <f t="shared" si="6"/>
        <v>29</v>
      </c>
      <c r="N24" s="65">
        <f>VLOOKUP($A24,'Return Data'!$B$7:$R$2292,17,0)</f>
        <v>0</v>
      </c>
      <c r="O24" s="66">
        <f t="shared" si="7"/>
        <v>30</v>
      </c>
      <c r="P24" s="65"/>
      <c r="Q24" s="66"/>
      <c r="R24" s="65">
        <f>VLOOKUP($A24,'Return Data'!$B$7:$R$2292,16,0)</f>
        <v>0</v>
      </c>
      <c r="S24" s="67">
        <f t="shared" si="1"/>
        <v>30</v>
      </c>
    </row>
    <row r="25" spans="1:19" x14ac:dyDescent="0.3">
      <c r="A25" s="82" t="s">
        <v>1070</v>
      </c>
      <c r="B25" s="64">
        <f>VLOOKUP($A25,'Return Data'!$B$7:$R$2292,3,0)</f>
        <v>0</v>
      </c>
      <c r="C25" s="65">
        <f>VLOOKUP($A25,'Return Data'!$B$7:$R$2292,4,0)</f>
        <v>0</v>
      </c>
      <c r="D25" s="65">
        <f>VLOOKUP($A25,'Return Data'!$B$7:$R$2292,9,0)</f>
        <v>0</v>
      </c>
      <c r="E25" s="66">
        <f t="shared" si="2"/>
        <v>1</v>
      </c>
      <c r="F25" s="65">
        <f>VLOOKUP($A25,'Return Data'!$B$7:$R$2292,10,0)</f>
        <v>0</v>
      </c>
      <c r="G25" s="66">
        <f t="shared" si="3"/>
        <v>18</v>
      </c>
      <c r="H25" s="65">
        <f>VLOOKUP($A25,'Return Data'!$B$7:$R$2292,11,0)</f>
        <v>0</v>
      </c>
      <c r="I25" s="66">
        <f t="shared" si="4"/>
        <v>17</v>
      </c>
      <c r="J25" s="65">
        <f>VLOOKUP($A25,'Return Data'!$B$7:$R$2292,12,0)</f>
        <v>0</v>
      </c>
      <c r="K25" s="66">
        <f t="shared" si="5"/>
        <v>29</v>
      </c>
      <c r="L25" s="65">
        <f>VLOOKUP($A25,'Return Data'!$B$7:$R$2292,13,0)</f>
        <v>0</v>
      </c>
      <c r="M25" s="66">
        <f t="shared" si="6"/>
        <v>29</v>
      </c>
      <c r="N25" s="65"/>
      <c r="O25" s="66"/>
      <c r="P25" s="65"/>
      <c r="Q25" s="66"/>
      <c r="R25" s="65">
        <f>VLOOKUP($A25,'Return Data'!$B$7:$R$2292,16,0)</f>
        <v>0</v>
      </c>
      <c r="S25" s="67">
        <f t="shared" si="1"/>
        <v>30</v>
      </c>
    </row>
    <row r="26" spans="1:19" x14ac:dyDescent="0.3">
      <c r="A26" s="82" t="s">
        <v>1072</v>
      </c>
      <c r="B26" s="64">
        <f>VLOOKUP($A26,'Return Data'!$B$7:$R$2292,3,0)</f>
        <v>44679</v>
      </c>
      <c r="C26" s="65">
        <f>VLOOKUP($A26,'Return Data'!$B$7:$R$2292,4,0)</f>
        <v>14.921900000000001</v>
      </c>
      <c r="D26" s="65">
        <f>VLOOKUP($A26,'Return Data'!$B$7:$R$2292,9,0)</f>
        <v>-6.5674999999999999</v>
      </c>
      <c r="E26" s="66">
        <f t="shared" si="2"/>
        <v>19</v>
      </c>
      <c r="F26" s="65">
        <f>VLOOKUP($A26,'Return Data'!$B$7:$R$2292,10,0)</f>
        <v>-0.42080000000000001</v>
      </c>
      <c r="G26" s="66">
        <f t="shared" si="3"/>
        <v>26</v>
      </c>
      <c r="H26" s="65">
        <f>VLOOKUP($A26,'Return Data'!$B$7:$R$2292,11,0)</f>
        <v>0.56200000000000006</v>
      </c>
      <c r="I26" s="66">
        <f t="shared" si="4"/>
        <v>13</v>
      </c>
      <c r="J26" s="65">
        <f>VLOOKUP($A26,'Return Data'!$B$7:$R$2292,12,0)</f>
        <v>6.3574000000000002</v>
      </c>
      <c r="K26" s="66">
        <f t="shared" si="5"/>
        <v>3</v>
      </c>
      <c r="L26" s="65">
        <f>VLOOKUP($A26,'Return Data'!$B$7:$R$2292,13,0)</f>
        <v>5.8952</v>
      </c>
      <c r="M26" s="66">
        <f t="shared" si="6"/>
        <v>4</v>
      </c>
      <c r="N26" s="65">
        <f>VLOOKUP($A26,'Return Data'!$B$7:$R$2292,17,0)</f>
        <v>4.2835999999999999</v>
      </c>
      <c r="O26" s="66">
        <f t="shared" si="7"/>
        <v>18</v>
      </c>
      <c r="P26" s="65">
        <f>VLOOKUP($A26,'Return Data'!$B$7:$R$2292,14,0)</f>
        <v>3.4007000000000001</v>
      </c>
      <c r="Q26" s="66">
        <f t="shared" si="8"/>
        <v>24</v>
      </c>
      <c r="R26" s="65">
        <f>VLOOKUP($A26,'Return Data'!$B$7:$R$2292,16,0)</f>
        <v>5.8141999999999996</v>
      </c>
      <c r="S26" s="67">
        <f t="shared" si="1"/>
        <v>26</v>
      </c>
    </row>
    <row r="27" spans="1:19" x14ac:dyDescent="0.3">
      <c r="A27" s="82" t="s">
        <v>1075</v>
      </c>
      <c r="B27" s="64">
        <f>VLOOKUP($A27,'Return Data'!$B$7:$R$2292,3,0)</f>
        <v>44679</v>
      </c>
      <c r="C27" s="65">
        <f>VLOOKUP($A27,'Return Data'!$B$7:$R$2292,4,0)</f>
        <v>102.0515</v>
      </c>
      <c r="D27" s="65">
        <f>VLOOKUP($A27,'Return Data'!$B$7:$R$2292,9,0)</f>
        <v>-8.2522000000000002</v>
      </c>
      <c r="E27" s="66">
        <f t="shared" si="2"/>
        <v>25</v>
      </c>
      <c r="F27" s="65">
        <f>VLOOKUP($A27,'Return Data'!$B$7:$R$2292,10,0)</f>
        <v>1.1940999999999999</v>
      </c>
      <c r="G27" s="66">
        <f t="shared" si="3"/>
        <v>10</v>
      </c>
      <c r="H27" s="65">
        <f>VLOOKUP($A27,'Return Data'!$B$7:$R$2292,11,0)</f>
        <v>1.3829</v>
      </c>
      <c r="I27" s="66">
        <f t="shared" si="4"/>
        <v>11</v>
      </c>
      <c r="J27" s="65">
        <f>VLOOKUP($A27,'Return Data'!$B$7:$R$2292,12,0)</f>
        <v>3.1676000000000002</v>
      </c>
      <c r="K27" s="66">
        <f t="shared" si="5"/>
        <v>7</v>
      </c>
      <c r="L27" s="65">
        <f>VLOOKUP($A27,'Return Data'!$B$7:$R$2292,13,0)</f>
        <v>3.7372000000000001</v>
      </c>
      <c r="M27" s="66">
        <f t="shared" si="6"/>
        <v>11</v>
      </c>
      <c r="N27" s="65">
        <f>VLOOKUP($A27,'Return Data'!$B$7:$R$2292,17,0)</f>
        <v>6.4751000000000003</v>
      </c>
      <c r="O27" s="66">
        <f t="shared" si="7"/>
        <v>11</v>
      </c>
      <c r="P27" s="65">
        <f>VLOOKUP($A27,'Return Data'!$B$7:$R$2292,14,0)</f>
        <v>7.9947999999999997</v>
      </c>
      <c r="Q27" s="66">
        <f t="shared" si="8"/>
        <v>3</v>
      </c>
      <c r="R27" s="65">
        <f>VLOOKUP($A27,'Return Data'!$B$7:$R$2292,16,0)</f>
        <v>9.1479999999999997</v>
      </c>
      <c r="S27" s="67">
        <f t="shared" si="1"/>
        <v>1</v>
      </c>
    </row>
    <row r="28" spans="1:19" x14ac:dyDescent="0.3">
      <c r="A28" s="82" t="s">
        <v>1078</v>
      </c>
      <c r="B28" s="64">
        <f>VLOOKUP($A28,'Return Data'!$B$7:$R$2292,3,0)</f>
        <v>44679</v>
      </c>
      <c r="C28" s="65">
        <f>VLOOKUP($A28,'Return Data'!$B$7:$R$2292,4,0)</f>
        <v>46.013300000000001</v>
      </c>
      <c r="D28" s="65">
        <f>VLOOKUP($A28,'Return Data'!$B$7:$R$2292,9,0)</f>
        <v>-6.7523</v>
      </c>
      <c r="E28" s="66">
        <f t="shared" si="2"/>
        <v>20</v>
      </c>
      <c r="F28" s="65">
        <f>VLOOKUP($A28,'Return Data'!$B$7:$R$2292,10,0)</f>
        <v>-4.8500000000000001E-2</v>
      </c>
      <c r="G28" s="66">
        <f t="shared" si="3"/>
        <v>23</v>
      </c>
      <c r="H28" s="65">
        <f>VLOOKUP($A28,'Return Data'!$B$7:$R$2292,11,0)</f>
        <v>-0.84370000000000001</v>
      </c>
      <c r="I28" s="66">
        <f t="shared" si="4"/>
        <v>26</v>
      </c>
      <c r="J28" s="65">
        <f>VLOOKUP($A28,'Return Data'!$B$7:$R$2292,12,0)</f>
        <v>0.56779999999999997</v>
      </c>
      <c r="K28" s="66">
        <f t="shared" si="5"/>
        <v>22</v>
      </c>
      <c r="L28" s="65">
        <f>VLOOKUP($A28,'Return Data'!$B$7:$R$2292,13,0)</f>
        <v>1.1028</v>
      </c>
      <c r="M28" s="66">
        <f t="shared" si="6"/>
        <v>23</v>
      </c>
      <c r="N28" s="65">
        <f>VLOOKUP($A28,'Return Data'!$B$7:$R$2292,17,0)</f>
        <v>3.8797999999999999</v>
      </c>
      <c r="O28" s="66">
        <f t="shared" si="7"/>
        <v>19</v>
      </c>
      <c r="P28" s="65">
        <f>VLOOKUP($A28,'Return Data'!$B$7:$R$2292,14,0)</f>
        <v>6.2880000000000003</v>
      </c>
      <c r="Q28" s="66">
        <f t="shared" si="8"/>
        <v>17</v>
      </c>
      <c r="R28" s="65">
        <f>VLOOKUP($A28,'Return Data'!$B$7:$R$2292,16,0)</f>
        <v>8.0905000000000005</v>
      </c>
      <c r="S28" s="67">
        <f t="shared" si="1"/>
        <v>8</v>
      </c>
    </row>
    <row r="29" spans="1:19" x14ac:dyDescent="0.3">
      <c r="A29" s="82" t="s">
        <v>1079</v>
      </c>
      <c r="B29" s="64">
        <f>VLOOKUP($A29,'Return Data'!$B$7:$R$2292,3,0)</f>
        <v>44679</v>
      </c>
      <c r="C29" s="65">
        <f>VLOOKUP($A29,'Return Data'!$B$7:$R$2292,4,0)</f>
        <v>47.28</v>
      </c>
      <c r="D29" s="65">
        <f>VLOOKUP($A29,'Return Data'!$B$7:$R$2292,9,0)</f>
        <v>-10.6143</v>
      </c>
      <c r="E29" s="66">
        <f t="shared" si="2"/>
        <v>28</v>
      </c>
      <c r="F29" s="65">
        <f>VLOOKUP($A29,'Return Data'!$B$7:$R$2292,10,0)</f>
        <v>-0.82609999999999995</v>
      </c>
      <c r="G29" s="66">
        <f t="shared" si="3"/>
        <v>27</v>
      </c>
      <c r="H29" s="65">
        <f>VLOOKUP($A29,'Return Data'!$B$7:$R$2292,11,0)</f>
        <v>-1.5719000000000001</v>
      </c>
      <c r="I29" s="66">
        <f t="shared" si="4"/>
        <v>30</v>
      </c>
      <c r="J29" s="65">
        <f>VLOOKUP($A29,'Return Data'!$B$7:$R$2292,12,0)</f>
        <v>0.41549999999999998</v>
      </c>
      <c r="K29" s="66">
        <f t="shared" si="5"/>
        <v>24</v>
      </c>
      <c r="L29" s="65">
        <f>VLOOKUP($A29,'Return Data'!$B$7:$R$2292,13,0)</f>
        <v>1.1577</v>
      </c>
      <c r="M29" s="66">
        <f t="shared" si="6"/>
        <v>22</v>
      </c>
      <c r="N29" s="65">
        <f>VLOOKUP($A29,'Return Data'!$B$7:$R$2292,17,0)</f>
        <v>3.617</v>
      </c>
      <c r="O29" s="66">
        <f t="shared" si="7"/>
        <v>21</v>
      </c>
      <c r="P29" s="65">
        <f>VLOOKUP($A29,'Return Data'!$B$7:$R$2292,14,0)</f>
        <v>5.6284000000000001</v>
      </c>
      <c r="Q29" s="66">
        <f t="shared" si="8"/>
        <v>20</v>
      </c>
      <c r="R29" s="65">
        <f>VLOOKUP($A29,'Return Data'!$B$7:$R$2292,16,0)</f>
        <v>7.4424000000000001</v>
      </c>
      <c r="S29" s="67">
        <f t="shared" si="1"/>
        <v>20</v>
      </c>
    </row>
    <row r="30" spans="1:19" x14ac:dyDescent="0.3">
      <c r="A30" s="82" t="s">
        <v>1081</v>
      </c>
      <c r="B30" s="64">
        <f>VLOOKUP($A30,'Return Data'!$B$7:$R$2292,3,0)</f>
        <v>44679</v>
      </c>
      <c r="C30" s="65">
        <f>VLOOKUP($A30,'Return Data'!$B$7:$R$2292,4,0)</f>
        <v>34.879100000000001</v>
      </c>
      <c r="D30" s="65">
        <f>VLOOKUP($A30,'Return Data'!$B$7:$R$2292,9,0)</f>
        <v>-13.963200000000001</v>
      </c>
      <c r="E30" s="66">
        <f t="shared" si="2"/>
        <v>33</v>
      </c>
      <c r="F30" s="65">
        <f>VLOOKUP($A30,'Return Data'!$B$7:$R$2292,10,0)</f>
        <v>-3.399</v>
      </c>
      <c r="G30" s="66">
        <f t="shared" si="3"/>
        <v>34</v>
      </c>
      <c r="H30" s="65">
        <f>VLOOKUP($A30,'Return Data'!$B$7:$R$2292,11,0)</f>
        <v>-2.1686999999999999</v>
      </c>
      <c r="I30" s="66">
        <f t="shared" si="4"/>
        <v>33</v>
      </c>
      <c r="J30" s="65">
        <f>VLOOKUP($A30,'Return Data'!$B$7:$R$2292,12,0)</f>
        <v>0.35</v>
      </c>
      <c r="K30" s="66">
        <f t="shared" si="5"/>
        <v>25</v>
      </c>
      <c r="L30" s="65">
        <f>VLOOKUP($A30,'Return Data'!$B$7:$R$2292,13,0)</f>
        <v>1.0469999999999999</v>
      </c>
      <c r="M30" s="66">
        <f t="shared" si="6"/>
        <v>24</v>
      </c>
      <c r="N30" s="65">
        <f>VLOOKUP($A30,'Return Data'!$B$7:$R$2292,17,0)</f>
        <v>2.6970999999999998</v>
      </c>
      <c r="O30" s="66">
        <f t="shared" si="7"/>
        <v>28</v>
      </c>
      <c r="P30" s="65">
        <f>VLOOKUP($A30,'Return Data'!$B$7:$R$2292,14,0)</f>
        <v>5.6504000000000003</v>
      </c>
      <c r="Q30" s="66">
        <f t="shared" si="8"/>
        <v>19</v>
      </c>
      <c r="R30" s="65">
        <f>VLOOKUP($A30,'Return Data'!$B$7:$R$2292,16,0)</f>
        <v>6.6535000000000002</v>
      </c>
      <c r="S30" s="67">
        <f t="shared" si="1"/>
        <v>24</v>
      </c>
    </row>
    <row r="31" spans="1:19" x14ac:dyDescent="0.3">
      <c r="A31" s="82" t="s">
        <v>1083</v>
      </c>
      <c r="B31" s="64">
        <f>VLOOKUP($A31,'Return Data'!$B$7:$R$2292,3,0)</f>
        <v>44679</v>
      </c>
      <c r="C31" s="65">
        <f>VLOOKUP($A31,'Return Data'!$B$7:$R$2292,4,0)</f>
        <v>31.763000000000002</v>
      </c>
      <c r="D31" s="65">
        <f>VLOOKUP($A31,'Return Data'!$B$7:$R$2292,9,0)</f>
        <v>-2.3713000000000002</v>
      </c>
      <c r="E31" s="66">
        <f t="shared" si="2"/>
        <v>10</v>
      </c>
      <c r="F31" s="65">
        <f>VLOOKUP($A31,'Return Data'!$B$7:$R$2292,10,0)</f>
        <v>2.3643000000000001</v>
      </c>
      <c r="G31" s="66">
        <f t="shared" si="3"/>
        <v>6</v>
      </c>
      <c r="H31" s="65">
        <f>VLOOKUP($A31,'Return Data'!$B$7:$R$2292,11,0)</f>
        <v>9.0300000000000005E-2</v>
      </c>
      <c r="I31" s="66">
        <f t="shared" si="4"/>
        <v>16</v>
      </c>
      <c r="J31" s="65">
        <f>VLOOKUP($A31,'Return Data'!$B$7:$R$2292,12,0)</f>
        <v>1.8652</v>
      </c>
      <c r="K31" s="66">
        <f t="shared" si="5"/>
        <v>16</v>
      </c>
      <c r="L31" s="65">
        <f>VLOOKUP($A31,'Return Data'!$B$7:$R$2292,13,0)</f>
        <v>2.1324999999999998</v>
      </c>
      <c r="M31" s="66">
        <f t="shared" si="6"/>
        <v>17</v>
      </c>
      <c r="N31" s="65">
        <f>VLOOKUP($A31,'Return Data'!$B$7:$R$2292,17,0)</f>
        <v>5.4008000000000003</v>
      </c>
      <c r="O31" s="66">
        <f t="shared" si="7"/>
        <v>14</v>
      </c>
      <c r="P31" s="65">
        <f>VLOOKUP($A31,'Return Data'!$B$7:$R$2292,14,0)</f>
        <v>7.3253000000000004</v>
      </c>
      <c r="Q31" s="66">
        <f t="shared" si="8"/>
        <v>6</v>
      </c>
      <c r="R31" s="65">
        <f>VLOOKUP($A31,'Return Data'!$B$7:$R$2292,16,0)</f>
        <v>8.8010000000000002</v>
      </c>
      <c r="S31" s="67">
        <f t="shared" si="1"/>
        <v>3</v>
      </c>
    </row>
    <row r="32" spans="1:19" x14ac:dyDescent="0.3">
      <c r="A32" s="82" t="s">
        <v>1086</v>
      </c>
      <c r="B32" s="64">
        <f>VLOOKUP($A32,'Return Data'!$B$7:$R$2292,3,0)</f>
        <v>44679</v>
      </c>
      <c r="C32" s="65">
        <f>VLOOKUP($A32,'Return Data'!$B$7:$R$2292,4,0)</f>
        <v>54.041200000000003</v>
      </c>
      <c r="D32" s="65">
        <f>VLOOKUP($A32,'Return Data'!$B$7:$R$2292,9,0)</f>
        <v>-14.335900000000001</v>
      </c>
      <c r="E32" s="66">
        <f t="shared" si="2"/>
        <v>34</v>
      </c>
      <c r="F32" s="65">
        <f>VLOOKUP($A32,'Return Data'!$B$7:$R$2292,10,0)</f>
        <v>-1.6086</v>
      </c>
      <c r="G32" s="66">
        <f t="shared" si="3"/>
        <v>31</v>
      </c>
      <c r="H32" s="65">
        <f>VLOOKUP($A32,'Return Data'!$B$7:$R$2292,11,0)</f>
        <v>-1.0848</v>
      </c>
      <c r="I32" s="66">
        <f t="shared" si="4"/>
        <v>27</v>
      </c>
      <c r="J32" s="65">
        <f>VLOOKUP($A32,'Return Data'!$B$7:$R$2292,12,0)</f>
        <v>0.55569999999999997</v>
      </c>
      <c r="K32" s="66">
        <f t="shared" si="5"/>
        <v>23</v>
      </c>
      <c r="L32" s="65">
        <f>VLOOKUP($A32,'Return Data'!$B$7:$R$2292,13,0)</f>
        <v>1.2937000000000001</v>
      </c>
      <c r="M32" s="66">
        <f t="shared" si="6"/>
        <v>21</v>
      </c>
      <c r="N32" s="65">
        <f>VLOOKUP($A32,'Return Data'!$B$7:$R$2292,17,0)</f>
        <v>3.3414999999999999</v>
      </c>
      <c r="O32" s="66">
        <f t="shared" si="7"/>
        <v>23</v>
      </c>
      <c r="P32" s="65">
        <f>VLOOKUP($A32,'Return Data'!$B$7:$R$2292,14,0)</f>
        <v>6.8426999999999998</v>
      </c>
      <c r="Q32" s="66">
        <f t="shared" si="8"/>
        <v>11</v>
      </c>
      <c r="R32" s="65">
        <f>VLOOKUP($A32,'Return Data'!$B$7:$R$2292,16,0)</f>
        <v>8.0456000000000003</v>
      </c>
      <c r="S32" s="67">
        <f t="shared" si="1"/>
        <v>9</v>
      </c>
    </row>
    <row r="33" spans="1:19" x14ac:dyDescent="0.3">
      <c r="A33" s="82" t="s">
        <v>2044</v>
      </c>
      <c r="B33" s="64">
        <f>VLOOKUP($A33,'Return Data'!$B$7:$R$2292,3,0)</f>
        <v>44679</v>
      </c>
      <c r="C33" s="65">
        <f>VLOOKUP($A33,'Return Data'!$B$7:$R$2292,4,0)</f>
        <v>50.427199999999999</v>
      </c>
      <c r="D33" s="65">
        <f>VLOOKUP($A33,'Return Data'!$B$7:$R$2292,9,0)</f>
        <v>-13.9313</v>
      </c>
      <c r="E33" s="66">
        <f t="shared" si="2"/>
        <v>32</v>
      </c>
      <c r="F33" s="65">
        <f>VLOOKUP($A33,'Return Data'!$B$7:$R$2292,10,0)</f>
        <v>-3.1101000000000001</v>
      </c>
      <c r="G33" s="66">
        <f t="shared" si="3"/>
        <v>33</v>
      </c>
      <c r="H33" s="65">
        <f>VLOOKUP($A33,'Return Data'!$B$7:$R$2292,11,0)</f>
        <v>-1.8835999999999999</v>
      </c>
      <c r="I33" s="66">
        <f t="shared" si="4"/>
        <v>32</v>
      </c>
      <c r="J33" s="65">
        <f>VLOOKUP($A33,'Return Data'!$B$7:$R$2292,12,0)</f>
        <v>0.33239999999999997</v>
      </c>
      <c r="K33" s="66">
        <f t="shared" si="5"/>
        <v>26</v>
      </c>
      <c r="L33" s="65">
        <f>VLOOKUP($A33,'Return Data'!$B$7:$R$2292,13,0)</f>
        <v>1.0013000000000001</v>
      </c>
      <c r="M33" s="66">
        <f t="shared" si="6"/>
        <v>25</v>
      </c>
      <c r="N33" s="65">
        <f>VLOOKUP($A33,'Return Data'!$B$7:$R$2292,17,0)</f>
        <v>2.9689999999999999</v>
      </c>
      <c r="O33" s="66">
        <f t="shared" si="7"/>
        <v>26</v>
      </c>
      <c r="P33" s="65">
        <f>VLOOKUP($A33,'Return Data'!$B$7:$R$2292,14,0)</f>
        <v>0.32119999999999999</v>
      </c>
      <c r="Q33" s="66">
        <f t="shared" si="8"/>
        <v>28</v>
      </c>
      <c r="R33" s="65">
        <f>VLOOKUP($A33,'Return Data'!$B$7:$R$2292,16,0)</f>
        <v>6.1161000000000003</v>
      </c>
      <c r="S33" s="67">
        <f t="shared" si="1"/>
        <v>25</v>
      </c>
    </row>
    <row r="34" spans="1:19" x14ac:dyDescent="0.3">
      <c r="A34" s="82" t="s">
        <v>1088</v>
      </c>
      <c r="B34" s="64">
        <f>VLOOKUP($A34,'Return Data'!$B$7:$R$2292,3,0)</f>
        <v>44679</v>
      </c>
      <c r="C34" s="65">
        <f>VLOOKUP($A34,'Return Data'!$B$7:$R$2292,4,0)</f>
        <v>62.198500000000003</v>
      </c>
      <c r="D34" s="65">
        <f>VLOOKUP($A34,'Return Data'!$B$7:$R$2292,9,0)</f>
        <v>-10.0189</v>
      </c>
      <c r="E34" s="66">
        <f t="shared" si="2"/>
        <v>27</v>
      </c>
      <c r="F34" s="65">
        <f>VLOOKUP($A34,'Return Data'!$B$7:$R$2292,10,0)</f>
        <v>-1.1980999999999999</v>
      </c>
      <c r="G34" s="66">
        <f t="shared" si="3"/>
        <v>28</v>
      </c>
      <c r="H34" s="65">
        <f>VLOOKUP($A34,'Return Data'!$B$7:$R$2292,11,0)</f>
        <v>-1.1138999999999999</v>
      </c>
      <c r="I34" s="66">
        <f t="shared" si="4"/>
        <v>28</v>
      </c>
      <c r="J34" s="65">
        <f>VLOOKUP($A34,'Return Data'!$B$7:$R$2292,12,0)</f>
        <v>1.9218999999999999</v>
      </c>
      <c r="K34" s="66">
        <f t="shared" si="5"/>
        <v>15</v>
      </c>
      <c r="L34" s="65">
        <f>VLOOKUP($A34,'Return Data'!$B$7:$R$2292,13,0)</f>
        <v>2.6073</v>
      </c>
      <c r="M34" s="66">
        <f t="shared" si="6"/>
        <v>15</v>
      </c>
      <c r="N34" s="65">
        <f>VLOOKUP($A34,'Return Data'!$B$7:$R$2292,17,0)</f>
        <v>4.5949999999999998</v>
      </c>
      <c r="O34" s="66">
        <f t="shared" si="7"/>
        <v>16</v>
      </c>
      <c r="P34" s="65">
        <f>VLOOKUP($A34,'Return Data'!$B$7:$R$2292,14,0)</f>
        <v>7.0035999999999996</v>
      </c>
      <c r="Q34" s="66">
        <f t="shared" si="8"/>
        <v>8</v>
      </c>
      <c r="R34" s="65">
        <f>VLOOKUP($A34,'Return Data'!$B$7:$R$2292,16,0)</f>
        <v>8.4865999999999993</v>
      </c>
      <c r="S34" s="67">
        <f t="shared" si="1"/>
        <v>5</v>
      </c>
    </row>
    <row r="35" spans="1:19" x14ac:dyDescent="0.3">
      <c r="A35" s="82" t="s">
        <v>1928</v>
      </c>
      <c r="B35" s="64">
        <f>VLOOKUP($A35,'Return Data'!$B$7:$R$2292,3,0)</f>
        <v>44679</v>
      </c>
      <c r="C35" s="65">
        <f>VLOOKUP($A35,'Return Data'!$B$7:$R$2292,4,0)</f>
        <v>57.6126</v>
      </c>
      <c r="D35" s="65">
        <f>VLOOKUP($A35,'Return Data'!$B$7:$R$2292,9,0)</f>
        <v>-7.7775999999999996</v>
      </c>
      <c r="E35" s="66">
        <f t="shared" si="2"/>
        <v>23</v>
      </c>
      <c r="F35" s="65">
        <f>VLOOKUP($A35,'Return Data'!$B$7:$R$2292,10,0)</f>
        <v>-1.5105999999999999</v>
      </c>
      <c r="G35" s="66">
        <f t="shared" si="3"/>
        <v>29</v>
      </c>
      <c r="H35" s="65">
        <f>VLOOKUP($A35,'Return Data'!$B$7:$R$2292,11,0)</f>
        <v>-0.50939999999999996</v>
      </c>
      <c r="I35" s="66">
        <f t="shared" si="4"/>
        <v>23</v>
      </c>
      <c r="J35" s="65">
        <f>VLOOKUP($A35,'Return Data'!$B$7:$R$2292,12,0)</f>
        <v>0.30449999999999999</v>
      </c>
      <c r="K35" s="66">
        <f t="shared" si="5"/>
        <v>28</v>
      </c>
      <c r="L35" s="65">
        <f>VLOOKUP($A35,'Return Data'!$B$7:$R$2292,13,0)</f>
        <v>0.86360000000000003</v>
      </c>
      <c r="M35" s="66">
        <f t="shared" si="6"/>
        <v>27</v>
      </c>
      <c r="N35" s="65">
        <f>VLOOKUP($A35,'Return Data'!$B$7:$R$2292,17,0)</f>
        <v>2.9304999999999999</v>
      </c>
      <c r="O35" s="66">
        <f t="shared" si="7"/>
        <v>27</v>
      </c>
      <c r="P35" s="65">
        <f>VLOOKUP($A35,'Return Data'!$B$7:$R$2292,14,0)</f>
        <v>5.7481999999999998</v>
      </c>
      <c r="Q35" s="66">
        <f t="shared" si="8"/>
        <v>18</v>
      </c>
      <c r="R35" s="65">
        <f>VLOOKUP($A35,'Return Data'!$B$7:$R$2292,16,0)</f>
        <v>7.8299000000000003</v>
      </c>
      <c r="S35" s="67">
        <f t="shared" si="1"/>
        <v>12</v>
      </c>
    </row>
    <row r="36" spans="1:19" x14ac:dyDescent="0.3">
      <c r="A36" s="82" t="s">
        <v>1090</v>
      </c>
      <c r="B36" s="64">
        <f>VLOOKUP($A36,'Return Data'!$B$7:$R$2292,3,0)</f>
        <v>44679</v>
      </c>
      <c r="C36" s="65">
        <f>VLOOKUP($A36,'Return Data'!$B$7:$R$2292,4,0)</f>
        <v>72.153000000000006</v>
      </c>
      <c r="D36" s="65">
        <f>VLOOKUP($A36,'Return Data'!$B$7:$R$2292,9,0)</f>
        <v>-0.54479999999999995</v>
      </c>
      <c r="E36" s="66">
        <f t="shared" si="2"/>
        <v>8</v>
      </c>
      <c r="F36" s="65">
        <f>VLOOKUP($A36,'Return Data'!$B$7:$R$2292,10,0)</f>
        <v>0.33360000000000001</v>
      </c>
      <c r="G36" s="66">
        <f t="shared" si="3"/>
        <v>16</v>
      </c>
      <c r="H36" s="65">
        <f>VLOOKUP($A36,'Return Data'!$B$7:$R$2292,11,0)</f>
        <v>-0.61129999999999995</v>
      </c>
      <c r="I36" s="66">
        <f t="shared" si="4"/>
        <v>24</v>
      </c>
      <c r="J36" s="65">
        <f>VLOOKUP($A36,'Return Data'!$B$7:$R$2292,12,0)</f>
        <v>1.5548999999999999</v>
      </c>
      <c r="K36" s="66">
        <f t="shared" si="5"/>
        <v>19</v>
      </c>
      <c r="L36" s="65">
        <f>VLOOKUP($A36,'Return Data'!$B$7:$R$2292,13,0)</f>
        <v>1.7482</v>
      </c>
      <c r="M36" s="66">
        <f t="shared" si="6"/>
        <v>20</v>
      </c>
      <c r="N36" s="65">
        <f>VLOOKUP($A36,'Return Data'!$B$7:$R$2292,17,0)</f>
        <v>3.1717</v>
      </c>
      <c r="O36" s="66">
        <f t="shared" si="7"/>
        <v>25</v>
      </c>
      <c r="P36" s="65">
        <f>VLOOKUP($A36,'Return Data'!$B$7:$R$2292,14,0)</f>
        <v>6.8861999999999997</v>
      </c>
      <c r="Q36" s="66">
        <f t="shared" si="8"/>
        <v>10</v>
      </c>
      <c r="R36" s="65">
        <f>VLOOKUP($A36,'Return Data'!$B$7:$R$2292,16,0)</f>
        <v>8.4724000000000004</v>
      </c>
      <c r="S36" s="67">
        <f t="shared" si="1"/>
        <v>6</v>
      </c>
    </row>
    <row r="37" spans="1:19" x14ac:dyDescent="0.3">
      <c r="A37" s="82" t="s">
        <v>1093</v>
      </c>
      <c r="B37" s="64">
        <f>VLOOKUP($A37,'Return Data'!$B$7:$R$2292,3,0)</f>
        <v>44679</v>
      </c>
      <c r="C37" s="65">
        <f>VLOOKUP($A37,'Return Data'!$B$7:$R$2292,4,0)</f>
        <v>56.662799999999997</v>
      </c>
      <c r="D37" s="65">
        <f>VLOOKUP($A37,'Return Data'!$B$7:$R$2292,9,0)</f>
        <v>-4.3331</v>
      </c>
      <c r="E37" s="66">
        <f t="shared" si="2"/>
        <v>15</v>
      </c>
      <c r="F37" s="65">
        <f>VLOOKUP($A37,'Return Data'!$B$7:$R$2292,10,0)</f>
        <v>1.0304</v>
      </c>
      <c r="G37" s="66">
        <f t="shared" si="3"/>
        <v>13</v>
      </c>
      <c r="H37" s="65">
        <f>VLOOKUP($A37,'Return Data'!$B$7:$R$2292,11,0)</f>
        <v>0.51559999999999995</v>
      </c>
      <c r="I37" s="66">
        <f t="shared" si="4"/>
        <v>14</v>
      </c>
      <c r="J37" s="65">
        <f>VLOOKUP($A37,'Return Data'!$B$7:$R$2292,12,0)</f>
        <v>1.7473000000000001</v>
      </c>
      <c r="K37" s="66">
        <f t="shared" si="5"/>
        <v>17</v>
      </c>
      <c r="L37" s="65">
        <f>VLOOKUP($A37,'Return Data'!$B$7:$R$2292,13,0)</f>
        <v>2.8405999999999998</v>
      </c>
      <c r="M37" s="66">
        <f t="shared" si="6"/>
        <v>14</v>
      </c>
      <c r="N37" s="65">
        <f>VLOOKUP($A37,'Return Data'!$B$7:$R$2292,17,0)</f>
        <v>5.8982000000000001</v>
      </c>
      <c r="O37" s="66">
        <f t="shared" si="7"/>
        <v>12</v>
      </c>
      <c r="P37" s="65">
        <f>VLOOKUP($A37,'Return Data'!$B$7:$R$2292,14,0)</f>
        <v>8.1555999999999997</v>
      </c>
      <c r="Q37" s="66">
        <f t="shared" si="8"/>
        <v>2</v>
      </c>
      <c r="R37" s="65">
        <f>VLOOKUP($A37,'Return Data'!$B$7:$R$2292,16,0)</f>
        <v>7.6540999999999997</v>
      </c>
      <c r="S37" s="67">
        <f t="shared" si="1"/>
        <v>17</v>
      </c>
    </row>
    <row r="38" spans="1:19" x14ac:dyDescent="0.3">
      <c r="A38" s="82" t="s">
        <v>1095</v>
      </c>
      <c r="B38" s="64">
        <f>VLOOKUP($A38,'Return Data'!$B$7:$R$2292,3,0)</f>
        <v>44679</v>
      </c>
      <c r="C38" s="65">
        <f>VLOOKUP($A38,'Return Data'!$B$7:$R$2292,4,0)</f>
        <v>66.396500000000003</v>
      </c>
      <c r="D38" s="65">
        <f>VLOOKUP($A38,'Return Data'!$B$7:$R$2292,9,0)</f>
        <v>-7.9682000000000004</v>
      </c>
      <c r="E38" s="66">
        <f t="shared" si="2"/>
        <v>24</v>
      </c>
      <c r="F38" s="65">
        <f>VLOOKUP($A38,'Return Data'!$B$7:$R$2292,10,0)</f>
        <v>0.2273</v>
      </c>
      <c r="G38" s="66">
        <f t="shared" si="3"/>
        <v>17</v>
      </c>
      <c r="H38" s="65">
        <f>VLOOKUP($A38,'Return Data'!$B$7:$R$2292,11,0)</f>
        <v>-0.37690000000000001</v>
      </c>
      <c r="I38" s="66">
        <f t="shared" si="4"/>
        <v>22</v>
      </c>
      <c r="J38" s="65">
        <f>VLOOKUP($A38,'Return Data'!$B$7:$R$2292,12,0)</f>
        <v>1.2814000000000001</v>
      </c>
      <c r="K38" s="66">
        <f t="shared" si="5"/>
        <v>21</v>
      </c>
      <c r="L38" s="65">
        <f>VLOOKUP($A38,'Return Data'!$B$7:$R$2292,13,0)</f>
        <v>1.81</v>
      </c>
      <c r="M38" s="66">
        <f t="shared" si="6"/>
        <v>19</v>
      </c>
      <c r="N38" s="65">
        <f>VLOOKUP($A38,'Return Data'!$B$7:$R$2292,17,0)</f>
        <v>4.7133000000000003</v>
      </c>
      <c r="O38" s="66">
        <f t="shared" si="7"/>
        <v>15</v>
      </c>
      <c r="P38" s="65">
        <f>VLOOKUP($A38,'Return Data'!$B$7:$R$2292,14,0)</f>
        <v>6.8102</v>
      </c>
      <c r="Q38" s="66">
        <f t="shared" si="8"/>
        <v>12</v>
      </c>
      <c r="R38" s="65">
        <f>VLOOKUP($A38,'Return Data'!$B$7:$R$2292,16,0)</f>
        <v>7.8609</v>
      </c>
      <c r="S38" s="67">
        <f t="shared" si="1"/>
        <v>11</v>
      </c>
    </row>
    <row r="39" spans="1:19" x14ac:dyDescent="0.3">
      <c r="A39" s="82" t="s">
        <v>1097</v>
      </c>
      <c r="B39" s="64">
        <f>VLOOKUP($A39,'Return Data'!$B$7:$R$2292,3,0)</f>
        <v>0</v>
      </c>
      <c r="C39" s="65">
        <f>VLOOKUP($A39,'Return Data'!$B$7:$R$2292,4,0)</f>
        <v>0</v>
      </c>
      <c r="D39" s="65">
        <f>VLOOKUP($A39,'Return Data'!$B$7:$R$2292,9,0)</f>
        <v>0</v>
      </c>
      <c r="E39" s="66">
        <f t="shared" si="2"/>
        <v>1</v>
      </c>
      <c r="F39" s="65">
        <f>VLOOKUP($A39,'Return Data'!$B$7:$R$2292,10,0)</f>
        <v>0</v>
      </c>
      <c r="G39" s="66">
        <f t="shared" si="3"/>
        <v>18</v>
      </c>
      <c r="H39" s="65">
        <f>VLOOKUP($A39,'Return Data'!$B$7:$R$2292,11,0)</f>
        <v>0</v>
      </c>
      <c r="I39" s="66">
        <f t="shared" si="4"/>
        <v>17</v>
      </c>
      <c r="J39" s="65">
        <f>VLOOKUP($A39,'Return Data'!$B$7:$R$2292,12,0)</f>
        <v>0</v>
      </c>
      <c r="K39" s="66">
        <f t="shared" si="5"/>
        <v>29</v>
      </c>
      <c r="L39" s="65">
        <f>VLOOKUP($A39,'Return Data'!$B$7:$R$2292,13,0)</f>
        <v>0</v>
      </c>
      <c r="M39" s="66">
        <f t="shared" si="6"/>
        <v>29</v>
      </c>
      <c r="N39" s="65"/>
      <c r="O39" s="66"/>
      <c r="P39" s="65"/>
      <c r="Q39" s="66"/>
      <c r="R39" s="65">
        <f>VLOOKUP($A39,'Return Data'!$B$7:$R$2292,16,0)</f>
        <v>0</v>
      </c>
      <c r="S39" s="67">
        <f t="shared" si="1"/>
        <v>30</v>
      </c>
    </row>
    <row r="40" spans="1:19" x14ac:dyDescent="0.3">
      <c r="A40" s="82" t="s">
        <v>1099</v>
      </c>
      <c r="B40" s="64">
        <f>VLOOKUP($A40,'Return Data'!$B$7:$R$2292,3,0)</f>
        <v>44679</v>
      </c>
      <c r="C40" s="65">
        <f>VLOOKUP($A40,'Return Data'!$B$7:$R$2292,4,0)</f>
        <v>54.934100000000001</v>
      </c>
      <c r="D40" s="65">
        <f>VLOOKUP($A40,'Return Data'!$B$7:$R$2292,9,0)</f>
        <v>-7.4034000000000004</v>
      </c>
      <c r="E40" s="66">
        <f t="shared" si="2"/>
        <v>22</v>
      </c>
      <c r="F40" s="65">
        <f>VLOOKUP($A40,'Return Data'!$B$7:$R$2292,10,0)</f>
        <v>-2.6032999999999999</v>
      </c>
      <c r="G40" s="66">
        <f t="shared" si="3"/>
        <v>32</v>
      </c>
      <c r="H40" s="65">
        <f>VLOOKUP($A40,'Return Data'!$B$7:$R$2292,11,0)</f>
        <v>-1.8393999999999999</v>
      </c>
      <c r="I40" s="66">
        <f t="shared" si="4"/>
        <v>31</v>
      </c>
      <c r="J40" s="65">
        <f>VLOOKUP($A40,'Return Data'!$B$7:$R$2292,12,0)</f>
        <v>10.1648</v>
      </c>
      <c r="K40" s="66">
        <f t="shared" si="5"/>
        <v>1</v>
      </c>
      <c r="L40" s="65">
        <f>VLOOKUP($A40,'Return Data'!$B$7:$R$2292,13,0)</f>
        <v>8.3350000000000009</v>
      </c>
      <c r="M40" s="66">
        <f t="shared" si="6"/>
        <v>3</v>
      </c>
      <c r="N40" s="65">
        <f>VLOOKUP($A40,'Return Data'!$B$7:$R$2292,17,0)</f>
        <v>7.2942999999999998</v>
      </c>
      <c r="O40" s="66">
        <f t="shared" si="7"/>
        <v>5</v>
      </c>
      <c r="P40" s="65">
        <f>VLOOKUP($A40,'Return Data'!$B$7:$R$2292,14,0)</f>
        <v>1.3351</v>
      </c>
      <c r="Q40" s="66">
        <f t="shared" si="8"/>
        <v>27</v>
      </c>
      <c r="R40" s="65">
        <f>VLOOKUP($A40,'Return Data'!$B$7:$R$2292,16,0)</f>
        <v>7.3945999999999996</v>
      </c>
      <c r="S40" s="67">
        <f t="shared" si="1"/>
        <v>21</v>
      </c>
    </row>
    <row r="41" spans="1:19" x14ac:dyDescent="0.3">
      <c r="A41" s="82" t="s">
        <v>972</v>
      </c>
      <c r="B41" s="64">
        <f>VLOOKUP($A41,'Return Data'!$B$7:$R$2292,3,0)</f>
        <v>44679</v>
      </c>
      <c r="C41" s="65">
        <f>VLOOKUP($A41,'Return Data'!$B$7:$R$2292,4,0)</f>
        <v>71.013900000000007</v>
      </c>
      <c r="D41" s="65">
        <f>VLOOKUP($A41,'Return Data'!$B$7:$R$2292,9,0)</f>
        <v>-12.6492</v>
      </c>
      <c r="E41" s="66">
        <f t="shared" si="2"/>
        <v>31</v>
      </c>
      <c r="F41" s="65">
        <f>VLOOKUP($A41,'Return Data'!$B$7:$R$2292,10,0)</f>
        <v>0.50380000000000003</v>
      </c>
      <c r="G41" s="66">
        <f t="shared" si="3"/>
        <v>14</v>
      </c>
      <c r="H41" s="65">
        <f>VLOOKUP($A41,'Return Data'!$B$7:$R$2292,11,0)</f>
        <v>-3.0840000000000001</v>
      </c>
      <c r="I41" s="66">
        <f t="shared" si="4"/>
        <v>34</v>
      </c>
      <c r="J41" s="65">
        <f>VLOOKUP($A41,'Return Data'!$B$7:$R$2292,12,0)</f>
        <v>-0.28410000000000002</v>
      </c>
      <c r="K41" s="66">
        <f>RANK(J41,J$8:J$42,0)</f>
        <v>34</v>
      </c>
      <c r="L41" s="65">
        <f>VLOOKUP($A41,'Return Data'!$B$7:$R$2292,13,0)</f>
        <v>-0.38030000000000003</v>
      </c>
      <c r="M41" s="66">
        <f>RANK(L41,L$8:L$42,0)</f>
        <v>34</v>
      </c>
      <c r="N41" s="65">
        <f>VLOOKUP($A41,'Return Data'!$B$7:$R$2292,17,0)</f>
        <v>2.2029999999999998</v>
      </c>
      <c r="O41" s="66">
        <f>RANK(N41,N$8:N$42,0)</f>
        <v>29</v>
      </c>
      <c r="P41" s="65">
        <f>VLOOKUP($A41,'Return Data'!$B$7:$R$2292,14,0)</f>
        <v>6.5096999999999996</v>
      </c>
      <c r="Q41" s="66">
        <f>RANK(P41,P$8:P$42,0)</f>
        <v>14</v>
      </c>
      <c r="R41" s="65">
        <f>VLOOKUP($A41,'Return Data'!$B$7:$R$2292,16,0)</f>
        <v>8.5779999999999994</v>
      </c>
      <c r="S41" s="67">
        <f t="shared" si="0"/>
        <v>4</v>
      </c>
    </row>
    <row r="42" spans="1:19" x14ac:dyDescent="0.3">
      <c r="A42" s="82" t="s">
        <v>974</v>
      </c>
      <c r="B42" s="64">
        <f>VLOOKUP($A42,'Return Data'!$B$7:$R$2292,3,0)</f>
        <v>44679</v>
      </c>
      <c r="C42" s="65">
        <f>VLOOKUP($A42,'Return Data'!$B$7:$R$2292,4,0)</f>
        <v>13.886100000000001</v>
      </c>
      <c r="D42" s="65">
        <f>VLOOKUP($A42,'Return Data'!$B$7:$R$2292,9,0)</f>
        <v>-10.729200000000001</v>
      </c>
      <c r="E42" s="66">
        <f t="shared" si="2"/>
        <v>29</v>
      </c>
      <c r="F42" s="65">
        <f>VLOOKUP($A42,'Return Data'!$B$7:$R$2292,10,0)</f>
        <v>2.5244</v>
      </c>
      <c r="G42" s="66">
        <f t="shared" si="3"/>
        <v>5</v>
      </c>
      <c r="H42" s="65">
        <f>VLOOKUP($A42,'Return Data'!$B$7:$R$2292,11,0)</f>
        <v>-0.72099999999999997</v>
      </c>
      <c r="I42" s="66">
        <f t="shared" si="4"/>
        <v>25</v>
      </c>
      <c r="J42" s="65">
        <f>VLOOKUP($A42,'Return Data'!$B$7:$R$2292,12,0)</f>
        <v>2.8593999999999999</v>
      </c>
      <c r="K42" s="66">
        <f t="shared" ref="K42" si="9">RANK(J42,J$8:J$42,0)</f>
        <v>11</v>
      </c>
      <c r="L42" s="65">
        <f>VLOOKUP($A42,'Return Data'!$B$7:$R$2292,13,0)</f>
        <v>0.43759999999999999</v>
      </c>
      <c r="M42" s="66">
        <f t="shared" ref="M42" si="10">RANK(L42,L$8:L$42,0)</f>
        <v>28</v>
      </c>
      <c r="N42" s="65">
        <f>VLOOKUP($A42,'Return Data'!$B$7:$R$2292,17,0)</f>
        <v>3.3003</v>
      </c>
      <c r="O42" s="66">
        <f t="shared" ref="O42" si="11">RANK(N42,N$8:N$42,0)</f>
        <v>24</v>
      </c>
      <c r="P42" s="65">
        <f>VLOOKUP($A42,'Return Data'!$B$7:$R$2292,14,0)</f>
        <v>7.9509999999999996</v>
      </c>
      <c r="Q42" s="66">
        <f t="shared" ref="Q42" si="12">RANK(P42,P$8:P$42,0)</f>
        <v>4</v>
      </c>
      <c r="R42" s="65">
        <f>VLOOKUP($A42,'Return Data'!$B$7:$R$2292,16,0)</f>
        <v>8.9899000000000004</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-5.8127323529411772</v>
      </c>
      <c r="E44" s="88"/>
      <c r="F44" s="89">
        <f>AVERAGE(F8:F42)</f>
        <v>0.80920588235294133</v>
      </c>
      <c r="G44" s="88"/>
      <c r="H44" s="89">
        <f>AVERAGE(H8:H42)</f>
        <v>0.44560294117647059</v>
      </c>
      <c r="I44" s="88"/>
      <c r="J44" s="89">
        <f>AVERAGE(J8:J42)</f>
        <v>2.1810147058823528</v>
      </c>
      <c r="K44" s="88"/>
      <c r="L44" s="89">
        <f>AVERAGE(L8:L42)</f>
        <v>2.8994264705882351</v>
      </c>
      <c r="M44" s="88"/>
      <c r="N44" s="89">
        <f>AVERAGE(N8:N42)</f>
        <v>5.0746096774193541</v>
      </c>
      <c r="O44" s="88"/>
      <c r="P44" s="89">
        <f>AVERAGE(P8:P42)</f>
        <v>5.1948433333333339</v>
      </c>
      <c r="Q44" s="88"/>
      <c r="R44" s="89">
        <f>AVERAGE(R8:R42)</f>
        <v>5.0802971428571437</v>
      </c>
      <c r="S44" s="90"/>
    </row>
    <row r="45" spans="1:19" x14ac:dyDescent="0.3">
      <c r="A45" s="87" t="s">
        <v>28</v>
      </c>
      <c r="B45" s="88"/>
      <c r="C45" s="88"/>
      <c r="D45" s="89">
        <f>MIN(D8:D42)</f>
        <v>-14.335900000000001</v>
      </c>
      <c r="E45" s="88"/>
      <c r="F45" s="89">
        <f>MIN(F8:F42)</f>
        <v>-3.399</v>
      </c>
      <c r="G45" s="88"/>
      <c r="H45" s="89">
        <f>MIN(H8:H42)</f>
        <v>-3.0840000000000001</v>
      </c>
      <c r="I45" s="88"/>
      <c r="J45" s="89">
        <f>MIN(J8:J42)</f>
        <v>-0.28410000000000002</v>
      </c>
      <c r="K45" s="88"/>
      <c r="L45" s="89">
        <f>MIN(L8:L42)</f>
        <v>-0.38030000000000003</v>
      </c>
      <c r="M45" s="88"/>
      <c r="N45" s="89">
        <f>MIN(N8:N42)</f>
        <v>0</v>
      </c>
      <c r="O45" s="88"/>
      <c r="P45" s="89">
        <f>MIN(P8:P42)</f>
        <v>-5.0452000000000004</v>
      </c>
      <c r="Q45" s="88"/>
      <c r="R45" s="89">
        <f>MIN(R8:R42)</f>
        <v>-38.227699999999999</v>
      </c>
      <c r="S45" s="90"/>
    </row>
    <row r="46" spans="1:19" ht="15" thickBot="1" x14ac:dyDescent="0.35">
      <c r="A46" s="91" t="s">
        <v>29</v>
      </c>
      <c r="B46" s="92"/>
      <c r="C46" s="92"/>
      <c r="D46" s="93">
        <f>MAX(D8:D42)</f>
        <v>0</v>
      </c>
      <c r="E46" s="92"/>
      <c r="F46" s="93">
        <f>MAX(F8:F42)</f>
        <v>18.437799999999999</v>
      </c>
      <c r="G46" s="92"/>
      <c r="H46" s="93">
        <f>MAX(H8:H42)</f>
        <v>10.4756</v>
      </c>
      <c r="I46" s="92"/>
      <c r="J46" s="93">
        <f>MAX(J8:J42)</f>
        <v>10.1648</v>
      </c>
      <c r="K46" s="92"/>
      <c r="L46" s="93">
        <f>MAX(L8:L42)</f>
        <v>16.844000000000001</v>
      </c>
      <c r="M46" s="92"/>
      <c r="N46" s="93">
        <f>MAX(N8:N42)</f>
        <v>13.0337</v>
      </c>
      <c r="O46" s="92"/>
      <c r="P46" s="93">
        <f>MAX(P8:P42)</f>
        <v>8.2678999999999991</v>
      </c>
      <c r="Q46" s="92"/>
      <c r="R46" s="93">
        <f>MAX(R8:R42)</f>
        <v>9.1479999999999997</v>
      </c>
      <c r="S46" s="94"/>
    </row>
    <row r="47" spans="1:19" x14ac:dyDescent="0.3">
      <c r="A47" s="112" t="s">
        <v>431</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920</v>
      </c>
      <c r="B8" s="64">
        <f>VLOOKUP($A8,'Return Data'!$B$7:$R$2292,3,0)</f>
        <v>44679</v>
      </c>
      <c r="C8" s="65">
        <f>VLOOKUP($A8,'Return Data'!$B$7:$R$2292,4,0)</f>
        <v>360.01</v>
      </c>
      <c r="D8" s="65">
        <f>VLOOKUP($A8,'Return Data'!$B$7:$R$2292,10,0)</f>
        <v>-0.52500000000000002</v>
      </c>
      <c r="E8" s="66">
        <f t="shared" ref="E8:E35" si="0">RANK(D8,D$8:D$35,0)</f>
        <v>15</v>
      </c>
      <c r="F8" s="65">
        <f>VLOOKUP($A8,'Return Data'!$B$7:$R$2292,11,0)</f>
        <v>-4.3696999999999999</v>
      </c>
      <c r="G8" s="66">
        <f t="shared" ref="G8:G35" si="1">RANK(F8,F$8:F$35,0)</f>
        <v>13</v>
      </c>
      <c r="H8" s="65">
        <f>VLOOKUP($A8,'Return Data'!$B$7:$R$2292,12,0)</f>
        <v>7.8293999999999997</v>
      </c>
      <c r="I8" s="66">
        <f t="shared" ref="I8:I35" si="2">RANK(H8,H$8:H$35,0)</f>
        <v>13</v>
      </c>
      <c r="J8" s="65">
        <f>VLOOKUP($A8,'Return Data'!$B$7:$R$2292,13,0)</f>
        <v>17.877600000000001</v>
      </c>
      <c r="K8" s="66">
        <f t="shared" ref="K8:K35" si="3">RANK(J8,J$8:J$35,0)</f>
        <v>8</v>
      </c>
      <c r="L8" s="65">
        <f>VLOOKUP($A8,'Return Data'!$B$7:$R$2292,17,0)</f>
        <v>36.807899999999997</v>
      </c>
      <c r="M8" s="66">
        <f t="shared" ref="M8:M35" si="4">RANK(L8,L$8:L$35,0)</f>
        <v>8</v>
      </c>
      <c r="N8" s="65">
        <f>VLOOKUP($A8,'Return Data'!$B$7:$R$2292,14,0)</f>
        <v>14.4635</v>
      </c>
      <c r="O8" s="66">
        <f t="shared" ref="O8:O25" si="5">RANK(N8,N$8:N$35,0)</f>
        <v>17</v>
      </c>
      <c r="P8" s="65">
        <f>VLOOKUP($A8,'Return Data'!$B$7:$R$2292,15,0)</f>
        <v>11.887</v>
      </c>
      <c r="Q8" s="66">
        <f t="shared" ref="Q8:Q25" si="6">RANK(P8,P$8:P$35,0)</f>
        <v>17</v>
      </c>
      <c r="R8" s="65">
        <f>VLOOKUP($A8,'Return Data'!$B$7:$R$2292,16,0)</f>
        <v>14.693899999999999</v>
      </c>
      <c r="S8" s="67">
        <f t="shared" ref="S8:S35" si="7">RANK(R8,R$8:R$35,0)</f>
        <v>11</v>
      </c>
    </row>
    <row r="9" spans="1:20" x14ac:dyDescent="0.3">
      <c r="A9" s="63" t="s">
        <v>921</v>
      </c>
      <c r="B9" s="64">
        <f>VLOOKUP($A9,'Return Data'!$B$7:$R$2292,3,0)</f>
        <v>44679</v>
      </c>
      <c r="C9" s="65">
        <f>VLOOKUP($A9,'Return Data'!$B$7:$R$2292,4,0)</f>
        <v>48.31</v>
      </c>
      <c r="D9" s="65">
        <f>VLOOKUP($A9,'Return Data'!$B$7:$R$2292,10,0)</f>
        <v>-1.9882</v>
      </c>
      <c r="E9" s="66">
        <f t="shared" si="0"/>
        <v>24</v>
      </c>
      <c r="F9" s="65">
        <f>VLOOKUP($A9,'Return Data'!$B$7:$R$2292,11,0)</f>
        <v>-8.4170999999999996</v>
      </c>
      <c r="G9" s="66">
        <f t="shared" si="1"/>
        <v>28</v>
      </c>
      <c r="H9" s="65">
        <f>VLOOKUP($A9,'Return Data'!$B$7:$R$2292,12,0)</f>
        <v>3.0064000000000002</v>
      </c>
      <c r="I9" s="66">
        <f t="shared" si="2"/>
        <v>25</v>
      </c>
      <c r="J9" s="65">
        <f>VLOOKUP($A9,'Return Data'!$B$7:$R$2292,13,0)</f>
        <v>11.364699999999999</v>
      </c>
      <c r="K9" s="66">
        <f t="shared" si="3"/>
        <v>26</v>
      </c>
      <c r="L9" s="65">
        <f>VLOOKUP($A9,'Return Data'!$B$7:$R$2292,17,0)</f>
        <v>27.302700000000002</v>
      </c>
      <c r="M9" s="66">
        <f t="shared" si="4"/>
        <v>27</v>
      </c>
      <c r="N9" s="65">
        <f>VLOOKUP($A9,'Return Data'!$B$7:$R$2292,14,0)</f>
        <v>16.027999999999999</v>
      </c>
      <c r="O9" s="66">
        <f t="shared" si="5"/>
        <v>6</v>
      </c>
      <c r="P9" s="65">
        <f>VLOOKUP($A9,'Return Data'!$B$7:$R$2292,15,0)</f>
        <v>16.2453</v>
      </c>
      <c r="Q9" s="66">
        <f t="shared" si="6"/>
        <v>1</v>
      </c>
      <c r="R9" s="65">
        <f>VLOOKUP($A9,'Return Data'!$B$7:$R$2292,16,0)</f>
        <v>15.9213</v>
      </c>
      <c r="S9" s="67">
        <f t="shared" si="7"/>
        <v>3</v>
      </c>
    </row>
    <row r="10" spans="1:20" x14ac:dyDescent="0.3">
      <c r="A10" s="63" t="s">
        <v>2016</v>
      </c>
      <c r="B10" s="64">
        <f>VLOOKUP($A10,'Return Data'!$B$7:$R$2292,3,0)</f>
        <v>44679</v>
      </c>
      <c r="C10" s="65">
        <f>VLOOKUP($A10,'Return Data'!$B$7:$R$2292,4,0)</f>
        <v>151.59950000000001</v>
      </c>
      <c r="D10" s="65">
        <f>VLOOKUP($A10,'Return Data'!$B$7:$R$2292,10,0)</f>
        <v>-0.56440000000000001</v>
      </c>
      <c r="E10" s="66">
        <f t="shared" si="0"/>
        <v>16</v>
      </c>
      <c r="F10" s="65">
        <f>VLOOKUP($A10,'Return Data'!$B$7:$R$2292,11,0)</f>
        <v>-4.2449000000000003</v>
      </c>
      <c r="G10" s="66">
        <f t="shared" si="1"/>
        <v>12</v>
      </c>
      <c r="H10" s="65">
        <f>VLOOKUP($A10,'Return Data'!$B$7:$R$2292,12,0)</f>
        <v>7.5403000000000002</v>
      </c>
      <c r="I10" s="66">
        <f t="shared" si="2"/>
        <v>16</v>
      </c>
      <c r="J10" s="65">
        <f>VLOOKUP($A10,'Return Data'!$B$7:$R$2292,13,0)</f>
        <v>15.522</v>
      </c>
      <c r="K10" s="66">
        <f t="shared" si="3"/>
        <v>20</v>
      </c>
      <c r="L10" s="65">
        <f>VLOOKUP($A10,'Return Data'!$B$7:$R$2292,17,0)</f>
        <v>31.4543</v>
      </c>
      <c r="M10" s="66">
        <f t="shared" si="4"/>
        <v>21</v>
      </c>
      <c r="N10" s="65">
        <f>VLOOKUP($A10,'Return Data'!$B$7:$R$2292,14,0)</f>
        <v>16.951599999999999</v>
      </c>
      <c r="O10" s="66">
        <f t="shared" si="5"/>
        <v>4</v>
      </c>
      <c r="P10" s="65">
        <f>VLOOKUP($A10,'Return Data'!$B$7:$R$2292,15,0)</f>
        <v>13.476800000000001</v>
      </c>
      <c r="Q10" s="66">
        <f t="shared" si="6"/>
        <v>9</v>
      </c>
      <c r="R10" s="65">
        <f>VLOOKUP($A10,'Return Data'!$B$7:$R$2292,16,0)</f>
        <v>15.371499999999999</v>
      </c>
      <c r="S10" s="67">
        <f t="shared" si="7"/>
        <v>5</v>
      </c>
    </row>
    <row r="11" spans="1:20" x14ac:dyDescent="0.3">
      <c r="A11" s="63" t="s">
        <v>925</v>
      </c>
      <c r="B11" s="64">
        <f>VLOOKUP($A11,'Return Data'!$B$7:$R$2292,3,0)</f>
        <v>44679</v>
      </c>
      <c r="C11" s="65">
        <f>VLOOKUP($A11,'Return Data'!$B$7:$R$2292,4,0)</f>
        <v>44.49</v>
      </c>
      <c r="D11" s="65">
        <f>VLOOKUP($A11,'Return Data'!$B$7:$R$2292,10,0)</f>
        <v>-1.5054000000000001</v>
      </c>
      <c r="E11" s="66">
        <f t="shared" si="0"/>
        <v>22</v>
      </c>
      <c r="F11" s="65">
        <f>VLOOKUP($A11,'Return Data'!$B$7:$R$2292,11,0)</f>
        <v>-4.8952999999999998</v>
      </c>
      <c r="G11" s="66">
        <f t="shared" si="1"/>
        <v>16</v>
      </c>
      <c r="H11" s="65">
        <f>VLOOKUP($A11,'Return Data'!$B$7:$R$2292,12,0)</f>
        <v>5.9790000000000001</v>
      </c>
      <c r="I11" s="66">
        <f t="shared" si="2"/>
        <v>23</v>
      </c>
      <c r="J11" s="65">
        <f>VLOOKUP($A11,'Return Data'!$B$7:$R$2292,13,0)</f>
        <v>14.546900000000001</v>
      </c>
      <c r="K11" s="66">
        <f t="shared" si="3"/>
        <v>22</v>
      </c>
      <c r="L11" s="65">
        <f>VLOOKUP($A11,'Return Data'!$B$7:$R$2292,17,0)</f>
        <v>33.082599999999999</v>
      </c>
      <c r="M11" s="66">
        <f t="shared" si="4"/>
        <v>18</v>
      </c>
      <c r="N11" s="65">
        <f>VLOOKUP($A11,'Return Data'!$B$7:$R$2292,14,0)</f>
        <v>19.02</v>
      </c>
      <c r="O11" s="66">
        <f t="shared" si="5"/>
        <v>1</v>
      </c>
      <c r="P11" s="65">
        <f>VLOOKUP($A11,'Return Data'!$B$7:$R$2292,15,0)</f>
        <v>15.8948</v>
      </c>
      <c r="Q11" s="66">
        <f t="shared" si="6"/>
        <v>2</v>
      </c>
      <c r="R11" s="65">
        <f>VLOOKUP($A11,'Return Data'!$B$7:$R$2292,16,0)</f>
        <v>15.065</v>
      </c>
      <c r="S11" s="67">
        <f t="shared" si="7"/>
        <v>9</v>
      </c>
    </row>
    <row r="12" spans="1:20" x14ac:dyDescent="0.3">
      <c r="A12" s="63" t="s">
        <v>927</v>
      </c>
      <c r="B12" s="64">
        <f>VLOOKUP($A12,'Return Data'!$B$7:$R$2292,3,0)</f>
        <v>44679</v>
      </c>
      <c r="C12" s="65">
        <f>VLOOKUP($A12,'Return Data'!$B$7:$R$2292,4,0)</f>
        <v>293.36099999999999</v>
      </c>
      <c r="D12" s="65">
        <f>VLOOKUP($A12,'Return Data'!$B$7:$R$2292,10,0)</f>
        <v>-2.4451999999999998</v>
      </c>
      <c r="E12" s="66">
        <f t="shared" si="0"/>
        <v>26</v>
      </c>
      <c r="F12" s="65">
        <f>VLOOKUP($A12,'Return Data'!$B$7:$R$2292,11,0)</f>
        <v>-6.69</v>
      </c>
      <c r="G12" s="66">
        <f t="shared" si="1"/>
        <v>27</v>
      </c>
      <c r="H12" s="65">
        <f>VLOOKUP($A12,'Return Data'!$B$7:$R$2292,12,0)</f>
        <v>-1.6564000000000001</v>
      </c>
      <c r="I12" s="66">
        <f t="shared" si="2"/>
        <v>28</v>
      </c>
      <c r="J12" s="65">
        <f>VLOOKUP($A12,'Return Data'!$B$7:$R$2292,13,0)</f>
        <v>8.8004999999999995</v>
      </c>
      <c r="K12" s="66">
        <f t="shared" si="3"/>
        <v>28</v>
      </c>
      <c r="L12" s="65">
        <f>VLOOKUP($A12,'Return Data'!$B$7:$R$2292,17,0)</f>
        <v>28.369900000000001</v>
      </c>
      <c r="M12" s="66">
        <f t="shared" si="4"/>
        <v>26</v>
      </c>
      <c r="N12" s="65">
        <f>VLOOKUP($A12,'Return Data'!$B$7:$R$2292,14,0)</f>
        <v>10.7104</v>
      </c>
      <c r="O12" s="66">
        <f t="shared" si="5"/>
        <v>27</v>
      </c>
      <c r="P12" s="65">
        <f>VLOOKUP($A12,'Return Data'!$B$7:$R$2292,15,0)</f>
        <v>9.2182999999999993</v>
      </c>
      <c r="Q12" s="66">
        <f t="shared" si="6"/>
        <v>25</v>
      </c>
      <c r="R12" s="65">
        <f>VLOOKUP($A12,'Return Data'!$B$7:$R$2292,16,0)</f>
        <v>10.9651</v>
      </c>
      <c r="S12" s="67">
        <f t="shared" si="7"/>
        <v>26</v>
      </c>
    </row>
    <row r="13" spans="1:20" x14ac:dyDescent="0.3">
      <c r="A13" s="63" t="s">
        <v>930</v>
      </c>
      <c r="B13" s="64">
        <f>VLOOKUP($A13,'Return Data'!$B$7:$R$2292,3,0)</f>
        <v>44679</v>
      </c>
      <c r="C13" s="65">
        <f>VLOOKUP($A13,'Return Data'!$B$7:$R$2292,4,0)</f>
        <v>58.28</v>
      </c>
      <c r="D13" s="65">
        <f>VLOOKUP($A13,'Return Data'!$B$7:$R$2292,10,0)</f>
        <v>0.29249999999999998</v>
      </c>
      <c r="E13" s="66">
        <f t="shared" si="0"/>
        <v>7</v>
      </c>
      <c r="F13" s="65">
        <f>VLOOKUP($A13,'Return Data'!$B$7:$R$2292,11,0)</f>
        <v>-3.1410999999999998</v>
      </c>
      <c r="G13" s="66">
        <f t="shared" si="1"/>
        <v>8</v>
      </c>
      <c r="H13" s="65">
        <f>VLOOKUP($A13,'Return Data'!$B$7:$R$2292,12,0)</f>
        <v>7.3890000000000002</v>
      </c>
      <c r="I13" s="66">
        <f t="shared" si="2"/>
        <v>18</v>
      </c>
      <c r="J13" s="65">
        <f>VLOOKUP($A13,'Return Data'!$B$7:$R$2292,13,0)</f>
        <v>16.653300000000002</v>
      </c>
      <c r="K13" s="66">
        <f t="shared" si="3"/>
        <v>16</v>
      </c>
      <c r="L13" s="65">
        <f>VLOOKUP($A13,'Return Data'!$B$7:$R$2292,17,0)</f>
        <v>34.7014</v>
      </c>
      <c r="M13" s="66">
        <f t="shared" si="4"/>
        <v>13</v>
      </c>
      <c r="N13" s="65">
        <f>VLOOKUP($A13,'Return Data'!$B$7:$R$2292,14,0)</f>
        <v>16.0228</v>
      </c>
      <c r="O13" s="66">
        <f t="shared" si="5"/>
        <v>7</v>
      </c>
      <c r="P13" s="65">
        <f>VLOOKUP($A13,'Return Data'!$B$7:$R$2292,15,0)</f>
        <v>14.2029</v>
      </c>
      <c r="Q13" s="66">
        <f t="shared" si="6"/>
        <v>4</v>
      </c>
      <c r="R13" s="65">
        <f>VLOOKUP($A13,'Return Data'!$B$7:$R$2292,16,0)</f>
        <v>14.6439</v>
      </c>
      <c r="S13" s="67">
        <f t="shared" si="7"/>
        <v>12</v>
      </c>
    </row>
    <row r="14" spans="1:20" x14ac:dyDescent="0.3">
      <c r="A14" s="63" t="s">
        <v>932</v>
      </c>
      <c r="B14" s="64">
        <f>VLOOKUP($A14,'Return Data'!$B$7:$R$2292,3,0)</f>
        <v>44679</v>
      </c>
      <c r="C14" s="65">
        <f>VLOOKUP($A14,'Return Data'!$B$7:$R$2292,4,0)</f>
        <v>729.33929999999998</v>
      </c>
      <c r="D14" s="65">
        <f>VLOOKUP($A14,'Return Data'!$B$7:$R$2292,10,0)</f>
        <v>-2.1821000000000002</v>
      </c>
      <c r="E14" s="66">
        <f t="shared" si="0"/>
        <v>25</v>
      </c>
      <c r="F14" s="65">
        <f>VLOOKUP($A14,'Return Data'!$B$7:$R$2292,11,0)</f>
        <v>-6.2595999999999998</v>
      </c>
      <c r="G14" s="66">
        <f t="shared" si="1"/>
        <v>26</v>
      </c>
      <c r="H14" s="65">
        <f>VLOOKUP($A14,'Return Data'!$B$7:$R$2292,12,0)</f>
        <v>2.7256</v>
      </c>
      <c r="I14" s="66">
        <f t="shared" si="2"/>
        <v>26</v>
      </c>
      <c r="J14" s="65">
        <f>VLOOKUP($A14,'Return Data'!$B$7:$R$2292,13,0)</f>
        <v>12.8657</v>
      </c>
      <c r="K14" s="66">
        <f t="shared" si="3"/>
        <v>25</v>
      </c>
      <c r="L14" s="65">
        <f>VLOOKUP($A14,'Return Data'!$B$7:$R$2292,17,0)</f>
        <v>36.938099999999999</v>
      </c>
      <c r="M14" s="66">
        <f t="shared" si="4"/>
        <v>6</v>
      </c>
      <c r="N14" s="65">
        <f>VLOOKUP($A14,'Return Data'!$B$7:$R$2292,14,0)</f>
        <v>13.4018</v>
      </c>
      <c r="O14" s="66">
        <f t="shared" si="5"/>
        <v>21</v>
      </c>
      <c r="P14" s="65">
        <f>VLOOKUP($A14,'Return Data'!$B$7:$R$2292,15,0)</f>
        <v>10.985200000000001</v>
      </c>
      <c r="Q14" s="66">
        <f t="shared" si="6"/>
        <v>23</v>
      </c>
      <c r="R14" s="65">
        <f>VLOOKUP($A14,'Return Data'!$B$7:$R$2292,16,0)</f>
        <v>12.741199999999999</v>
      </c>
      <c r="S14" s="67">
        <f t="shared" si="7"/>
        <v>23</v>
      </c>
    </row>
    <row r="15" spans="1:20" x14ac:dyDescent="0.3">
      <c r="A15" s="63" t="s">
        <v>934</v>
      </c>
      <c r="B15" s="64">
        <f>VLOOKUP($A15,'Return Data'!$B$7:$R$2292,3,0)</f>
        <v>44679</v>
      </c>
      <c r="C15" s="65">
        <f>VLOOKUP($A15,'Return Data'!$B$7:$R$2292,4,0)</f>
        <v>739.54899999999998</v>
      </c>
      <c r="D15" s="65">
        <f>VLOOKUP($A15,'Return Data'!$B$7:$R$2292,10,0)</f>
        <v>1.6236999999999999</v>
      </c>
      <c r="E15" s="66">
        <f t="shared" si="0"/>
        <v>2</v>
      </c>
      <c r="F15" s="65">
        <f>VLOOKUP($A15,'Return Data'!$B$7:$R$2292,11,0)</f>
        <v>-0.60150000000000003</v>
      </c>
      <c r="G15" s="66">
        <f t="shared" si="1"/>
        <v>1</v>
      </c>
      <c r="H15" s="65">
        <f>VLOOKUP($A15,'Return Data'!$B$7:$R$2292,12,0)</f>
        <v>12.3812</v>
      </c>
      <c r="I15" s="66">
        <f t="shared" si="2"/>
        <v>2</v>
      </c>
      <c r="J15" s="65">
        <f>VLOOKUP($A15,'Return Data'!$B$7:$R$2292,13,0)</f>
        <v>21.3093</v>
      </c>
      <c r="K15" s="66">
        <f t="shared" si="3"/>
        <v>3</v>
      </c>
      <c r="L15" s="65">
        <f>VLOOKUP($A15,'Return Data'!$B$7:$R$2292,17,0)</f>
        <v>37.673699999999997</v>
      </c>
      <c r="M15" s="66">
        <f t="shared" si="4"/>
        <v>3</v>
      </c>
      <c r="N15" s="65">
        <f>VLOOKUP($A15,'Return Data'!$B$7:$R$2292,14,0)</f>
        <v>12.133100000000001</v>
      </c>
      <c r="O15" s="66">
        <f t="shared" si="5"/>
        <v>24</v>
      </c>
      <c r="P15" s="65">
        <f>VLOOKUP($A15,'Return Data'!$B$7:$R$2292,15,0)</f>
        <v>11.706799999999999</v>
      </c>
      <c r="Q15" s="66">
        <f t="shared" si="6"/>
        <v>19</v>
      </c>
      <c r="R15" s="65">
        <f>VLOOKUP($A15,'Return Data'!$B$7:$R$2292,16,0)</f>
        <v>13.5379</v>
      </c>
      <c r="S15" s="67">
        <f t="shared" si="7"/>
        <v>18</v>
      </c>
    </row>
    <row r="16" spans="1:20" x14ac:dyDescent="0.3">
      <c r="A16" s="63" t="s">
        <v>936</v>
      </c>
      <c r="B16" s="64">
        <f>VLOOKUP($A16,'Return Data'!$B$7:$R$2292,3,0)</f>
        <v>44679</v>
      </c>
      <c r="C16" s="65">
        <f>VLOOKUP($A16,'Return Data'!$B$7:$R$2292,4,0)</f>
        <v>329.82889999999998</v>
      </c>
      <c r="D16" s="65">
        <f>VLOOKUP($A16,'Return Data'!$B$7:$R$2292,10,0)</f>
        <v>-1.9558</v>
      </c>
      <c r="E16" s="66">
        <f t="shared" si="0"/>
        <v>23</v>
      </c>
      <c r="F16" s="65">
        <f>VLOOKUP($A16,'Return Data'!$B$7:$R$2292,11,0)</f>
        <v>-5.3476999999999997</v>
      </c>
      <c r="G16" s="66">
        <f t="shared" si="1"/>
        <v>22</v>
      </c>
      <c r="H16" s="65">
        <f>VLOOKUP($A16,'Return Data'!$B$7:$R$2292,12,0)</f>
        <v>6.2385000000000002</v>
      </c>
      <c r="I16" s="66">
        <f t="shared" si="2"/>
        <v>22</v>
      </c>
      <c r="J16" s="65">
        <f>VLOOKUP($A16,'Return Data'!$B$7:$R$2292,13,0)</f>
        <v>13.4307</v>
      </c>
      <c r="K16" s="66">
        <f t="shared" si="3"/>
        <v>24</v>
      </c>
      <c r="L16" s="65">
        <f>VLOOKUP($A16,'Return Data'!$B$7:$R$2292,17,0)</f>
        <v>31.794</v>
      </c>
      <c r="M16" s="66">
        <f t="shared" si="4"/>
        <v>20</v>
      </c>
      <c r="N16" s="65">
        <f>VLOOKUP($A16,'Return Data'!$B$7:$R$2292,14,0)</f>
        <v>14.165900000000001</v>
      </c>
      <c r="O16" s="66">
        <f t="shared" si="5"/>
        <v>18</v>
      </c>
      <c r="P16" s="65">
        <f>VLOOKUP($A16,'Return Data'!$B$7:$R$2292,15,0)</f>
        <v>12.0465</v>
      </c>
      <c r="Q16" s="66">
        <f t="shared" si="6"/>
        <v>16</v>
      </c>
      <c r="R16" s="65">
        <f>VLOOKUP($A16,'Return Data'!$B$7:$R$2292,16,0)</f>
        <v>12.807399999999999</v>
      </c>
      <c r="S16" s="67">
        <f t="shared" si="7"/>
        <v>22</v>
      </c>
    </row>
    <row r="17" spans="1:19" x14ac:dyDescent="0.3">
      <c r="A17" s="63" t="s">
        <v>938</v>
      </c>
      <c r="B17" s="64">
        <f>VLOOKUP($A17,'Return Data'!$B$7:$R$2292,3,0)</f>
        <v>44679</v>
      </c>
      <c r="C17" s="65">
        <f>VLOOKUP($A17,'Return Data'!$B$7:$R$2292,4,0)</f>
        <v>70.13</v>
      </c>
      <c r="D17" s="65">
        <f>VLOOKUP($A17,'Return Data'!$B$7:$R$2292,10,0)</f>
        <v>0.1714</v>
      </c>
      <c r="E17" s="66">
        <f t="shared" si="0"/>
        <v>9</v>
      </c>
      <c r="F17" s="65">
        <f>VLOOKUP($A17,'Return Data'!$B$7:$R$2292,11,0)</f>
        <v>-1.7512000000000001</v>
      </c>
      <c r="G17" s="66">
        <f t="shared" si="1"/>
        <v>4</v>
      </c>
      <c r="H17" s="65">
        <f>VLOOKUP($A17,'Return Data'!$B$7:$R$2292,12,0)</f>
        <v>11.459</v>
      </c>
      <c r="I17" s="66">
        <f t="shared" si="2"/>
        <v>3</v>
      </c>
      <c r="J17" s="65">
        <f>VLOOKUP($A17,'Return Data'!$B$7:$R$2292,13,0)</f>
        <v>20.3948</v>
      </c>
      <c r="K17" s="66">
        <f t="shared" si="3"/>
        <v>5</v>
      </c>
      <c r="L17" s="65">
        <f>VLOOKUP($A17,'Return Data'!$B$7:$R$2292,17,0)</f>
        <v>38.122399999999999</v>
      </c>
      <c r="M17" s="66">
        <f t="shared" si="4"/>
        <v>2</v>
      </c>
      <c r="N17" s="65">
        <f>VLOOKUP($A17,'Return Data'!$B$7:$R$2292,14,0)</f>
        <v>15.9095</v>
      </c>
      <c r="O17" s="66">
        <f t="shared" si="5"/>
        <v>8</v>
      </c>
      <c r="P17" s="65">
        <f>VLOOKUP($A17,'Return Data'!$B$7:$R$2292,15,0)</f>
        <v>14.006399999999999</v>
      </c>
      <c r="Q17" s="66">
        <f t="shared" si="6"/>
        <v>6</v>
      </c>
      <c r="R17" s="65">
        <f>VLOOKUP($A17,'Return Data'!$B$7:$R$2292,16,0)</f>
        <v>15.326700000000001</v>
      </c>
      <c r="S17" s="67">
        <f t="shared" si="7"/>
        <v>6</v>
      </c>
    </row>
    <row r="18" spans="1:19" x14ac:dyDescent="0.3">
      <c r="A18" s="63" t="s">
        <v>940</v>
      </c>
      <c r="B18" s="64">
        <f>VLOOKUP($A18,'Return Data'!$B$7:$R$2292,3,0)</f>
        <v>44679</v>
      </c>
      <c r="C18" s="65">
        <f>VLOOKUP($A18,'Return Data'!$B$7:$R$2292,4,0)</f>
        <v>42.98</v>
      </c>
      <c r="D18" s="65">
        <f>VLOOKUP($A18,'Return Data'!$B$7:$R$2292,10,0)</f>
        <v>0.20979999999999999</v>
      </c>
      <c r="E18" s="66">
        <f t="shared" si="0"/>
        <v>8</v>
      </c>
      <c r="F18" s="65">
        <f>VLOOKUP($A18,'Return Data'!$B$7:$R$2292,11,0)</f>
        <v>-2.9578000000000002</v>
      </c>
      <c r="G18" s="66">
        <f t="shared" si="1"/>
        <v>5</v>
      </c>
      <c r="H18" s="65">
        <f>VLOOKUP($A18,'Return Data'!$B$7:$R$2292,12,0)</f>
        <v>9.6707999999999998</v>
      </c>
      <c r="I18" s="66">
        <f t="shared" si="2"/>
        <v>4</v>
      </c>
      <c r="J18" s="65">
        <f>VLOOKUP($A18,'Return Data'!$B$7:$R$2292,13,0)</f>
        <v>21.8599</v>
      </c>
      <c r="K18" s="66">
        <f t="shared" si="3"/>
        <v>2</v>
      </c>
      <c r="L18" s="65">
        <f>VLOOKUP($A18,'Return Data'!$B$7:$R$2292,17,0)</f>
        <v>36.700200000000002</v>
      </c>
      <c r="M18" s="66">
        <f t="shared" si="4"/>
        <v>9</v>
      </c>
      <c r="N18" s="65">
        <f>VLOOKUP($A18,'Return Data'!$B$7:$R$2292,14,0)</f>
        <v>19.013300000000001</v>
      </c>
      <c r="O18" s="66">
        <f t="shared" si="5"/>
        <v>2</v>
      </c>
      <c r="P18" s="65">
        <f>VLOOKUP($A18,'Return Data'!$B$7:$R$2292,15,0)</f>
        <v>13.136100000000001</v>
      </c>
      <c r="Q18" s="66">
        <f t="shared" si="6"/>
        <v>11</v>
      </c>
      <c r="R18" s="65">
        <f>VLOOKUP($A18,'Return Data'!$B$7:$R$2292,16,0)</f>
        <v>14.5177</v>
      </c>
      <c r="S18" s="67">
        <f t="shared" si="7"/>
        <v>13</v>
      </c>
    </row>
    <row r="19" spans="1:19" x14ac:dyDescent="0.3">
      <c r="A19" s="63" t="s">
        <v>941</v>
      </c>
      <c r="B19" s="64">
        <f>VLOOKUP($A19,'Return Data'!$B$7:$R$2292,3,0)</f>
        <v>44679</v>
      </c>
      <c r="C19" s="65">
        <f>VLOOKUP($A19,'Return Data'!$B$7:$R$2292,4,0)</f>
        <v>53.12</v>
      </c>
      <c r="D19" s="65">
        <f>VLOOKUP($A19,'Return Data'!$B$7:$R$2292,10,0)</f>
        <v>-2.5678999999999998</v>
      </c>
      <c r="E19" s="66">
        <f t="shared" si="0"/>
        <v>27</v>
      </c>
      <c r="F19" s="65">
        <f>VLOOKUP($A19,'Return Data'!$B$7:$R$2292,11,0)</f>
        <v>-5.1597999999999997</v>
      </c>
      <c r="G19" s="66">
        <f t="shared" si="1"/>
        <v>19</v>
      </c>
      <c r="H19" s="65">
        <f>VLOOKUP($A19,'Return Data'!$B$7:$R$2292,12,0)</f>
        <v>7.6829999999999998</v>
      </c>
      <c r="I19" s="66">
        <f t="shared" si="2"/>
        <v>15</v>
      </c>
      <c r="J19" s="65">
        <f>VLOOKUP($A19,'Return Data'!$B$7:$R$2292,13,0)</f>
        <v>16.338200000000001</v>
      </c>
      <c r="K19" s="66">
        <f t="shared" si="3"/>
        <v>17</v>
      </c>
      <c r="L19" s="65">
        <f>VLOOKUP($A19,'Return Data'!$B$7:$R$2292,17,0)</f>
        <v>33.133000000000003</v>
      </c>
      <c r="M19" s="66">
        <f t="shared" si="4"/>
        <v>17</v>
      </c>
      <c r="N19" s="65">
        <f>VLOOKUP($A19,'Return Data'!$B$7:$R$2292,14,0)</f>
        <v>15.0627</v>
      </c>
      <c r="O19" s="66">
        <f t="shared" si="5"/>
        <v>13</v>
      </c>
      <c r="P19" s="65">
        <f>VLOOKUP($A19,'Return Data'!$B$7:$R$2292,15,0)</f>
        <v>13.0756</v>
      </c>
      <c r="Q19" s="66">
        <f t="shared" si="6"/>
        <v>13</v>
      </c>
      <c r="R19" s="65">
        <f>VLOOKUP($A19,'Return Data'!$B$7:$R$2292,16,0)</f>
        <v>12.8491</v>
      </c>
      <c r="S19" s="67">
        <f t="shared" si="7"/>
        <v>21</v>
      </c>
    </row>
    <row r="20" spans="1:19" x14ac:dyDescent="0.3">
      <c r="A20" s="63" t="s">
        <v>943</v>
      </c>
      <c r="B20" s="64">
        <f>VLOOKUP($A20,'Return Data'!$B$7:$R$2292,3,0)</f>
        <v>44679</v>
      </c>
      <c r="C20" s="65">
        <f>VLOOKUP($A20,'Return Data'!$B$7:$R$2292,4,0)</f>
        <v>32.39</v>
      </c>
      <c r="D20" s="65">
        <f>VLOOKUP($A20,'Return Data'!$B$7:$R$2292,10,0)</f>
        <v>-0.4304</v>
      </c>
      <c r="E20" s="66">
        <f t="shared" si="0"/>
        <v>14</v>
      </c>
      <c r="F20" s="65">
        <f>VLOOKUP($A20,'Return Data'!$B$7:$R$2292,11,0)</f>
        <v>-4.9867999999999997</v>
      </c>
      <c r="G20" s="66">
        <f t="shared" si="1"/>
        <v>18</v>
      </c>
      <c r="H20" s="65">
        <f>VLOOKUP($A20,'Return Data'!$B$7:$R$2292,12,0)</f>
        <v>7.3939000000000004</v>
      </c>
      <c r="I20" s="66">
        <f t="shared" si="2"/>
        <v>17</v>
      </c>
      <c r="J20" s="65">
        <f>VLOOKUP($A20,'Return Data'!$B$7:$R$2292,13,0)</f>
        <v>13.489800000000001</v>
      </c>
      <c r="K20" s="66">
        <f t="shared" si="3"/>
        <v>23</v>
      </c>
      <c r="L20" s="65">
        <f>VLOOKUP($A20,'Return Data'!$B$7:$R$2292,17,0)</f>
        <v>28.913799999999998</v>
      </c>
      <c r="M20" s="66">
        <f t="shared" si="4"/>
        <v>25</v>
      </c>
      <c r="N20" s="65">
        <f>VLOOKUP($A20,'Return Data'!$B$7:$R$2292,14,0)</f>
        <v>11.271100000000001</v>
      </c>
      <c r="O20" s="66">
        <f t="shared" si="5"/>
        <v>26</v>
      </c>
      <c r="P20" s="65">
        <f>VLOOKUP($A20,'Return Data'!$B$7:$R$2292,15,0)</f>
        <v>10.834899999999999</v>
      </c>
      <c r="Q20" s="66">
        <f t="shared" si="6"/>
        <v>24</v>
      </c>
      <c r="R20" s="65">
        <f>VLOOKUP($A20,'Return Data'!$B$7:$R$2292,16,0)</f>
        <v>12.599299999999999</v>
      </c>
      <c r="S20" s="67">
        <f t="shared" si="7"/>
        <v>24</v>
      </c>
    </row>
    <row r="21" spans="1:19" x14ac:dyDescent="0.3">
      <c r="A21" s="63" t="s">
        <v>945</v>
      </c>
      <c r="B21" s="64">
        <f>VLOOKUP($A21,'Return Data'!$B$7:$R$2292,3,0)</f>
        <v>44679</v>
      </c>
      <c r="C21" s="65">
        <f>VLOOKUP($A21,'Return Data'!$B$7:$R$2292,4,0)</f>
        <v>49.11</v>
      </c>
      <c r="D21" s="65">
        <f>VLOOKUP($A21,'Return Data'!$B$7:$R$2292,10,0)</f>
        <v>-3.2696000000000001</v>
      </c>
      <c r="E21" s="66">
        <f t="shared" si="0"/>
        <v>28</v>
      </c>
      <c r="F21" s="65">
        <f>VLOOKUP($A21,'Return Data'!$B$7:$R$2292,11,0)</f>
        <v>-6.0095999999999998</v>
      </c>
      <c r="G21" s="66">
        <f t="shared" si="1"/>
        <v>24</v>
      </c>
      <c r="H21" s="65">
        <f>VLOOKUP($A21,'Return Data'!$B$7:$R$2292,12,0)</f>
        <v>6.9002999999999997</v>
      </c>
      <c r="I21" s="66">
        <f t="shared" si="2"/>
        <v>19</v>
      </c>
      <c r="J21" s="65">
        <f>VLOOKUP($A21,'Return Data'!$B$7:$R$2292,13,0)</f>
        <v>20.633800000000001</v>
      </c>
      <c r="K21" s="66">
        <f t="shared" si="3"/>
        <v>4</v>
      </c>
      <c r="L21" s="65">
        <f>VLOOKUP($A21,'Return Data'!$B$7:$R$2292,17,0)</f>
        <v>34.196899999999999</v>
      </c>
      <c r="M21" s="66">
        <f t="shared" si="4"/>
        <v>16</v>
      </c>
      <c r="N21" s="65">
        <f>VLOOKUP($A21,'Return Data'!$B$7:$R$2292,14,0)</f>
        <v>15.675800000000001</v>
      </c>
      <c r="O21" s="66">
        <f t="shared" si="5"/>
        <v>11</v>
      </c>
      <c r="P21" s="65">
        <f>VLOOKUP($A21,'Return Data'!$B$7:$R$2292,15,0)</f>
        <v>14.0869</v>
      </c>
      <c r="Q21" s="66">
        <f t="shared" si="6"/>
        <v>5</v>
      </c>
      <c r="R21" s="65">
        <f>VLOOKUP($A21,'Return Data'!$B$7:$R$2292,16,0)</f>
        <v>15.2982</v>
      </c>
      <c r="S21" s="67">
        <f t="shared" si="7"/>
        <v>7</v>
      </c>
    </row>
    <row r="22" spans="1:19" x14ac:dyDescent="0.3">
      <c r="A22" s="63" t="s">
        <v>946</v>
      </c>
      <c r="B22" s="64">
        <f>VLOOKUP($A22,'Return Data'!$B$7:$R$2292,3,0)</f>
        <v>44679</v>
      </c>
      <c r="C22" s="65">
        <f>VLOOKUP($A22,'Return Data'!$B$7:$R$2292,4,0)</f>
        <v>106.514</v>
      </c>
      <c r="D22" s="65">
        <f>VLOOKUP($A22,'Return Data'!$B$7:$R$2292,10,0)</f>
        <v>-0.2046</v>
      </c>
      <c r="E22" s="66">
        <f t="shared" si="0"/>
        <v>11</v>
      </c>
      <c r="F22" s="65">
        <f>VLOOKUP($A22,'Return Data'!$B$7:$R$2292,11,0)</f>
        <v>-3.01</v>
      </c>
      <c r="G22" s="66">
        <f t="shared" si="1"/>
        <v>6</v>
      </c>
      <c r="H22" s="65">
        <f>VLOOKUP($A22,'Return Data'!$B$7:$R$2292,12,0)</f>
        <v>8.5862999999999996</v>
      </c>
      <c r="I22" s="66">
        <f t="shared" si="2"/>
        <v>7</v>
      </c>
      <c r="J22" s="65">
        <f>VLOOKUP($A22,'Return Data'!$B$7:$R$2292,13,0)</f>
        <v>16.7195</v>
      </c>
      <c r="K22" s="66">
        <f t="shared" si="3"/>
        <v>14</v>
      </c>
      <c r="L22" s="65">
        <f>VLOOKUP($A22,'Return Data'!$B$7:$R$2292,17,0)</f>
        <v>25.784199999999998</v>
      </c>
      <c r="M22" s="66">
        <f t="shared" si="4"/>
        <v>28</v>
      </c>
      <c r="N22" s="65">
        <f>VLOOKUP($A22,'Return Data'!$B$7:$R$2292,14,0)</f>
        <v>14.1487</v>
      </c>
      <c r="O22" s="66">
        <f t="shared" si="5"/>
        <v>19</v>
      </c>
      <c r="P22" s="65">
        <f>VLOOKUP($A22,'Return Data'!$B$7:$R$2292,15,0)</f>
        <v>11.406700000000001</v>
      </c>
      <c r="Q22" s="66">
        <f t="shared" si="6"/>
        <v>21</v>
      </c>
      <c r="R22" s="65">
        <f>VLOOKUP($A22,'Return Data'!$B$7:$R$2292,16,0)</f>
        <v>12.2707</v>
      </c>
      <c r="S22" s="67">
        <f t="shared" si="7"/>
        <v>25</v>
      </c>
    </row>
    <row r="23" spans="1:19" x14ac:dyDescent="0.3">
      <c r="A23" s="63" t="s">
        <v>1811</v>
      </c>
      <c r="B23" s="64">
        <f>VLOOKUP($A23,'Return Data'!$B$7:$R$2292,3,0)</f>
        <v>44679</v>
      </c>
      <c r="C23" s="65">
        <f>VLOOKUP($A23,'Return Data'!$B$7:$R$2292,4,0)</f>
        <v>403.38299999999998</v>
      </c>
      <c r="D23" s="65">
        <f>VLOOKUP($A23,'Return Data'!$B$7:$R$2292,10,0)</f>
        <v>-0.64629999999999999</v>
      </c>
      <c r="E23" s="66">
        <f t="shared" si="0"/>
        <v>17</v>
      </c>
      <c r="F23" s="65">
        <f>VLOOKUP($A23,'Return Data'!$B$7:$R$2292,11,0)</f>
        <v>-4.4340000000000002</v>
      </c>
      <c r="G23" s="66">
        <f t="shared" si="1"/>
        <v>14</v>
      </c>
      <c r="H23" s="65">
        <f>VLOOKUP($A23,'Return Data'!$B$7:$R$2292,12,0)</f>
        <v>6.6444999999999999</v>
      </c>
      <c r="I23" s="66">
        <f t="shared" si="2"/>
        <v>20</v>
      </c>
      <c r="J23" s="65">
        <f>VLOOKUP($A23,'Return Data'!$B$7:$R$2292,13,0)</f>
        <v>16.6676</v>
      </c>
      <c r="K23" s="66">
        <f t="shared" si="3"/>
        <v>15</v>
      </c>
      <c r="L23" s="65">
        <f>VLOOKUP($A23,'Return Data'!$B$7:$R$2292,17,0)</f>
        <v>36.948</v>
      </c>
      <c r="M23" s="66">
        <f t="shared" si="4"/>
        <v>5</v>
      </c>
      <c r="N23" s="65">
        <f>VLOOKUP($A23,'Return Data'!$B$7:$R$2292,14,0)</f>
        <v>16.973400000000002</v>
      </c>
      <c r="O23" s="66">
        <f t="shared" si="5"/>
        <v>3</v>
      </c>
      <c r="P23" s="65">
        <f>VLOOKUP($A23,'Return Data'!$B$7:$R$2292,15,0)</f>
        <v>13.8698</v>
      </c>
      <c r="Q23" s="66">
        <f t="shared" si="6"/>
        <v>8</v>
      </c>
      <c r="R23" s="65">
        <f>VLOOKUP($A23,'Return Data'!$B$7:$R$2292,16,0)</f>
        <v>14.8276</v>
      </c>
      <c r="S23" s="67">
        <f t="shared" si="7"/>
        <v>10</v>
      </c>
    </row>
    <row r="24" spans="1:19" x14ac:dyDescent="0.3">
      <c r="A24" s="63" t="s">
        <v>947</v>
      </c>
      <c r="B24" s="64">
        <f>VLOOKUP($A24,'Return Data'!$B$7:$R$2292,3,0)</f>
        <v>44679</v>
      </c>
      <c r="C24" s="65">
        <f>VLOOKUP($A24,'Return Data'!$B$7:$R$2292,4,0)</f>
        <v>42.424999999999997</v>
      </c>
      <c r="D24" s="65">
        <f>VLOOKUP($A24,'Return Data'!$B$7:$R$2292,10,0)</f>
        <v>-5.1799999999999999E-2</v>
      </c>
      <c r="E24" s="66">
        <f t="shared" si="0"/>
        <v>10</v>
      </c>
      <c r="F24" s="65">
        <f>VLOOKUP($A24,'Return Data'!$B$7:$R$2292,11,0)</f>
        <v>-4.9767999999999999</v>
      </c>
      <c r="G24" s="66">
        <f t="shared" si="1"/>
        <v>17</v>
      </c>
      <c r="H24" s="65">
        <f>VLOOKUP($A24,'Return Data'!$B$7:$R$2292,12,0)</f>
        <v>5.8983999999999996</v>
      </c>
      <c r="I24" s="66">
        <f t="shared" si="2"/>
        <v>24</v>
      </c>
      <c r="J24" s="65">
        <f>VLOOKUP($A24,'Return Data'!$B$7:$R$2292,13,0)</f>
        <v>14.808</v>
      </c>
      <c r="K24" s="66">
        <f t="shared" si="3"/>
        <v>21</v>
      </c>
      <c r="L24" s="65">
        <f>VLOOKUP($A24,'Return Data'!$B$7:$R$2292,17,0)</f>
        <v>31.8339</v>
      </c>
      <c r="M24" s="66">
        <f t="shared" si="4"/>
        <v>19</v>
      </c>
      <c r="N24" s="65">
        <f>VLOOKUP($A24,'Return Data'!$B$7:$R$2292,14,0)</f>
        <v>13.911199999999999</v>
      </c>
      <c r="O24" s="66">
        <f t="shared" si="5"/>
        <v>20</v>
      </c>
      <c r="P24" s="65">
        <f>VLOOKUP($A24,'Return Data'!$B$7:$R$2292,15,0)</f>
        <v>11.8025</v>
      </c>
      <c r="Q24" s="66">
        <f t="shared" si="6"/>
        <v>18</v>
      </c>
      <c r="R24" s="65">
        <f>VLOOKUP($A24,'Return Data'!$B$7:$R$2292,16,0)</f>
        <v>13.5473</v>
      </c>
      <c r="S24" s="67">
        <f t="shared" si="7"/>
        <v>17</v>
      </c>
    </row>
    <row r="25" spans="1:19" x14ac:dyDescent="0.3">
      <c r="A25" s="63" t="s">
        <v>949</v>
      </c>
      <c r="B25" s="64">
        <f>VLOOKUP($A25,'Return Data'!$B$7:$R$2292,3,0)</f>
        <v>44679</v>
      </c>
      <c r="C25" s="65">
        <f>VLOOKUP($A25,'Return Data'!$B$7:$R$2292,4,0)</f>
        <v>43.388599999999997</v>
      </c>
      <c r="D25" s="65">
        <f>VLOOKUP($A25,'Return Data'!$B$7:$R$2292,10,0)</f>
        <v>-0.93540000000000001</v>
      </c>
      <c r="E25" s="66">
        <f t="shared" si="0"/>
        <v>19</v>
      </c>
      <c r="F25" s="65">
        <f>VLOOKUP($A25,'Return Data'!$B$7:$R$2292,11,0)</f>
        <v>-5.2435</v>
      </c>
      <c r="G25" s="66">
        <f t="shared" si="1"/>
        <v>20</v>
      </c>
      <c r="H25" s="65">
        <f>VLOOKUP($A25,'Return Data'!$B$7:$R$2292,12,0)</f>
        <v>7.9935999999999998</v>
      </c>
      <c r="I25" s="66">
        <f t="shared" si="2"/>
        <v>10</v>
      </c>
      <c r="J25" s="65">
        <f>VLOOKUP($A25,'Return Data'!$B$7:$R$2292,13,0)</f>
        <v>17.1693</v>
      </c>
      <c r="K25" s="66">
        <f t="shared" si="3"/>
        <v>11</v>
      </c>
      <c r="L25" s="65">
        <f>VLOOKUP($A25,'Return Data'!$B$7:$R$2292,17,0)</f>
        <v>31.274799999999999</v>
      </c>
      <c r="M25" s="66">
        <f t="shared" si="4"/>
        <v>22</v>
      </c>
      <c r="N25" s="65">
        <f>VLOOKUP($A25,'Return Data'!$B$7:$R$2292,14,0)</f>
        <v>15.811</v>
      </c>
      <c r="O25" s="66">
        <f t="shared" si="5"/>
        <v>10</v>
      </c>
      <c r="P25" s="65">
        <f>VLOOKUP($A25,'Return Data'!$B$7:$R$2292,15,0)</f>
        <v>13.145200000000001</v>
      </c>
      <c r="Q25" s="66">
        <f t="shared" si="6"/>
        <v>10</v>
      </c>
      <c r="R25" s="65">
        <f>VLOOKUP($A25,'Return Data'!$B$7:$R$2292,16,0)</f>
        <v>13.4095</v>
      </c>
      <c r="S25" s="67">
        <f t="shared" si="7"/>
        <v>19</v>
      </c>
    </row>
    <row r="26" spans="1:19" x14ac:dyDescent="0.3">
      <c r="A26" s="63" t="s">
        <v>950</v>
      </c>
      <c r="B26" s="64">
        <f>VLOOKUP($A26,'Return Data'!$B$7:$R$2292,3,0)</f>
        <v>44679</v>
      </c>
      <c r="C26" s="65">
        <f>VLOOKUP($A26,'Return Data'!$B$7:$R$2292,4,0)</f>
        <v>16.370100000000001</v>
      </c>
      <c r="D26" s="65">
        <f>VLOOKUP($A26,'Return Data'!$B$7:$R$2292,10,0)</f>
        <v>0.36599999999999999</v>
      </c>
      <c r="E26" s="66">
        <f t="shared" si="0"/>
        <v>5</v>
      </c>
      <c r="F26" s="65">
        <f>VLOOKUP($A26,'Return Data'!$B$7:$R$2292,11,0)</f>
        <v>-3.0362</v>
      </c>
      <c r="G26" s="66">
        <f t="shared" si="1"/>
        <v>7</v>
      </c>
      <c r="H26" s="65">
        <f>VLOOKUP($A26,'Return Data'!$B$7:$R$2292,12,0)</f>
        <v>9.1020000000000003</v>
      </c>
      <c r="I26" s="66">
        <f t="shared" si="2"/>
        <v>5</v>
      </c>
      <c r="J26" s="65">
        <f>VLOOKUP($A26,'Return Data'!$B$7:$R$2292,13,0)</f>
        <v>18.782299999999999</v>
      </c>
      <c r="K26" s="66">
        <f t="shared" si="3"/>
        <v>6</v>
      </c>
      <c r="L26" s="65">
        <f>VLOOKUP($A26,'Return Data'!$B$7:$R$2292,17,0)</f>
        <v>36.569899999999997</v>
      </c>
      <c r="M26" s="66">
        <f t="shared" si="4"/>
        <v>10</v>
      </c>
      <c r="N26" s="65"/>
      <c r="O26" s="66"/>
      <c r="P26" s="65"/>
      <c r="Q26" s="66"/>
      <c r="R26" s="65">
        <f>VLOOKUP($A26,'Return Data'!$B$7:$R$2292,16,0)</f>
        <v>17.093800000000002</v>
      </c>
      <c r="S26" s="67">
        <f t="shared" si="7"/>
        <v>2</v>
      </c>
    </row>
    <row r="27" spans="1:19" x14ac:dyDescent="0.3">
      <c r="A27" s="63" t="s">
        <v>952</v>
      </c>
      <c r="B27" s="64">
        <f>VLOOKUP($A27,'Return Data'!$B$7:$R$2292,3,0)</f>
        <v>44679</v>
      </c>
      <c r="C27" s="65">
        <f>VLOOKUP($A27,'Return Data'!$B$7:$R$2292,4,0)</f>
        <v>84.108000000000004</v>
      </c>
      <c r="D27" s="65">
        <f>VLOOKUP($A27,'Return Data'!$B$7:$R$2292,10,0)</f>
        <v>0.33279999999999998</v>
      </c>
      <c r="E27" s="66">
        <f t="shared" si="0"/>
        <v>6</v>
      </c>
      <c r="F27" s="65">
        <f>VLOOKUP($A27,'Return Data'!$B$7:$R$2292,11,0)</f>
        <v>-3.4872000000000001</v>
      </c>
      <c r="G27" s="66">
        <f t="shared" si="1"/>
        <v>10</v>
      </c>
      <c r="H27" s="65">
        <f>VLOOKUP($A27,'Return Data'!$B$7:$R$2292,12,0)</f>
        <v>7.8087</v>
      </c>
      <c r="I27" s="66">
        <f t="shared" si="2"/>
        <v>14</v>
      </c>
      <c r="J27" s="65">
        <f>VLOOKUP($A27,'Return Data'!$B$7:$R$2292,13,0)</f>
        <v>17.790099999999999</v>
      </c>
      <c r="K27" s="66">
        <f t="shared" si="3"/>
        <v>9</v>
      </c>
      <c r="L27" s="65">
        <f>VLOOKUP($A27,'Return Data'!$B$7:$R$2292,17,0)</f>
        <v>35.829300000000003</v>
      </c>
      <c r="M27" s="66">
        <f t="shared" si="4"/>
        <v>12</v>
      </c>
      <c r="N27" s="65">
        <f>VLOOKUP($A27,'Return Data'!$B$7:$R$2292,14,0)</f>
        <v>15.6586</v>
      </c>
      <c r="O27" s="66">
        <f t="shared" ref="O27:O35" si="8">RANK(N27,N$8:N$35,0)</f>
        <v>12</v>
      </c>
      <c r="P27" s="65">
        <f>VLOOKUP($A27,'Return Data'!$B$7:$R$2292,15,0)</f>
        <v>14.605700000000001</v>
      </c>
      <c r="Q27" s="66">
        <f t="shared" ref="Q27:Q35" si="9">RANK(P27,P$8:P$35,0)</f>
        <v>3</v>
      </c>
      <c r="R27" s="65">
        <f>VLOOKUP($A27,'Return Data'!$B$7:$R$2292,16,0)</f>
        <v>17.418900000000001</v>
      </c>
      <c r="S27" s="67">
        <f t="shared" si="7"/>
        <v>1</v>
      </c>
    </row>
    <row r="28" spans="1:19" x14ac:dyDescent="0.3">
      <c r="A28" s="63" t="s">
        <v>1914</v>
      </c>
      <c r="B28" s="64">
        <f>VLOOKUP($A28,'Return Data'!$B$7:$R$2292,3,0)</f>
        <v>44679</v>
      </c>
      <c r="C28" s="65">
        <f>VLOOKUP($A28,'Return Data'!$B$7:$R$2292,4,0)</f>
        <v>37.788699999999999</v>
      </c>
      <c r="D28" s="65">
        <f>VLOOKUP($A28,'Return Data'!$B$7:$R$2292,10,0)</f>
        <v>-0.89249999999999996</v>
      </c>
      <c r="E28" s="66">
        <f t="shared" si="0"/>
        <v>18</v>
      </c>
      <c r="F28" s="65">
        <f>VLOOKUP($A28,'Return Data'!$B$7:$R$2292,11,0)</f>
        <v>-5.2461000000000002</v>
      </c>
      <c r="G28" s="66">
        <f t="shared" si="1"/>
        <v>21</v>
      </c>
      <c r="H28" s="65">
        <f>VLOOKUP($A28,'Return Data'!$B$7:$R$2292,12,0)</f>
        <v>6.5091000000000001</v>
      </c>
      <c r="I28" s="66">
        <f t="shared" si="2"/>
        <v>21</v>
      </c>
      <c r="J28" s="65">
        <f>VLOOKUP($A28,'Return Data'!$B$7:$R$2292,13,0)</f>
        <v>15.6488</v>
      </c>
      <c r="K28" s="66">
        <f t="shared" si="3"/>
        <v>19</v>
      </c>
      <c r="L28" s="65">
        <f>VLOOKUP($A28,'Return Data'!$B$7:$R$2292,17,0)</f>
        <v>34.6599</v>
      </c>
      <c r="M28" s="66">
        <f t="shared" si="4"/>
        <v>14</v>
      </c>
      <c r="N28" s="65">
        <f>VLOOKUP($A28,'Return Data'!$B$7:$R$2292,14,0)</f>
        <v>14.635199999999999</v>
      </c>
      <c r="O28" s="66">
        <f t="shared" si="8"/>
        <v>15</v>
      </c>
      <c r="P28" s="65">
        <f>VLOOKUP($A28,'Return Data'!$B$7:$R$2292,15,0)</f>
        <v>11.332700000000001</v>
      </c>
      <c r="Q28" s="66">
        <f t="shared" si="9"/>
        <v>22</v>
      </c>
      <c r="R28" s="65">
        <f>VLOOKUP($A28,'Return Data'!$B$7:$R$2292,16,0)</f>
        <v>13.248200000000001</v>
      </c>
      <c r="S28" s="67">
        <f t="shared" si="7"/>
        <v>20</v>
      </c>
    </row>
    <row r="29" spans="1:19" x14ac:dyDescent="0.3">
      <c r="A29" s="63" t="s">
        <v>955</v>
      </c>
      <c r="B29" s="64">
        <f>VLOOKUP($A29,'Return Data'!$B$7:$R$2292,3,0)</f>
        <v>44679</v>
      </c>
      <c r="C29" s="65">
        <f>VLOOKUP($A29,'Return Data'!$B$7:$R$2292,4,0)</f>
        <v>54.448999999999998</v>
      </c>
      <c r="D29" s="65">
        <f>VLOOKUP($A29,'Return Data'!$B$7:$R$2292,10,0)</f>
        <v>1.2536</v>
      </c>
      <c r="E29" s="66">
        <f t="shared" si="0"/>
        <v>3</v>
      </c>
      <c r="F29" s="65">
        <f>VLOOKUP($A29,'Return Data'!$B$7:$R$2292,11,0)</f>
        <v>-1.1233</v>
      </c>
      <c r="G29" s="66">
        <f t="shared" si="1"/>
        <v>3</v>
      </c>
      <c r="H29" s="65">
        <f>VLOOKUP($A29,'Return Data'!$B$7:$R$2292,12,0)</f>
        <v>12.7738</v>
      </c>
      <c r="I29" s="66">
        <f t="shared" si="2"/>
        <v>1</v>
      </c>
      <c r="J29" s="65">
        <f>VLOOKUP($A29,'Return Data'!$B$7:$R$2292,13,0)</f>
        <v>23.947500000000002</v>
      </c>
      <c r="K29" s="66">
        <f t="shared" si="3"/>
        <v>1</v>
      </c>
      <c r="L29" s="65">
        <f>VLOOKUP($A29,'Return Data'!$B$7:$R$2292,17,0)</f>
        <v>40.496499999999997</v>
      </c>
      <c r="M29" s="66">
        <f t="shared" si="4"/>
        <v>1</v>
      </c>
      <c r="N29" s="65">
        <f>VLOOKUP($A29,'Return Data'!$B$7:$R$2292,14,0)</f>
        <v>13.072699999999999</v>
      </c>
      <c r="O29" s="66">
        <f t="shared" si="8"/>
        <v>23</v>
      </c>
      <c r="P29" s="65">
        <f>VLOOKUP($A29,'Return Data'!$B$7:$R$2292,15,0)</f>
        <v>13.088200000000001</v>
      </c>
      <c r="Q29" s="66">
        <f t="shared" si="9"/>
        <v>12</v>
      </c>
      <c r="R29" s="65">
        <f>VLOOKUP($A29,'Return Data'!$B$7:$R$2292,16,0)</f>
        <v>15.1737</v>
      </c>
      <c r="S29" s="67">
        <f t="shared" si="7"/>
        <v>8</v>
      </c>
    </row>
    <row r="30" spans="1:19" x14ac:dyDescent="0.3">
      <c r="A30" s="63" t="s">
        <v>957</v>
      </c>
      <c r="B30" s="64">
        <f>VLOOKUP($A30,'Return Data'!$B$7:$R$2292,3,0)</f>
        <v>44679</v>
      </c>
      <c r="C30" s="65">
        <f>VLOOKUP($A30,'Return Data'!$B$7:$R$2292,4,0)</f>
        <v>265.10000000000002</v>
      </c>
      <c r="D30" s="65">
        <f>VLOOKUP($A30,'Return Data'!$B$7:$R$2292,10,0)</f>
        <v>-1.2994000000000001</v>
      </c>
      <c r="E30" s="66">
        <f t="shared" si="0"/>
        <v>20</v>
      </c>
      <c r="F30" s="65">
        <f>VLOOKUP($A30,'Return Data'!$B$7:$R$2292,11,0)</f>
        <v>-5.8827999999999996</v>
      </c>
      <c r="G30" s="66">
        <f t="shared" si="1"/>
        <v>23</v>
      </c>
      <c r="H30" s="65">
        <f>VLOOKUP($A30,'Return Data'!$B$7:$R$2292,12,0)</f>
        <v>2.4184999999999999</v>
      </c>
      <c r="I30" s="66">
        <f t="shared" si="2"/>
        <v>27</v>
      </c>
      <c r="J30" s="65">
        <f>VLOOKUP($A30,'Return Data'!$B$7:$R$2292,13,0)</f>
        <v>10.192</v>
      </c>
      <c r="K30" s="66">
        <f t="shared" si="3"/>
        <v>27</v>
      </c>
      <c r="L30" s="65">
        <f>VLOOKUP($A30,'Return Data'!$B$7:$R$2292,17,0)</f>
        <v>30.3428</v>
      </c>
      <c r="M30" s="66">
        <f t="shared" si="4"/>
        <v>24</v>
      </c>
      <c r="N30" s="65">
        <f>VLOOKUP($A30,'Return Data'!$B$7:$R$2292,14,0)</f>
        <v>13.301</v>
      </c>
      <c r="O30" s="66">
        <f t="shared" si="8"/>
        <v>22</v>
      </c>
      <c r="P30" s="65">
        <f>VLOOKUP($A30,'Return Data'!$B$7:$R$2292,15,0)</f>
        <v>11.543799999999999</v>
      </c>
      <c r="Q30" s="66">
        <f t="shared" si="9"/>
        <v>20</v>
      </c>
      <c r="R30" s="65">
        <f>VLOOKUP($A30,'Return Data'!$B$7:$R$2292,16,0)</f>
        <v>14.036199999999999</v>
      </c>
      <c r="S30" s="67">
        <f t="shared" si="7"/>
        <v>15</v>
      </c>
    </row>
    <row r="31" spans="1:19" x14ac:dyDescent="0.3">
      <c r="A31" s="63" t="s">
        <v>958</v>
      </c>
      <c r="B31" s="64">
        <f>VLOOKUP($A31,'Return Data'!$B$7:$R$2292,3,0)</f>
        <v>44679</v>
      </c>
      <c r="C31" s="65">
        <f>VLOOKUP($A31,'Return Data'!$B$7:$R$2292,4,0)</f>
        <v>64.870699999999999</v>
      </c>
      <c r="D31" s="65">
        <f>VLOOKUP($A31,'Return Data'!$B$7:$R$2292,10,0)</f>
        <v>0.84989999999999999</v>
      </c>
      <c r="E31" s="66">
        <f t="shared" si="0"/>
        <v>4</v>
      </c>
      <c r="F31" s="65">
        <f>VLOOKUP($A31,'Return Data'!$B$7:$R$2292,11,0)</f>
        <v>-3.5188000000000001</v>
      </c>
      <c r="G31" s="66">
        <f t="shared" si="1"/>
        <v>11</v>
      </c>
      <c r="H31" s="65">
        <f>VLOOKUP($A31,'Return Data'!$B$7:$R$2292,12,0)</f>
        <v>7.9926000000000004</v>
      </c>
      <c r="I31" s="66">
        <f t="shared" si="2"/>
        <v>11</v>
      </c>
      <c r="J31" s="65">
        <f>VLOOKUP($A31,'Return Data'!$B$7:$R$2292,13,0)</f>
        <v>15.8772</v>
      </c>
      <c r="K31" s="66">
        <f t="shared" si="3"/>
        <v>18</v>
      </c>
      <c r="L31" s="65">
        <f>VLOOKUP($A31,'Return Data'!$B$7:$R$2292,17,0)</f>
        <v>36.925899999999999</v>
      </c>
      <c r="M31" s="66">
        <f t="shared" si="4"/>
        <v>7</v>
      </c>
      <c r="N31" s="65">
        <f>VLOOKUP($A31,'Return Data'!$B$7:$R$2292,14,0)</f>
        <v>15.814500000000001</v>
      </c>
      <c r="O31" s="66">
        <f t="shared" si="8"/>
        <v>9</v>
      </c>
      <c r="P31" s="65">
        <f>VLOOKUP($A31,'Return Data'!$B$7:$R$2292,15,0)</f>
        <v>12.661799999999999</v>
      </c>
      <c r="Q31" s="66">
        <f t="shared" si="9"/>
        <v>14</v>
      </c>
      <c r="R31" s="65">
        <f>VLOOKUP($A31,'Return Data'!$B$7:$R$2292,16,0)</f>
        <v>15.647600000000001</v>
      </c>
      <c r="S31" s="67">
        <f t="shared" si="7"/>
        <v>4</v>
      </c>
    </row>
    <row r="32" spans="1:19" x14ac:dyDescent="0.3">
      <c r="A32" s="63" t="s">
        <v>961</v>
      </c>
      <c r="B32" s="64">
        <f>VLOOKUP($A32,'Return Data'!$B$7:$R$2292,3,0)</f>
        <v>44679</v>
      </c>
      <c r="C32" s="65">
        <f>VLOOKUP($A32,'Return Data'!$B$7:$R$2292,4,0)</f>
        <v>362.66550000000001</v>
      </c>
      <c r="D32" s="65">
        <f>VLOOKUP($A32,'Return Data'!$B$7:$R$2292,10,0)</f>
        <v>-0.41649999999999998</v>
      </c>
      <c r="E32" s="66">
        <f t="shared" si="0"/>
        <v>13</v>
      </c>
      <c r="F32" s="65">
        <f>VLOOKUP($A32,'Return Data'!$B$7:$R$2292,11,0)</f>
        <v>-3.4579</v>
      </c>
      <c r="G32" s="66">
        <f t="shared" si="1"/>
        <v>9</v>
      </c>
      <c r="H32" s="65">
        <f>VLOOKUP($A32,'Return Data'!$B$7:$R$2292,12,0)</f>
        <v>8.6198999999999995</v>
      </c>
      <c r="I32" s="66">
        <f t="shared" si="2"/>
        <v>6</v>
      </c>
      <c r="J32" s="65">
        <f>VLOOKUP($A32,'Return Data'!$B$7:$R$2292,13,0)</f>
        <v>18.4665</v>
      </c>
      <c r="K32" s="66">
        <f t="shared" si="3"/>
        <v>7</v>
      </c>
      <c r="L32" s="65">
        <f>VLOOKUP($A32,'Return Data'!$B$7:$R$2292,17,0)</f>
        <v>37.278199999999998</v>
      </c>
      <c r="M32" s="66">
        <f t="shared" si="4"/>
        <v>4</v>
      </c>
      <c r="N32" s="65">
        <f>VLOOKUP($A32,'Return Data'!$B$7:$R$2292,14,0)</f>
        <v>14.974399999999999</v>
      </c>
      <c r="O32" s="66">
        <f t="shared" si="8"/>
        <v>14</v>
      </c>
      <c r="P32" s="65">
        <f>VLOOKUP($A32,'Return Data'!$B$7:$R$2292,15,0)</f>
        <v>12.633699999999999</v>
      </c>
      <c r="Q32" s="66">
        <f t="shared" si="9"/>
        <v>15</v>
      </c>
      <c r="R32" s="65">
        <f>VLOOKUP($A32,'Return Data'!$B$7:$R$2292,16,0)</f>
        <v>13.8035</v>
      </c>
      <c r="S32" s="67">
        <f t="shared" si="7"/>
        <v>16</v>
      </c>
    </row>
    <row r="33" spans="1:19" x14ac:dyDescent="0.3">
      <c r="A33" s="63" t="s">
        <v>962</v>
      </c>
      <c r="B33" s="64">
        <f>VLOOKUP($A33,'Return Data'!$B$7:$R$2292,3,0)</f>
        <v>44679</v>
      </c>
      <c r="C33" s="65">
        <f>VLOOKUP($A33,'Return Data'!$B$7:$R$2292,4,0)</f>
        <v>109.47</v>
      </c>
      <c r="D33" s="65">
        <f>VLOOKUP($A33,'Return Data'!$B$7:$R$2292,10,0)</f>
        <v>3.7334999999999998</v>
      </c>
      <c r="E33" s="66">
        <f t="shared" si="0"/>
        <v>1</v>
      </c>
      <c r="F33" s="65">
        <f>VLOOKUP($A33,'Return Data'!$B$7:$R$2292,11,0)</f>
        <v>-0.61729999999999996</v>
      </c>
      <c r="G33" s="66">
        <f t="shared" si="1"/>
        <v>2</v>
      </c>
      <c r="H33" s="65">
        <f>VLOOKUP($A33,'Return Data'!$B$7:$R$2292,12,0)</f>
        <v>8.5366</v>
      </c>
      <c r="I33" s="66">
        <f t="shared" si="2"/>
        <v>8</v>
      </c>
      <c r="J33" s="65">
        <f>VLOOKUP($A33,'Return Data'!$B$7:$R$2292,13,0)</f>
        <v>17.030100000000001</v>
      </c>
      <c r="K33" s="66">
        <f t="shared" si="3"/>
        <v>12</v>
      </c>
      <c r="L33" s="65">
        <f>VLOOKUP($A33,'Return Data'!$B$7:$R$2292,17,0)</f>
        <v>30.581</v>
      </c>
      <c r="M33" s="66">
        <f t="shared" si="4"/>
        <v>23</v>
      </c>
      <c r="N33" s="65">
        <f>VLOOKUP($A33,'Return Data'!$B$7:$R$2292,14,0)</f>
        <v>11.674799999999999</v>
      </c>
      <c r="O33" s="66">
        <f t="shared" si="8"/>
        <v>25</v>
      </c>
      <c r="P33" s="65">
        <f>VLOOKUP($A33,'Return Data'!$B$7:$R$2292,15,0)</f>
        <v>8.9025999999999996</v>
      </c>
      <c r="Q33" s="66">
        <f t="shared" si="9"/>
        <v>26</v>
      </c>
      <c r="R33" s="65">
        <f>VLOOKUP($A33,'Return Data'!$B$7:$R$2292,16,0)</f>
        <v>10.202500000000001</v>
      </c>
      <c r="S33" s="67">
        <f t="shared" si="7"/>
        <v>28</v>
      </c>
    </row>
    <row r="34" spans="1:19" x14ac:dyDescent="0.3">
      <c r="A34" s="63" t="s">
        <v>964</v>
      </c>
      <c r="B34" s="64">
        <f>VLOOKUP($A34,'Return Data'!$B$7:$R$2292,3,0)</f>
        <v>44679</v>
      </c>
      <c r="C34" s="65">
        <f>VLOOKUP($A34,'Return Data'!$B$7:$R$2292,4,0)</f>
        <v>16.670000000000002</v>
      </c>
      <c r="D34" s="65">
        <f>VLOOKUP($A34,'Return Data'!$B$7:$R$2292,10,0)</f>
        <v>-0.29899999999999999</v>
      </c>
      <c r="E34" s="66">
        <f t="shared" si="0"/>
        <v>12</v>
      </c>
      <c r="F34" s="65">
        <f>VLOOKUP($A34,'Return Data'!$B$7:$R$2292,11,0)</f>
        <v>-6.0316000000000001</v>
      </c>
      <c r="G34" s="66">
        <f t="shared" si="1"/>
        <v>25</v>
      </c>
      <c r="H34" s="65">
        <f>VLOOKUP($A34,'Return Data'!$B$7:$R$2292,12,0)</f>
        <v>8.1765000000000008</v>
      </c>
      <c r="I34" s="66">
        <f t="shared" si="2"/>
        <v>9</v>
      </c>
      <c r="J34" s="65">
        <f>VLOOKUP($A34,'Return Data'!$B$7:$R$2292,13,0)</f>
        <v>17.642900000000001</v>
      </c>
      <c r="K34" s="66">
        <f t="shared" si="3"/>
        <v>10</v>
      </c>
      <c r="L34" s="65">
        <f>VLOOKUP($A34,'Return Data'!$B$7:$R$2292,17,0)</f>
        <v>34.39</v>
      </c>
      <c r="M34" s="66">
        <f t="shared" si="4"/>
        <v>15</v>
      </c>
      <c r="N34" s="65">
        <f>VLOOKUP($A34,'Return Data'!$B$7:$R$2292,14,0)</f>
        <v>14.612299999999999</v>
      </c>
      <c r="O34" s="66">
        <f t="shared" si="8"/>
        <v>16</v>
      </c>
      <c r="P34" s="65">
        <f>VLOOKUP($A34,'Return Data'!$B$7:$R$2292,15,0)</f>
        <v>0</v>
      </c>
      <c r="Q34" s="66">
        <f t="shared" si="9"/>
        <v>27</v>
      </c>
      <c r="R34" s="65">
        <f>VLOOKUP($A34,'Return Data'!$B$7:$R$2292,16,0)</f>
        <v>10.836</v>
      </c>
      <c r="S34" s="67">
        <f t="shared" si="7"/>
        <v>27</v>
      </c>
    </row>
    <row r="35" spans="1:19" x14ac:dyDescent="0.3">
      <c r="A35" s="63" t="s">
        <v>1814</v>
      </c>
      <c r="B35" s="64">
        <f>VLOOKUP($A35,'Return Data'!$B$7:$R$2292,3,0)</f>
        <v>44679</v>
      </c>
      <c r="C35" s="65">
        <f>VLOOKUP($A35,'Return Data'!$B$7:$R$2292,4,0)</f>
        <v>201.87799999999999</v>
      </c>
      <c r="D35" s="65">
        <f>VLOOKUP($A35,'Return Data'!$B$7:$R$2292,10,0)</f>
        <v>-1.4774</v>
      </c>
      <c r="E35" s="66">
        <f t="shared" si="0"/>
        <v>21</v>
      </c>
      <c r="F35" s="65">
        <f>VLOOKUP($A35,'Return Data'!$B$7:$R$2292,11,0)</f>
        <v>-4.7481</v>
      </c>
      <c r="G35" s="66">
        <f t="shared" si="1"/>
        <v>15</v>
      </c>
      <c r="H35" s="65">
        <f>VLOOKUP($A35,'Return Data'!$B$7:$R$2292,12,0)</f>
        <v>7.9612999999999996</v>
      </c>
      <c r="I35" s="66">
        <f t="shared" si="2"/>
        <v>12</v>
      </c>
      <c r="J35" s="65">
        <f>VLOOKUP($A35,'Return Data'!$B$7:$R$2292,13,0)</f>
        <v>16.729700000000001</v>
      </c>
      <c r="K35" s="66">
        <f t="shared" si="3"/>
        <v>13</v>
      </c>
      <c r="L35" s="65">
        <f>VLOOKUP($A35,'Return Data'!$B$7:$R$2292,17,0)</f>
        <v>36.0867</v>
      </c>
      <c r="M35" s="66">
        <f t="shared" si="4"/>
        <v>11</v>
      </c>
      <c r="N35" s="65">
        <f>VLOOKUP($A35,'Return Data'!$B$7:$R$2292,14,0)</f>
        <v>16.411999999999999</v>
      </c>
      <c r="O35" s="66">
        <f t="shared" si="8"/>
        <v>5</v>
      </c>
      <c r="P35" s="65">
        <f>VLOOKUP($A35,'Return Data'!$B$7:$R$2292,15,0)</f>
        <v>13.9011</v>
      </c>
      <c r="Q35" s="66">
        <f t="shared" si="9"/>
        <v>7</v>
      </c>
      <c r="R35" s="65">
        <f>VLOOKUP($A35,'Return Data'!$B$7:$R$2292,16,0)</f>
        <v>14.3154</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-0.52941785714285705</v>
      </c>
      <c r="E37" s="74"/>
      <c r="F37" s="75">
        <f>AVERAGE(F8:F35)</f>
        <v>-4.2730607142857133</v>
      </c>
      <c r="G37" s="74"/>
      <c r="H37" s="75">
        <f>AVERAGE(H8:H35)</f>
        <v>7.2700642857142839</v>
      </c>
      <c r="I37" s="74"/>
      <c r="J37" s="75">
        <f>AVERAGE(J8:J35)</f>
        <v>16.519953571428573</v>
      </c>
      <c r="K37" s="74"/>
      <c r="L37" s="75">
        <f>AVERAGE(L8:L35)</f>
        <v>33.86399999999999</v>
      </c>
      <c r="M37" s="74"/>
      <c r="N37" s="75">
        <f>AVERAGE(N8:N35)</f>
        <v>14.845529629629629</v>
      </c>
      <c r="O37" s="74"/>
      <c r="P37" s="75">
        <f>AVERAGE(P8:P35)</f>
        <v>12.211011111111111</v>
      </c>
      <c r="Q37" s="74"/>
      <c r="R37" s="75">
        <f>AVERAGE(R8:R35)</f>
        <v>14.006039285714285</v>
      </c>
      <c r="S37" s="76"/>
    </row>
    <row r="38" spans="1:19" x14ac:dyDescent="0.3">
      <c r="A38" s="73" t="s">
        <v>28</v>
      </c>
      <c r="B38" s="74"/>
      <c r="C38" s="74"/>
      <c r="D38" s="75">
        <f>MIN(D8:D35)</f>
        <v>-3.2696000000000001</v>
      </c>
      <c r="E38" s="74"/>
      <c r="F38" s="75">
        <f>MIN(F8:F35)</f>
        <v>-8.4170999999999996</v>
      </c>
      <c r="G38" s="74"/>
      <c r="H38" s="75">
        <f>MIN(H8:H35)</f>
        <v>-1.6564000000000001</v>
      </c>
      <c r="I38" s="74"/>
      <c r="J38" s="75">
        <f>MIN(J8:J35)</f>
        <v>8.8004999999999995</v>
      </c>
      <c r="K38" s="74"/>
      <c r="L38" s="75">
        <f>MIN(L8:L35)</f>
        <v>25.784199999999998</v>
      </c>
      <c r="M38" s="74"/>
      <c r="N38" s="75">
        <f>MIN(N8:N35)</f>
        <v>10.7104</v>
      </c>
      <c r="O38" s="74"/>
      <c r="P38" s="75">
        <f>MIN(P8:P35)</f>
        <v>0</v>
      </c>
      <c r="Q38" s="74"/>
      <c r="R38" s="75">
        <f>MIN(R8:R35)</f>
        <v>10.202500000000001</v>
      </c>
      <c r="S38" s="76"/>
    </row>
    <row r="39" spans="1:19" ht="15" thickBot="1" x14ac:dyDescent="0.35">
      <c r="A39" s="77" t="s">
        <v>29</v>
      </c>
      <c r="B39" s="78"/>
      <c r="C39" s="78"/>
      <c r="D39" s="79">
        <f>MAX(D8:D35)</f>
        <v>3.7334999999999998</v>
      </c>
      <c r="E39" s="78"/>
      <c r="F39" s="79">
        <f>MAX(F8:F35)</f>
        <v>-0.60150000000000003</v>
      </c>
      <c r="G39" s="78"/>
      <c r="H39" s="79">
        <f>MAX(H8:H35)</f>
        <v>12.7738</v>
      </c>
      <c r="I39" s="78"/>
      <c r="J39" s="79">
        <f>MAX(J8:J35)</f>
        <v>23.947500000000002</v>
      </c>
      <c r="K39" s="78"/>
      <c r="L39" s="79">
        <f>MAX(L8:L35)</f>
        <v>40.496499999999997</v>
      </c>
      <c r="M39" s="78"/>
      <c r="N39" s="79">
        <f>MAX(N8:N35)</f>
        <v>19.02</v>
      </c>
      <c r="O39" s="78"/>
      <c r="P39" s="79">
        <f>MAX(P8:P35)</f>
        <v>16.2453</v>
      </c>
      <c r="Q39" s="78"/>
      <c r="R39" s="79">
        <f>MAX(R8:R35)</f>
        <v>17.418900000000001</v>
      </c>
      <c r="S39" s="80"/>
    </row>
    <row r="40" spans="1:19" x14ac:dyDescent="0.3">
      <c r="A40" s="112" t="s">
        <v>430</v>
      </c>
    </row>
    <row r="41" spans="1:19" x14ac:dyDescent="0.3">
      <c r="A41" s="14" t="s">
        <v>340</v>
      </c>
    </row>
  </sheetData>
  <sheetProtection algorithmName="SHA-512" hashValue="lNOR50Lzz5/AcjIHCB/LOSdvWlFxkTBmRRDzjsSGNRF1uAC0BafzhhoD2Cs+yAei0e2BZTXiBcpfBI6dJskyzg==" saltValue="dvOPVjKluSDG7A4B0iYbtw=="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1286</v>
      </c>
      <c r="B8" s="64">
        <f>VLOOKUP($A8,'Return Data'!$B$7:$R$2292,3,0)</f>
        <v>44679</v>
      </c>
      <c r="C8" s="65">
        <f>VLOOKUP($A8,'Return Data'!$B$7:$R$2292,4,0)</f>
        <v>69.086200000000005</v>
      </c>
      <c r="D8" s="65">
        <f>VLOOKUP($A8,'Return Data'!$B$7:$R$2292,9,0)</f>
        <v>-8.7490000000000006</v>
      </c>
      <c r="E8" s="66">
        <f t="shared" ref="E8:E31" si="0">RANK(D8,D$8:D$31,0)</f>
        <v>17</v>
      </c>
      <c r="F8" s="65">
        <f>VLOOKUP($A8,'Return Data'!$B$7:$R$2292,10,0)</f>
        <v>0.3014</v>
      </c>
      <c r="G8" s="66">
        <f t="shared" ref="G8:G31" si="1">RANK(F8,F$8:F$31,0)</f>
        <v>17</v>
      </c>
      <c r="H8" s="65">
        <f>VLOOKUP($A8,'Return Data'!$B$7:$R$2292,11,0)</f>
        <v>0.92300000000000004</v>
      </c>
      <c r="I8" s="66">
        <f t="shared" ref="I8:I31" si="2">RANK(H8,H$8:H$31,0)</f>
        <v>5</v>
      </c>
      <c r="J8" s="65">
        <f>VLOOKUP($A8,'Return Data'!$B$7:$R$2292,12,0)</f>
        <v>3.1678000000000002</v>
      </c>
      <c r="K8" s="66">
        <f t="shared" ref="K8:K31" si="3">RANK(J8,J$8:J$31,0)</f>
        <v>3</v>
      </c>
      <c r="L8" s="65">
        <f>VLOOKUP($A8,'Return Data'!$B$7:$R$2292,13,0)</f>
        <v>3.8007</v>
      </c>
      <c r="M8" s="66">
        <f t="shared" ref="M8:M31" si="4">RANK(L8,L$8:L$31,0)</f>
        <v>1</v>
      </c>
      <c r="N8" s="65">
        <f>VLOOKUP($A8,'Return Data'!$B$7:$R$2292,17,0)</f>
        <v>5.0179999999999998</v>
      </c>
      <c r="O8" s="66">
        <f t="shared" ref="O8:O31" si="5">RANK(N8,N$8:N$31,0)</f>
        <v>5</v>
      </c>
      <c r="P8" s="65">
        <f>VLOOKUP($A8,'Return Data'!$B$7:$R$2292,14,0)</f>
        <v>8.6844000000000001</v>
      </c>
      <c r="Q8" s="66">
        <f t="shared" ref="Q8:Q31" si="6">RANK(P8,P$8:P$31,0)</f>
        <v>7</v>
      </c>
      <c r="R8" s="65">
        <f>VLOOKUP($A8,'Return Data'!$B$7:$R$2292,16,0)</f>
        <v>9.2911999999999999</v>
      </c>
      <c r="S8" s="67">
        <f t="shared" ref="S8:S31" si="7">RANK(R8,R$8:R$31,0)</f>
        <v>5</v>
      </c>
    </row>
    <row r="9" spans="1:19" x14ac:dyDescent="0.3">
      <c r="A9" s="82" t="s">
        <v>1287</v>
      </c>
      <c r="B9" s="64">
        <f>VLOOKUP($A9,'Return Data'!$B$7:$R$2292,3,0)</f>
        <v>44679</v>
      </c>
      <c r="C9" s="65">
        <f>VLOOKUP($A9,'Return Data'!$B$7:$R$2292,4,0)</f>
        <v>21.3308</v>
      </c>
      <c r="D9" s="65">
        <f>VLOOKUP($A9,'Return Data'!$B$7:$R$2292,9,0)</f>
        <v>-4.1856</v>
      </c>
      <c r="E9" s="66">
        <f t="shared" si="0"/>
        <v>11</v>
      </c>
      <c r="F9" s="65">
        <f>VLOOKUP($A9,'Return Data'!$B$7:$R$2292,10,0)</f>
        <v>0.34060000000000001</v>
      </c>
      <c r="G9" s="66">
        <f t="shared" si="1"/>
        <v>15</v>
      </c>
      <c r="H9" s="65">
        <f>VLOOKUP($A9,'Return Data'!$B$7:$R$2292,11,0)</f>
        <v>0.3579</v>
      </c>
      <c r="I9" s="66">
        <f t="shared" si="2"/>
        <v>11</v>
      </c>
      <c r="J9" s="65">
        <f>VLOOKUP($A9,'Return Data'!$B$7:$R$2292,12,0)</f>
        <v>2.5735999999999999</v>
      </c>
      <c r="K9" s="66">
        <f t="shared" si="3"/>
        <v>9</v>
      </c>
      <c r="L9" s="65">
        <f>VLOOKUP($A9,'Return Data'!$B$7:$R$2292,13,0)</f>
        <v>2.6684000000000001</v>
      </c>
      <c r="M9" s="66">
        <f t="shared" si="4"/>
        <v>11</v>
      </c>
      <c r="N9" s="65">
        <f>VLOOKUP($A9,'Return Data'!$B$7:$R$2292,17,0)</f>
        <v>4.6070000000000002</v>
      </c>
      <c r="O9" s="66">
        <f t="shared" si="5"/>
        <v>9</v>
      </c>
      <c r="P9" s="65">
        <f>VLOOKUP($A9,'Return Data'!$B$7:$R$2292,14,0)</f>
        <v>8.8236000000000008</v>
      </c>
      <c r="Q9" s="66">
        <f t="shared" si="6"/>
        <v>5</v>
      </c>
      <c r="R9" s="65">
        <f>VLOOKUP($A9,'Return Data'!$B$7:$R$2292,16,0)</f>
        <v>7.6933999999999996</v>
      </c>
      <c r="S9" s="67">
        <f t="shared" si="7"/>
        <v>20</v>
      </c>
    </row>
    <row r="10" spans="1:19" x14ac:dyDescent="0.3">
      <c r="A10" s="82" t="s">
        <v>2029</v>
      </c>
      <c r="B10" s="64">
        <f>VLOOKUP($A10,'Return Data'!$B$7:$R$2292,3,0)</f>
        <v>44679</v>
      </c>
      <c r="C10" s="65">
        <f>VLOOKUP($A10,'Return Data'!$B$7:$R$2292,4,0)</f>
        <v>36.5137</v>
      </c>
      <c r="D10" s="65">
        <f>VLOOKUP($A10,'Return Data'!$B$7:$R$2292,9,0)</f>
        <v>-9.1823999999999995</v>
      </c>
      <c r="E10" s="66">
        <f t="shared" si="0"/>
        <v>18</v>
      </c>
      <c r="F10" s="65">
        <f>VLOOKUP($A10,'Return Data'!$B$7:$R$2292,10,0)</f>
        <v>-1.7428999999999999</v>
      </c>
      <c r="G10" s="66">
        <f t="shared" si="1"/>
        <v>20</v>
      </c>
      <c r="H10" s="65">
        <f>VLOOKUP($A10,'Return Data'!$B$7:$R$2292,11,0)</f>
        <v>-1.264</v>
      </c>
      <c r="I10" s="66">
        <f t="shared" si="2"/>
        <v>20</v>
      </c>
      <c r="J10" s="65">
        <f>VLOOKUP($A10,'Return Data'!$B$7:$R$2292,12,0)</f>
        <v>1.3808</v>
      </c>
      <c r="K10" s="66">
        <f t="shared" si="3"/>
        <v>19</v>
      </c>
      <c r="L10" s="65">
        <f>VLOOKUP($A10,'Return Data'!$B$7:$R$2292,13,0)</f>
        <v>2.1850999999999998</v>
      </c>
      <c r="M10" s="66">
        <f t="shared" si="4"/>
        <v>18</v>
      </c>
      <c r="N10" s="65">
        <f>VLOOKUP($A10,'Return Data'!$B$7:$R$2292,17,0)</f>
        <v>3.7437999999999998</v>
      </c>
      <c r="O10" s="66">
        <f t="shared" si="5"/>
        <v>16</v>
      </c>
      <c r="P10" s="65">
        <f>VLOOKUP($A10,'Return Data'!$B$7:$R$2292,14,0)</f>
        <v>6.8396999999999997</v>
      </c>
      <c r="Q10" s="66">
        <f t="shared" si="6"/>
        <v>18</v>
      </c>
      <c r="R10" s="65">
        <f>VLOOKUP($A10,'Return Data'!$B$7:$R$2292,16,0)</f>
        <v>7.8731999999999998</v>
      </c>
      <c r="S10" s="67">
        <f t="shared" si="7"/>
        <v>16</v>
      </c>
    </row>
    <row r="11" spans="1:19" x14ac:dyDescent="0.3">
      <c r="A11" s="82" t="s">
        <v>1920</v>
      </c>
      <c r="B11" s="64">
        <f>VLOOKUP($A11,'Return Data'!$B$7:$R$2292,3,0)</f>
        <v>44679</v>
      </c>
      <c r="C11" s="65">
        <f>VLOOKUP($A11,'Return Data'!$B$7:$R$2292,4,0)</f>
        <v>64.591200000000001</v>
      </c>
      <c r="D11" s="65">
        <f>VLOOKUP($A11,'Return Data'!$B$7:$R$2292,9,0)</f>
        <v>-4.5559000000000003</v>
      </c>
      <c r="E11" s="66">
        <f t="shared" si="0"/>
        <v>13</v>
      </c>
      <c r="F11" s="65">
        <f>VLOOKUP($A11,'Return Data'!$B$7:$R$2292,10,0)</f>
        <v>0.7429</v>
      </c>
      <c r="G11" s="66">
        <f t="shared" si="1"/>
        <v>11</v>
      </c>
      <c r="H11" s="65">
        <f>VLOOKUP($A11,'Return Data'!$B$7:$R$2292,11,0)</f>
        <v>0.85470000000000002</v>
      </c>
      <c r="I11" s="66">
        <f t="shared" si="2"/>
        <v>6</v>
      </c>
      <c r="J11" s="65">
        <f>VLOOKUP($A11,'Return Data'!$B$7:$R$2292,12,0)</f>
        <v>2.3412000000000002</v>
      </c>
      <c r="K11" s="66">
        <f t="shared" si="3"/>
        <v>10</v>
      </c>
      <c r="L11" s="65">
        <f>VLOOKUP($A11,'Return Data'!$B$7:$R$2292,13,0)</f>
        <v>2.7080000000000002</v>
      </c>
      <c r="M11" s="66">
        <f t="shared" si="4"/>
        <v>10</v>
      </c>
      <c r="N11" s="65">
        <f>VLOOKUP($A11,'Return Data'!$B$7:$R$2292,17,0)</f>
        <v>4.1755000000000004</v>
      </c>
      <c r="O11" s="66">
        <f t="shared" si="5"/>
        <v>14</v>
      </c>
      <c r="P11" s="65">
        <f>VLOOKUP($A11,'Return Data'!$B$7:$R$2292,14,0)</f>
        <v>7.5164</v>
      </c>
      <c r="Q11" s="66">
        <f t="shared" si="6"/>
        <v>15</v>
      </c>
      <c r="R11" s="65">
        <f>VLOOKUP($A11,'Return Data'!$B$7:$R$2292,16,0)</f>
        <v>8.3946000000000005</v>
      </c>
      <c r="S11" s="67">
        <f t="shared" si="7"/>
        <v>14</v>
      </c>
    </row>
    <row r="12" spans="1:19" x14ac:dyDescent="0.3">
      <c r="A12" s="82" t="s">
        <v>1289</v>
      </c>
      <c r="B12" s="64">
        <f>VLOOKUP($A12,'Return Data'!$B$7:$R$2292,3,0)</f>
        <v>44679</v>
      </c>
      <c r="C12" s="65">
        <f>VLOOKUP($A12,'Return Data'!$B$7:$R$2292,4,0)</f>
        <v>79.470200000000006</v>
      </c>
      <c r="D12" s="65">
        <f>VLOOKUP($A12,'Return Data'!$B$7:$R$2292,9,0)</f>
        <v>-3.3212000000000002</v>
      </c>
      <c r="E12" s="66">
        <f t="shared" si="0"/>
        <v>10</v>
      </c>
      <c r="F12" s="65">
        <f>VLOOKUP($A12,'Return Data'!$B$7:$R$2292,10,0)</f>
        <v>0.46289999999999998</v>
      </c>
      <c r="G12" s="66">
        <f t="shared" si="1"/>
        <v>14</v>
      </c>
      <c r="H12" s="65">
        <f>VLOOKUP($A12,'Return Data'!$B$7:$R$2292,11,0)</f>
        <v>0.72740000000000005</v>
      </c>
      <c r="I12" s="66">
        <f t="shared" si="2"/>
        <v>9</v>
      </c>
      <c r="J12" s="65">
        <f>VLOOKUP($A12,'Return Data'!$B$7:$R$2292,12,0)</f>
        <v>2.8776000000000002</v>
      </c>
      <c r="K12" s="66">
        <f t="shared" si="3"/>
        <v>6</v>
      </c>
      <c r="L12" s="65">
        <f>VLOOKUP($A12,'Return Data'!$B$7:$R$2292,13,0)</f>
        <v>3.2542</v>
      </c>
      <c r="M12" s="66">
        <f t="shared" si="4"/>
        <v>5</v>
      </c>
      <c r="N12" s="65">
        <f>VLOOKUP($A12,'Return Data'!$B$7:$R$2292,17,0)</f>
        <v>5.1052</v>
      </c>
      <c r="O12" s="66">
        <f t="shared" si="5"/>
        <v>3</v>
      </c>
      <c r="P12" s="65">
        <f>VLOOKUP($A12,'Return Data'!$B$7:$R$2292,14,0)</f>
        <v>9.0634999999999994</v>
      </c>
      <c r="Q12" s="66">
        <f t="shared" si="6"/>
        <v>3</v>
      </c>
      <c r="R12" s="65">
        <f>VLOOKUP($A12,'Return Data'!$B$7:$R$2292,16,0)</f>
        <v>8.4206000000000003</v>
      </c>
      <c r="S12" s="67">
        <f t="shared" si="7"/>
        <v>13</v>
      </c>
    </row>
    <row r="13" spans="1:19" x14ac:dyDescent="0.3">
      <c r="A13" s="82" t="s">
        <v>1291</v>
      </c>
      <c r="B13" s="64">
        <f>VLOOKUP($A13,'Return Data'!$B$7:$R$2292,3,0)</f>
        <v>44679</v>
      </c>
      <c r="C13" s="65">
        <f>VLOOKUP($A13,'Return Data'!$B$7:$R$2292,4,0)</f>
        <v>20.601099999999999</v>
      </c>
      <c r="D13" s="65">
        <f>VLOOKUP($A13,'Return Data'!$B$7:$R$2292,9,0)</f>
        <v>-4.6737000000000002</v>
      </c>
      <c r="E13" s="66">
        <f t="shared" si="0"/>
        <v>14</v>
      </c>
      <c r="F13" s="65">
        <f>VLOOKUP($A13,'Return Data'!$B$7:$R$2292,10,0)</f>
        <v>1.3926000000000001</v>
      </c>
      <c r="G13" s="66">
        <f t="shared" si="1"/>
        <v>8</v>
      </c>
      <c r="H13" s="65">
        <f>VLOOKUP($A13,'Return Data'!$B$7:$R$2292,11,0)</f>
        <v>0.8387</v>
      </c>
      <c r="I13" s="66">
        <f t="shared" si="2"/>
        <v>8</v>
      </c>
      <c r="J13" s="65">
        <f>VLOOKUP($A13,'Return Data'!$B$7:$R$2292,12,0)</f>
        <v>3.2945000000000002</v>
      </c>
      <c r="K13" s="66">
        <f t="shared" si="3"/>
        <v>2</v>
      </c>
      <c r="L13" s="65">
        <f>VLOOKUP($A13,'Return Data'!$B$7:$R$2292,13,0)</f>
        <v>3.4192</v>
      </c>
      <c r="M13" s="66">
        <f t="shared" si="4"/>
        <v>3</v>
      </c>
      <c r="N13" s="65">
        <f>VLOOKUP($A13,'Return Data'!$B$7:$R$2292,17,0)</f>
        <v>6.5065999999999997</v>
      </c>
      <c r="O13" s="66">
        <f t="shared" si="5"/>
        <v>1</v>
      </c>
      <c r="P13" s="65">
        <f>VLOOKUP($A13,'Return Data'!$B$7:$R$2292,14,0)</f>
        <v>9.3978000000000002</v>
      </c>
      <c r="Q13" s="66">
        <f t="shared" si="6"/>
        <v>1</v>
      </c>
      <c r="R13" s="65">
        <f>VLOOKUP($A13,'Return Data'!$B$7:$R$2292,16,0)</f>
        <v>9.2045999999999992</v>
      </c>
      <c r="S13" s="67">
        <f t="shared" si="7"/>
        <v>7</v>
      </c>
    </row>
    <row r="14" spans="1:19" x14ac:dyDescent="0.3">
      <c r="A14" s="82" t="s">
        <v>1294</v>
      </c>
      <c r="B14" s="64">
        <f>VLOOKUP($A14,'Return Data'!$B$7:$R$2292,3,0)</f>
        <v>44679</v>
      </c>
      <c r="C14" s="65">
        <f>VLOOKUP($A14,'Return Data'!$B$7:$R$2292,4,0)</f>
        <v>52.473599999999998</v>
      </c>
      <c r="D14" s="65">
        <f>VLOOKUP($A14,'Return Data'!$B$7:$R$2292,9,0)</f>
        <v>-4.2724000000000002</v>
      </c>
      <c r="E14" s="66">
        <f t="shared" si="0"/>
        <v>12</v>
      </c>
      <c r="F14" s="65">
        <f>VLOOKUP($A14,'Return Data'!$B$7:$R$2292,10,0)</f>
        <v>1.4536</v>
      </c>
      <c r="G14" s="66">
        <f t="shared" si="1"/>
        <v>7</v>
      </c>
      <c r="H14" s="65">
        <f>VLOOKUP($A14,'Return Data'!$B$7:$R$2292,11,0)</f>
        <v>1.3711</v>
      </c>
      <c r="I14" s="66">
        <f t="shared" si="2"/>
        <v>2</v>
      </c>
      <c r="J14" s="65">
        <f>VLOOKUP($A14,'Return Data'!$B$7:$R$2292,12,0)</f>
        <v>2.9148000000000001</v>
      </c>
      <c r="K14" s="66">
        <f t="shared" si="3"/>
        <v>5</v>
      </c>
      <c r="L14" s="65">
        <f>VLOOKUP($A14,'Return Data'!$B$7:$R$2292,13,0)</f>
        <v>2.9525999999999999</v>
      </c>
      <c r="M14" s="66">
        <f t="shared" si="4"/>
        <v>9</v>
      </c>
      <c r="N14" s="65">
        <f>VLOOKUP($A14,'Return Data'!$B$7:$R$2292,17,0)</f>
        <v>3.2099000000000002</v>
      </c>
      <c r="O14" s="66">
        <f t="shared" si="5"/>
        <v>20</v>
      </c>
      <c r="P14" s="65">
        <f>VLOOKUP($A14,'Return Data'!$B$7:$R$2292,14,0)</f>
        <v>6.0467000000000004</v>
      </c>
      <c r="Q14" s="66">
        <f t="shared" si="6"/>
        <v>23</v>
      </c>
      <c r="R14" s="65">
        <f>VLOOKUP($A14,'Return Data'!$B$7:$R$2292,16,0)</f>
        <v>7.4598000000000004</v>
      </c>
      <c r="S14" s="67">
        <f t="shared" si="7"/>
        <v>23</v>
      </c>
    </row>
    <row r="15" spans="1:19" x14ac:dyDescent="0.3">
      <c r="A15" s="82" t="s">
        <v>1296</v>
      </c>
      <c r="B15" s="64">
        <f>VLOOKUP($A15,'Return Data'!$B$7:$R$2292,3,0)</f>
        <v>44679</v>
      </c>
      <c r="C15" s="65">
        <f>VLOOKUP($A15,'Return Data'!$B$7:$R$2292,4,0)</f>
        <v>46.081800000000001</v>
      </c>
      <c r="D15" s="65">
        <f>VLOOKUP($A15,'Return Data'!$B$7:$R$2292,9,0)</f>
        <v>-10.7171</v>
      </c>
      <c r="E15" s="66">
        <f t="shared" si="0"/>
        <v>19</v>
      </c>
      <c r="F15" s="65">
        <f>VLOOKUP($A15,'Return Data'!$B$7:$R$2292,10,0)</f>
        <v>-1.4408000000000001</v>
      </c>
      <c r="G15" s="66">
        <f t="shared" si="1"/>
        <v>19</v>
      </c>
      <c r="H15" s="65">
        <f>VLOOKUP($A15,'Return Data'!$B$7:$R$2292,11,0)</f>
        <v>-0.90290000000000004</v>
      </c>
      <c r="I15" s="66">
        <f t="shared" si="2"/>
        <v>19</v>
      </c>
      <c r="J15" s="65">
        <f>VLOOKUP($A15,'Return Data'!$B$7:$R$2292,12,0)</f>
        <v>1.6476</v>
      </c>
      <c r="K15" s="66">
        <f t="shared" si="3"/>
        <v>18</v>
      </c>
      <c r="L15" s="65">
        <f>VLOOKUP($A15,'Return Data'!$B$7:$R$2292,13,0)</f>
        <v>2.1937000000000002</v>
      </c>
      <c r="M15" s="66">
        <f t="shared" si="4"/>
        <v>17</v>
      </c>
      <c r="N15" s="65">
        <f>VLOOKUP($A15,'Return Data'!$B$7:$R$2292,17,0)</f>
        <v>3.8258999999999999</v>
      </c>
      <c r="O15" s="66">
        <f t="shared" si="5"/>
        <v>15</v>
      </c>
      <c r="P15" s="65">
        <f>VLOOKUP($A15,'Return Data'!$B$7:$R$2292,14,0)</f>
        <v>6.4892000000000003</v>
      </c>
      <c r="Q15" s="66">
        <f t="shared" si="6"/>
        <v>20</v>
      </c>
      <c r="R15" s="65">
        <f>VLOOKUP($A15,'Return Data'!$B$7:$R$2292,16,0)</f>
        <v>7.8144</v>
      </c>
      <c r="S15" s="67">
        <f t="shared" si="7"/>
        <v>19</v>
      </c>
    </row>
    <row r="16" spans="1:19" x14ac:dyDescent="0.3">
      <c r="A16" s="82" t="s">
        <v>1298</v>
      </c>
      <c r="B16" s="64">
        <f>VLOOKUP($A16,'Return Data'!$B$7:$R$2292,3,0)</f>
        <v>44679</v>
      </c>
      <c r="C16" s="65">
        <f>VLOOKUP($A16,'Return Data'!$B$7:$R$2292,4,0)</f>
        <v>85.317300000000003</v>
      </c>
      <c r="D16" s="65">
        <f>VLOOKUP($A16,'Return Data'!$B$7:$R$2292,9,0)</f>
        <v>1.0206999999999999</v>
      </c>
      <c r="E16" s="66">
        <f t="shared" si="0"/>
        <v>3</v>
      </c>
      <c r="F16" s="65">
        <f>VLOOKUP($A16,'Return Data'!$B$7:$R$2292,10,0)</f>
        <v>4.9881000000000002</v>
      </c>
      <c r="G16" s="66">
        <f t="shared" si="1"/>
        <v>1</v>
      </c>
      <c r="H16" s="65">
        <f>VLOOKUP($A16,'Return Data'!$B$7:$R$2292,11,0)</f>
        <v>-0.1386</v>
      </c>
      <c r="I16" s="66">
        <f t="shared" si="2"/>
        <v>14</v>
      </c>
      <c r="J16" s="65">
        <f>VLOOKUP($A16,'Return Data'!$B$7:$R$2292,12,0)</f>
        <v>3.6589999999999998</v>
      </c>
      <c r="K16" s="66">
        <f t="shared" si="3"/>
        <v>1</v>
      </c>
      <c r="L16" s="65">
        <f>VLOOKUP($A16,'Return Data'!$B$7:$R$2292,13,0)</f>
        <v>3.7980999999999998</v>
      </c>
      <c r="M16" s="66">
        <f t="shared" si="4"/>
        <v>2</v>
      </c>
      <c r="N16" s="65">
        <f>VLOOKUP($A16,'Return Data'!$B$7:$R$2292,17,0)</f>
        <v>5.4783999999999997</v>
      </c>
      <c r="O16" s="66">
        <f t="shared" si="5"/>
        <v>2</v>
      </c>
      <c r="P16" s="65">
        <f>VLOOKUP($A16,'Return Data'!$B$7:$R$2292,14,0)</f>
        <v>8.7292000000000005</v>
      </c>
      <c r="Q16" s="66">
        <f t="shared" si="6"/>
        <v>6</v>
      </c>
      <c r="R16" s="65">
        <f>VLOOKUP($A16,'Return Data'!$B$7:$R$2292,16,0)</f>
        <v>8.7624999999999993</v>
      </c>
      <c r="S16" s="67">
        <f t="shared" si="7"/>
        <v>10</v>
      </c>
    </row>
    <row r="17" spans="1:19" x14ac:dyDescent="0.3">
      <c r="A17" s="82" t="s">
        <v>1300</v>
      </c>
      <c r="B17" s="64">
        <f>VLOOKUP($A17,'Return Data'!$B$7:$R$2292,3,0)</f>
        <v>44679</v>
      </c>
      <c r="C17" s="65">
        <f>VLOOKUP($A17,'Return Data'!$B$7:$R$2292,4,0)</f>
        <v>18.492899999999999</v>
      </c>
      <c r="D17" s="65">
        <f>VLOOKUP($A17,'Return Data'!$B$7:$R$2292,9,0)</f>
        <v>-2.2623000000000002</v>
      </c>
      <c r="E17" s="66">
        <f t="shared" si="0"/>
        <v>8</v>
      </c>
      <c r="F17" s="65">
        <f>VLOOKUP($A17,'Return Data'!$B$7:$R$2292,10,0)</f>
        <v>2.6177000000000001</v>
      </c>
      <c r="G17" s="66">
        <f t="shared" si="1"/>
        <v>3</v>
      </c>
      <c r="H17" s="65">
        <f>VLOOKUP($A17,'Return Data'!$B$7:$R$2292,11,0)</f>
        <v>-0.26529999999999998</v>
      </c>
      <c r="I17" s="66">
        <f t="shared" si="2"/>
        <v>16</v>
      </c>
      <c r="J17" s="65">
        <f>VLOOKUP($A17,'Return Data'!$B$7:$R$2292,12,0)</f>
        <v>0.97889999999999999</v>
      </c>
      <c r="K17" s="66">
        <f t="shared" si="3"/>
        <v>20</v>
      </c>
      <c r="L17" s="65">
        <f>VLOOKUP($A17,'Return Data'!$B$7:$R$2292,13,0)</f>
        <v>1.4878</v>
      </c>
      <c r="M17" s="66">
        <f t="shared" si="4"/>
        <v>20</v>
      </c>
      <c r="N17" s="65">
        <f>VLOOKUP($A17,'Return Data'!$B$7:$R$2292,17,0)</f>
        <v>3.1158000000000001</v>
      </c>
      <c r="O17" s="66">
        <f t="shared" si="5"/>
        <v>22</v>
      </c>
      <c r="P17" s="65">
        <f>VLOOKUP($A17,'Return Data'!$B$7:$R$2292,14,0)</f>
        <v>5.6920000000000002</v>
      </c>
      <c r="Q17" s="66">
        <f t="shared" si="6"/>
        <v>24</v>
      </c>
      <c r="R17" s="65">
        <f>VLOOKUP($A17,'Return Data'!$B$7:$R$2292,16,0)</f>
        <v>6.7453000000000003</v>
      </c>
      <c r="S17" s="67">
        <f t="shared" si="7"/>
        <v>24</v>
      </c>
    </row>
    <row r="18" spans="1:19" x14ac:dyDescent="0.3">
      <c r="A18" s="82" t="s">
        <v>1301</v>
      </c>
      <c r="B18" s="64">
        <f>VLOOKUP($A18,'Return Data'!$B$7:$R$2292,3,0)</f>
        <v>44679</v>
      </c>
      <c r="C18" s="65">
        <f>VLOOKUP($A18,'Return Data'!$B$7:$R$2292,4,0)</f>
        <v>30.124700000000001</v>
      </c>
      <c r="D18" s="65">
        <f>VLOOKUP($A18,'Return Data'!$B$7:$R$2292,9,0)</f>
        <v>-12.138400000000001</v>
      </c>
      <c r="E18" s="66">
        <f t="shared" si="0"/>
        <v>20</v>
      </c>
      <c r="F18" s="65">
        <f>VLOOKUP($A18,'Return Data'!$B$7:$R$2292,10,0)</f>
        <v>0.6472</v>
      </c>
      <c r="G18" s="66">
        <f t="shared" si="1"/>
        <v>13</v>
      </c>
      <c r="H18" s="65">
        <f>VLOOKUP($A18,'Return Data'!$B$7:$R$2292,11,0)</f>
        <v>0.84499999999999997</v>
      </c>
      <c r="I18" s="66">
        <f t="shared" si="2"/>
        <v>7</v>
      </c>
      <c r="J18" s="65">
        <f>VLOOKUP($A18,'Return Data'!$B$7:$R$2292,12,0)</f>
        <v>2.3159999999999998</v>
      </c>
      <c r="K18" s="66">
        <f t="shared" si="3"/>
        <v>11</v>
      </c>
      <c r="L18" s="65">
        <f>VLOOKUP($A18,'Return Data'!$B$7:$R$2292,13,0)</f>
        <v>3.0358999999999998</v>
      </c>
      <c r="M18" s="66">
        <f t="shared" si="4"/>
        <v>8</v>
      </c>
      <c r="N18" s="65">
        <f>VLOOKUP($A18,'Return Data'!$B$7:$R$2292,17,0)</f>
        <v>5.0804</v>
      </c>
      <c r="O18" s="66">
        <f t="shared" si="5"/>
        <v>4</v>
      </c>
      <c r="P18" s="65">
        <f>VLOOKUP($A18,'Return Data'!$B$7:$R$2292,14,0)</f>
        <v>9.2803000000000004</v>
      </c>
      <c r="Q18" s="66">
        <f t="shared" si="6"/>
        <v>2</v>
      </c>
      <c r="R18" s="65">
        <f>VLOOKUP($A18,'Return Data'!$B$7:$R$2292,16,0)</f>
        <v>9.3033000000000001</v>
      </c>
      <c r="S18" s="67">
        <f t="shared" si="7"/>
        <v>4</v>
      </c>
    </row>
    <row r="19" spans="1:19" x14ac:dyDescent="0.3">
      <c r="A19" s="82" t="s">
        <v>1304</v>
      </c>
      <c r="B19" s="64">
        <f>VLOOKUP($A19,'Return Data'!$B$7:$R$2292,3,0)</f>
        <v>44679</v>
      </c>
      <c r="C19" s="65">
        <f>VLOOKUP($A19,'Return Data'!$B$7:$R$2292,4,0)</f>
        <v>2452.9432999999999</v>
      </c>
      <c r="D19" s="65">
        <f>VLOOKUP($A19,'Return Data'!$B$7:$R$2292,9,0)</f>
        <v>3.7422</v>
      </c>
      <c r="E19" s="66">
        <f t="shared" si="0"/>
        <v>1</v>
      </c>
      <c r="F19" s="65">
        <f>VLOOKUP($A19,'Return Data'!$B$7:$R$2292,10,0)</f>
        <v>2.6726000000000001</v>
      </c>
      <c r="G19" s="66">
        <f t="shared" si="1"/>
        <v>2</v>
      </c>
      <c r="H19" s="65">
        <f>VLOOKUP($A19,'Return Data'!$B$7:$R$2292,11,0)</f>
        <v>1.1429</v>
      </c>
      <c r="I19" s="66">
        <f t="shared" si="2"/>
        <v>4</v>
      </c>
      <c r="J19" s="65">
        <f>VLOOKUP($A19,'Return Data'!$B$7:$R$2292,12,0)</f>
        <v>2.2841</v>
      </c>
      <c r="K19" s="66">
        <f t="shared" si="3"/>
        <v>12</v>
      </c>
      <c r="L19" s="65">
        <f>VLOOKUP($A19,'Return Data'!$B$7:$R$2292,13,0)</f>
        <v>1.8907</v>
      </c>
      <c r="M19" s="66">
        <f t="shared" si="4"/>
        <v>19</v>
      </c>
      <c r="N19" s="65">
        <f>VLOOKUP($A19,'Return Data'!$B$7:$R$2292,17,0)</f>
        <v>2.9556</v>
      </c>
      <c r="O19" s="66">
        <f t="shared" si="5"/>
        <v>23</v>
      </c>
      <c r="P19" s="65">
        <f>VLOOKUP($A19,'Return Data'!$B$7:$R$2292,14,0)</f>
        <v>6.3045999999999998</v>
      </c>
      <c r="Q19" s="66">
        <f t="shared" si="6"/>
        <v>22</v>
      </c>
      <c r="R19" s="65">
        <f>VLOOKUP($A19,'Return Data'!$B$7:$R$2292,16,0)</f>
        <v>7.5415999999999999</v>
      </c>
      <c r="S19" s="67">
        <f t="shared" si="7"/>
        <v>22</v>
      </c>
    </row>
    <row r="20" spans="1:19" x14ac:dyDescent="0.3">
      <c r="A20" s="82" t="s">
        <v>1305</v>
      </c>
      <c r="B20" s="64">
        <f>VLOOKUP($A20,'Return Data'!$B$7:$R$2292,3,0)</f>
        <v>44679</v>
      </c>
      <c r="C20" s="65">
        <f>VLOOKUP($A20,'Return Data'!$B$7:$R$2292,4,0)</f>
        <v>87.4726</v>
      </c>
      <c r="D20" s="65">
        <f>VLOOKUP($A20,'Return Data'!$B$7:$R$2292,9,0)</f>
        <v>-5.0395000000000003</v>
      </c>
      <c r="E20" s="66">
        <f t="shared" si="0"/>
        <v>15</v>
      </c>
      <c r="F20" s="65">
        <f>VLOOKUP($A20,'Return Data'!$B$7:$R$2292,10,0)</f>
        <v>-0.42749999999999999</v>
      </c>
      <c r="G20" s="66">
        <f t="shared" si="1"/>
        <v>18</v>
      </c>
      <c r="H20" s="65">
        <f>VLOOKUP($A20,'Return Data'!$B$7:$R$2292,11,0)</f>
        <v>-0.81950000000000001</v>
      </c>
      <c r="I20" s="66">
        <f t="shared" si="2"/>
        <v>18</v>
      </c>
      <c r="J20" s="65">
        <f>VLOOKUP($A20,'Return Data'!$B$7:$R$2292,12,0)</f>
        <v>2.7645</v>
      </c>
      <c r="K20" s="66">
        <f t="shared" si="3"/>
        <v>7</v>
      </c>
      <c r="L20" s="65">
        <f>VLOOKUP($A20,'Return Data'!$B$7:$R$2292,13,0)</f>
        <v>3.3035999999999999</v>
      </c>
      <c r="M20" s="66">
        <f t="shared" si="4"/>
        <v>4</v>
      </c>
      <c r="N20" s="65">
        <f>VLOOKUP($A20,'Return Data'!$B$7:$R$2292,17,0)</f>
        <v>4.7769000000000004</v>
      </c>
      <c r="O20" s="66">
        <f t="shared" si="5"/>
        <v>7</v>
      </c>
      <c r="P20" s="65">
        <f>VLOOKUP($A20,'Return Data'!$B$7:$R$2292,14,0)</f>
        <v>8.5122999999999998</v>
      </c>
      <c r="Q20" s="66">
        <f t="shared" si="6"/>
        <v>9</v>
      </c>
      <c r="R20" s="65">
        <f>VLOOKUP($A20,'Return Data'!$B$7:$R$2292,16,0)</f>
        <v>8.5350000000000001</v>
      </c>
      <c r="S20" s="67">
        <f t="shared" si="7"/>
        <v>12</v>
      </c>
    </row>
    <row r="21" spans="1:19" x14ac:dyDescent="0.3">
      <c r="A21" s="82" t="s">
        <v>1307</v>
      </c>
      <c r="B21" s="64">
        <f>VLOOKUP($A21,'Return Data'!$B$7:$R$2292,3,0)</f>
        <v>44679</v>
      </c>
      <c r="C21" s="65">
        <f>VLOOKUP($A21,'Return Data'!$B$7:$R$2292,4,0)</f>
        <v>59.965299999999999</v>
      </c>
      <c r="D21" s="65">
        <f>VLOOKUP($A21,'Return Data'!$B$7:$R$2292,9,0)</f>
        <v>-0.59860000000000002</v>
      </c>
      <c r="E21" s="66">
        <f t="shared" si="0"/>
        <v>4</v>
      </c>
      <c r="F21" s="65">
        <f>VLOOKUP($A21,'Return Data'!$B$7:$R$2292,10,0)</f>
        <v>1.5295000000000001</v>
      </c>
      <c r="G21" s="66">
        <f t="shared" si="1"/>
        <v>6</v>
      </c>
      <c r="H21" s="65">
        <f>VLOOKUP($A21,'Return Data'!$B$7:$R$2292,11,0)</f>
        <v>-0.44080000000000003</v>
      </c>
      <c r="I21" s="66">
        <f t="shared" si="2"/>
        <v>17</v>
      </c>
      <c r="J21" s="65">
        <f>VLOOKUP($A21,'Return Data'!$B$7:$R$2292,12,0)</f>
        <v>1.6747000000000001</v>
      </c>
      <c r="K21" s="66">
        <f t="shared" si="3"/>
        <v>17</v>
      </c>
      <c r="L21" s="65">
        <f>VLOOKUP($A21,'Return Data'!$B$7:$R$2292,13,0)</f>
        <v>2.2610999999999999</v>
      </c>
      <c r="M21" s="66">
        <f t="shared" si="4"/>
        <v>16</v>
      </c>
      <c r="N21" s="65">
        <f>VLOOKUP($A21,'Return Data'!$B$7:$R$2292,17,0)</f>
        <v>4.2923</v>
      </c>
      <c r="O21" s="66">
        <f t="shared" si="5"/>
        <v>10</v>
      </c>
      <c r="P21" s="65">
        <f>VLOOKUP($A21,'Return Data'!$B$7:$R$2292,14,0)</f>
        <v>7.4042000000000003</v>
      </c>
      <c r="Q21" s="66">
        <f t="shared" si="6"/>
        <v>17</v>
      </c>
      <c r="R21" s="65">
        <f>VLOOKUP($A21,'Return Data'!$B$7:$R$2292,16,0)</f>
        <v>9.1008999999999993</v>
      </c>
      <c r="S21" s="67">
        <f t="shared" si="7"/>
        <v>9</v>
      </c>
    </row>
    <row r="22" spans="1:19" x14ac:dyDescent="0.3">
      <c r="A22" s="82" t="s">
        <v>1309</v>
      </c>
      <c r="B22" s="64">
        <f>VLOOKUP($A22,'Return Data'!$B$7:$R$2292,3,0)</f>
        <v>44679</v>
      </c>
      <c r="C22" s="65">
        <f>VLOOKUP($A22,'Return Data'!$B$7:$R$2292,4,0)</f>
        <v>52.814500000000002</v>
      </c>
      <c r="D22" s="65">
        <f>VLOOKUP($A22,'Return Data'!$B$7:$R$2292,9,0)</f>
        <v>-3.0617999999999999</v>
      </c>
      <c r="E22" s="66">
        <f t="shared" si="0"/>
        <v>9</v>
      </c>
      <c r="F22" s="65">
        <f>VLOOKUP($A22,'Return Data'!$B$7:$R$2292,10,0)</f>
        <v>0.80330000000000001</v>
      </c>
      <c r="G22" s="66">
        <f t="shared" si="1"/>
        <v>10</v>
      </c>
      <c r="H22" s="65">
        <f>VLOOKUP($A22,'Return Data'!$B$7:$R$2292,11,0)</f>
        <v>1.3374999999999999</v>
      </c>
      <c r="I22" s="66">
        <f t="shared" si="2"/>
        <v>3</v>
      </c>
      <c r="J22" s="65">
        <f>VLOOKUP($A22,'Return Data'!$B$7:$R$2292,12,0)</f>
        <v>1.6847000000000001</v>
      </c>
      <c r="K22" s="66">
        <f t="shared" si="3"/>
        <v>16</v>
      </c>
      <c r="L22" s="65">
        <f>VLOOKUP($A22,'Return Data'!$B$7:$R$2292,13,0)</f>
        <v>2.2896999999999998</v>
      </c>
      <c r="M22" s="66">
        <f t="shared" si="4"/>
        <v>15</v>
      </c>
      <c r="N22" s="65">
        <f>VLOOKUP($A22,'Return Data'!$B$7:$R$2292,17,0)</f>
        <v>4.2470999999999997</v>
      </c>
      <c r="O22" s="66">
        <f t="shared" si="5"/>
        <v>11</v>
      </c>
      <c r="P22" s="65">
        <f>VLOOKUP($A22,'Return Data'!$B$7:$R$2292,14,0)</f>
        <v>8.0577000000000005</v>
      </c>
      <c r="Q22" s="66">
        <f t="shared" si="6"/>
        <v>11</v>
      </c>
      <c r="R22" s="65">
        <f>VLOOKUP($A22,'Return Data'!$B$7:$R$2292,16,0)</f>
        <v>7.8291000000000004</v>
      </c>
      <c r="S22" s="67">
        <f t="shared" si="7"/>
        <v>18</v>
      </c>
    </row>
    <row r="23" spans="1:19" x14ac:dyDescent="0.3">
      <c r="A23" s="82" t="s">
        <v>1312</v>
      </c>
      <c r="B23" s="64">
        <f>VLOOKUP($A23,'Return Data'!$B$7:$R$2292,3,0)</f>
        <v>44679</v>
      </c>
      <c r="C23" s="65">
        <f>VLOOKUP($A23,'Return Data'!$B$7:$R$2292,4,0)</f>
        <v>33.834200000000003</v>
      </c>
      <c r="D23" s="65">
        <f>VLOOKUP($A23,'Return Data'!$B$7:$R$2292,9,0)</f>
        <v>-5.5486000000000004</v>
      </c>
      <c r="E23" s="66">
        <f t="shared" si="0"/>
        <v>16</v>
      </c>
      <c r="F23" s="65">
        <f>VLOOKUP($A23,'Return Data'!$B$7:$R$2292,10,0)</f>
        <v>0.31669999999999998</v>
      </c>
      <c r="G23" s="66">
        <f t="shared" si="1"/>
        <v>16</v>
      </c>
      <c r="H23" s="65">
        <f>VLOOKUP($A23,'Return Data'!$B$7:$R$2292,11,0)</f>
        <v>-4.0899999999999999E-2</v>
      </c>
      <c r="I23" s="66">
        <f t="shared" si="2"/>
        <v>13</v>
      </c>
      <c r="J23" s="65">
        <f>VLOOKUP($A23,'Return Data'!$B$7:$R$2292,12,0)</f>
        <v>2.2094</v>
      </c>
      <c r="K23" s="66">
        <f t="shared" si="3"/>
        <v>13</v>
      </c>
      <c r="L23" s="65">
        <f>VLOOKUP($A23,'Return Data'!$B$7:$R$2292,13,0)</f>
        <v>2.6379999999999999</v>
      </c>
      <c r="M23" s="66">
        <f t="shared" si="4"/>
        <v>12</v>
      </c>
      <c r="N23" s="65">
        <f>VLOOKUP($A23,'Return Data'!$B$7:$R$2292,17,0)</f>
        <v>4.2252999999999998</v>
      </c>
      <c r="O23" s="66">
        <f t="shared" si="5"/>
        <v>12</v>
      </c>
      <c r="P23" s="65">
        <f>VLOOKUP($A23,'Return Data'!$B$7:$R$2292,14,0)</f>
        <v>8.4065999999999992</v>
      </c>
      <c r="Q23" s="66">
        <f t="shared" si="6"/>
        <v>10</v>
      </c>
      <c r="R23" s="65">
        <f>VLOOKUP($A23,'Return Data'!$B$7:$R$2292,16,0)</f>
        <v>9.8575999999999997</v>
      </c>
      <c r="S23" s="67">
        <f t="shared" si="7"/>
        <v>1</v>
      </c>
    </row>
    <row r="24" spans="1:19" x14ac:dyDescent="0.3">
      <c r="A24" s="82" t="s">
        <v>1314</v>
      </c>
      <c r="B24" s="64">
        <f>VLOOKUP($A24,'Return Data'!$B$7:$R$2292,3,0)</f>
        <v>44679</v>
      </c>
      <c r="C24" s="65">
        <f>VLOOKUP($A24,'Return Data'!$B$7:$R$2292,4,0)</f>
        <v>25.687000000000001</v>
      </c>
      <c r="D24" s="65">
        <f>VLOOKUP($A24,'Return Data'!$B$7:$R$2292,9,0)</f>
        <v>-2.0819000000000001</v>
      </c>
      <c r="E24" s="66">
        <f t="shared" si="0"/>
        <v>7</v>
      </c>
      <c r="F24" s="65">
        <f>VLOOKUP($A24,'Return Data'!$B$7:$R$2292,10,0)</f>
        <v>0.8306</v>
      </c>
      <c r="G24" s="66">
        <f t="shared" si="1"/>
        <v>9</v>
      </c>
      <c r="H24" s="65">
        <f>VLOOKUP($A24,'Return Data'!$B$7:$R$2292,11,0)</f>
        <v>0.42799999999999999</v>
      </c>
      <c r="I24" s="66">
        <f t="shared" si="2"/>
        <v>10</v>
      </c>
      <c r="J24" s="65">
        <f>VLOOKUP($A24,'Return Data'!$B$7:$R$2292,12,0)</f>
        <v>2.7378</v>
      </c>
      <c r="K24" s="66">
        <f t="shared" si="3"/>
        <v>8</v>
      </c>
      <c r="L24" s="65">
        <f>VLOOKUP($A24,'Return Data'!$B$7:$R$2292,13,0)</f>
        <v>3.2481</v>
      </c>
      <c r="M24" s="66">
        <f t="shared" si="4"/>
        <v>6</v>
      </c>
      <c r="N24" s="65">
        <f>VLOOKUP($A24,'Return Data'!$B$7:$R$2292,17,0)</f>
        <v>4.7367999999999997</v>
      </c>
      <c r="O24" s="66">
        <f t="shared" si="5"/>
        <v>8</v>
      </c>
      <c r="P24" s="65">
        <f>VLOOKUP($A24,'Return Data'!$B$7:$R$2292,14,0)</f>
        <v>7.5781999999999998</v>
      </c>
      <c r="Q24" s="66">
        <f t="shared" si="6"/>
        <v>14</v>
      </c>
      <c r="R24" s="65">
        <f>VLOOKUP($A24,'Return Data'!$B$7:$R$2292,16,0)</f>
        <v>7.8625999999999996</v>
      </c>
      <c r="S24" s="67">
        <f t="shared" si="7"/>
        <v>17</v>
      </c>
    </row>
    <row r="25" spans="1:19" x14ac:dyDescent="0.3">
      <c r="A25" s="82" t="s">
        <v>1315</v>
      </c>
      <c r="B25" s="64">
        <f>VLOOKUP($A25,'Return Data'!$B$7:$R$2292,3,0)</f>
        <v>44679</v>
      </c>
      <c r="C25" s="65">
        <f>VLOOKUP($A25,'Return Data'!$B$7:$R$2292,4,0)</f>
        <v>54.289400000000001</v>
      </c>
      <c r="D25" s="65">
        <f>VLOOKUP($A25,'Return Data'!$B$7:$R$2292,9,0)</f>
        <v>-1.1765000000000001</v>
      </c>
      <c r="E25" s="66">
        <f t="shared" si="0"/>
        <v>5</v>
      </c>
      <c r="F25" s="65">
        <f>VLOOKUP($A25,'Return Data'!$B$7:$R$2292,10,0)</f>
        <v>2.1583999999999999</v>
      </c>
      <c r="G25" s="66">
        <f t="shared" si="1"/>
        <v>4</v>
      </c>
      <c r="H25" s="65">
        <f>VLOOKUP($A25,'Return Data'!$B$7:$R$2292,11,0)</f>
        <v>1.9775</v>
      </c>
      <c r="I25" s="66">
        <f t="shared" si="2"/>
        <v>1</v>
      </c>
      <c r="J25" s="65">
        <f>VLOOKUP($A25,'Return Data'!$B$7:$R$2292,12,0)</f>
        <v>3.0882999999999998</v>
      </c>
      <c r="K25" s="66">
        <f t="shared" si="3"/>
        <v>4</v>
      </c>
      <c r="L25" s="65">
        <f>VLOOKUP($A25,'Return Data'!$B$7:$R$2292,13,0)</f>
        <v>3.2021999999999999</v>
      </c>
      <c r="M25" s="66">
        <f t="shared" si="4"/>
        <v>7</v>
      </c>
      <c r="N25" s="65">
        <f>VLOOKUP($A25,'Return Data'!$B$7:$R$2292,17,0)</f>
        <v>4.9885000000000002</v>
      </c>
      <c r="O25" s="66">
        <f t="shared" si="5"/>
        <v>6</v>
      </c>
      <c r="P25" s="65">
        <f>VLOOKUP($A25,'Return Data'!$B$7:$R$2292,14,0)</f>
        <v>9.0421999999999993</v>
      </c>
      <c r="Q25" s="66">
        <f t="shared" si="6"/>
        <v>4</v>
      </c>
      <c r="R25" s="65">
        <f>VLOOKUP($A25,'Return Data'!$B$7:$R$2292,16,0)</f>
        <v>9.5867000000000004</v>
      </c>
      <c r="S25" s="67">
        <f t="shared" si="7"/>
        <v>2</v>
      </c>
    </row>
    <row r="26" spans="1:19" x14ac:dyDescent="0.3">
      <c r="A26" s="82" t="s">
        <v>1317</v>
      </c>
      <c r="B26" s="64">
        <f>VLOOKUP($A26,'Return Data'!$B$7:$R$2292,3,0)</f>
        <v>44679</v>
      </c>
      <c r="C26" s="65">
        <f>VLOOKUP($A26,'Return Data'!$B$7:$R$2292,4,0)</f>
        <v>67.854100000000003</v>
      </c>
      <c r="D26" s="65">
        <f>VLOOKUP($A26,'Return Data'!$B$7:$R$2292,9,0)</f>
        <v>-1.8347</v>
      </c>
      <c r="E26" s="66">
        <f t="shared" si="0"/>
        <v>6</v>
      </c>
      <c r="F26" s="65">
        <f>VLOOKUP($A26,'Return Data'!$B$7:$R$2292,10,0)</f>
        <v>2.145</v>
      </c>
      <c r="G26" s="66">
        <f t="shared" si="1"/>
        <v>5</v>
      </c>
      <c r="H26" s="65">
        <f>VLOOKUP($A26,'Return Data'!$B$7:$R$2292,11,0)</f>
        <v>0.121</v>
      </c>
      <c r="I26" s="66">
        <f t="shared" si="2"/>
        <v>12</v>
      </c>
      <c r="J26" s="65">
        <f>VLOOKUP($A26,'Return Data'!$B$7:$R$2292,12,0)</f>
        <v>1.92</v>
      </c>
      <c r="K26" s="66">
        <f t="shared" si="3"/>
        <v>15</v>
      </c>
      <c r="L26" s="65">
        <f>VLOOKUP($A26,'Return Data'!$B$7:$R$2292,13,0)</f>
        <v>2.3685999999999998</v>
      </c>
      <c r="M26" s="66">
        <f t="shared" si="4"/>
        <v>13</v>
      </c>
      <c r="N26" s="65">
        <f>VLOOKUP($A26,'Return Data'!$B$7:$R$2292,17,0)</f>
        <v>3.1535000000000002</v>
      </c>
      <c r="O26" s="66">
        <f t="shared" si="5"/>
        <v>21</v>
      </c>
      <c r="P26" s="65">
        <f>VLOOKUP($A26,'Return Data'!$B$7:$R$2292,14,0)</f>
        <v>6.7911000000000001</v>
      </c>
      <c r="Q26" s="66">
        <f t="shared" si="6"/>
        <v>19</v>
      </c>
      <c r="R26" s="65">
        <f>VLOOKUP($A26,'Return Data'!$B$7:$R$2292,16,0)</f>
        <v>8.2055000000000007</v>
      </c>
      <c r="S26" s="67">
        <f t="shared" si="7"/>
        <v>15</v>
      </c>
    </row>
    <row r="27" spans="1:19" x14ac:dyDescent="0.3">
      <c r="A27" s="82" t="s">
        <v>1319</v>
      </c>
      <c r="B27" s="64">
        <f>VLOOKUP($A27,'Return Data'!$B$7:$R$2292,3,0)</f>
        <v>44679</v>
      </c>
      <c r="C27" s="65">
        <f>VLOOKUP($A27,'Return Data'!$B$7:$R$2292,4,0)</f>
        <v>51.722099999999998</v>
      </c>
      <c r="D27" s="65">
        <f>VLOOKUP($A27,'Return Data'!$B$7:$R$2292,9,0)</f>
        <v>3.3330000000000002</v>
      </c>
      <c r="E27" s="66">
        <f t="shared" si="0"/>
        <v>2</v>
      </c>
      <c r="F27" s="65">
        <f>VLOOKUP($A27,'Return Data'!$B$7:$R$2292,10,0)</f>
        <v>0.72819999999999996</v>
      </c>
      <c r="G27" s="66">
        <f t="shared" si="1"/>
        <v>12</v>
      </c>
      <c r="H27" s="65">
        <f>VLOOKUP($A27,'Return Data'!$B$7:$R$2292,11,0)</f>
        <v>-0.21460000000000001</v>
      </c>
      <c r="I27" s="66">
        <f t="shared" si="2"/>
        <v>15</v>
      </c>
      <c r="J27" s="65">
        <f>VLOOKUP($A27,'Return Data'!$B$7:$R$2292,12,0)</f>
        <v>2.0739000000000001</v>
      </c>
      <c r="K27" s="66">
        <f t="shared" si="3"/>
        <v>14</v>
      </c>
      <c r="L27" s="65">
        <f>VLOOKUP($A27,'Return Data'!$B$7:$R$2292,13,0)</f>
        <v>2.34</v>
      </c>
      <c r="M27" s="66">
        <f t="shared" si="4"/>
        <v>14</v>
      </c>
      <c r="N27" s="65">
        <f>VLOOKUP($A27,'Return Data'!$B$7:$R$2292,17,0)</f>
        <v>3.5583</v>
      </c>
      <c r="O27" s="66">
        <f t="shared" si="5"/>
        <v>17</v>
      </c>
      <c r="P27" s="65">
        <f>VLOOKUP($A27,'Return Data'!$B$7:$R$2292,14,0)</f>
        <v>7.5029000000000003</v>
      </c>
      <c r="Q27" s="66">
        <f t="shared" si="6"/>
        <v>16</v>
      </c>
      <c r="R27" s="65">
        <f>VLOOKUP($A27,'Return Data'!$B$7:$R$2292,16,0)</f>
        <v>8.6618999999999993</v>
      </c>
      <c r="S27" s="67">
        <f t="shared" si="7"/>
        <v>11</v>
      </c>
    </row>
    <row r="28" spans="1:19" x14ac:dyDescent="0.3">
      <c r="A28" s="82" t="s">
        <v>838</v>
      </c>
      <c r="B28" s="64">
        <f>VLOOKUP($A28,'Return Data'!$B$7:$R$2292,3,0)</f>
        <v>44679</v>
      </c>
      <c r="C28" s="65">
        <f>VLOOKUP($A28,'Return Data'!$B$7:$R$2292,4,0)</f>
        <v>17.501100000000001</v>
      </c>
      <c r="D28" s="65">
        <f>VLOOKUP($A28,'Return Data'!$B$7:$R$2292,9,0)</f>
        <v>-18.957899999999999</v>
      </c>
      <c r="E28" s="66">
        <f t="shared" si="0"/>
        <v>24</v>
      </c>
      <c r="F28" s="65">
        <f>VLOOKUP($A28,'Return Data'!$B$7:$R$2292,10,0)</f>
        <v>-5.1839000000000004</v>
      </c>
      <c r="G28" s="66">
        <f t="shared" si="1"/>
        <v>24</v>
      </c>
      <c r="H28" s="65">
        <f>VLOOKUP($A28,'Return Data'!$B$7:$R$2292,11,0)</f>
        <v>-5.0186999999999999</v>
      </c>
      <c r="I28" s="66">
        <f t="shared" si="2"/>
        <v>24</v>
      </c>
      <c r="J28" s="65">
        <f>VLOOKUP($A28,'Return Data'!$B$7:$R$2292,12,0)</f>
        <v>-2.9053</v>
      </c>
      <c r="K28" s="66">
        <f t="shared" si="3"/>
        <v>24</v>
      </c>
      <c r="L28" s="65">
        <f>VLOOKUP($A28,'Return Data'!$B$7:$R$2292,13,0)</f>
        <v>-2.3462999999999998</v>
      </c>
      <c r="M28" s="66">
        <f t="shared" si="4"/>
        <v>24</v>
      </c>
      <c r="N28" s="65">
        <f>VLOOKUP($A28,'Return Data'!$B$7:$R$2292,17,0)</f>
        <v>1.8956</v>
      </c>
      <c r="O28" s="66">
        <f t="shared" si="5"/>
        <v>24</v>
      </c>
      <c r="P28" s="65">
        <f>VLOOKUP($A28,'Return Data'!$B$7:$R$2292,14,0)</f>
        <v>6.4572000000000003</v>
      </c>
      <c r="Q28" s="66">
        <f t="shared" si="6"/>
        <v>21</v>
      </c>
      <c r="R28" s="65">
        <f>VLOOKUP($A28,'Return Data'!$B$7:$R$2292,16,0)</f>
        <v>7.6506999999999996</v>
      </c>
      <c r="S28" s="67">
        <f t="shared" si="7"/>
        <v>21</v>
      </c>
    </row>
    <row r="29" spans="1:19" x14ac:dyDescent="0.3">
      <c r="A29" s="82" t="s">
        <v>841</v>
      </c>
      <c r="B29" s="64">
        <f>VLOOKUP($A29,'Return Data'!$B$7:$R$2292,3,0)</f>
        <v>44679</v>
      </c>
      <c r="C29" s="65">
        <f>VLOOKUP($A29,'Return Data'!$B$7:$R$2292,4,0)</f>
        <v>19.647400000000001</v>
      </c>
      <c r="D29" s="65">
        <f>VLOOKUP($A29,'Return Data'!$B$7:$R$2292,9,0)</f>
        <v>-16.3691</v>
      </c>
      <c r="E29" s="66">
        <f t="shared" si="0"/>
        <v>22</v>
      </c>
      <c r="F29" s="65">
        <f>VLOOKUP($A29,'Return Data'!$B$7:$R$2292,10,0)</f>
        <v>-2.3641000000000001</v>
      </c>
      <c r="G29" s="66">
        <f t="shared" si="1"/>
        <v>21</v>
      </c>
      <c r="H29" s="65">
        <f>VLOOKUP($A29,'Return Data'!$B$7:$R$2292,11,0)</f>
        <v>-3.1349</v>
      </c>
      <c r="I29" s="66">
        <f t="shared" si="2"/>
        <v>22</v>
      </c>
      <c r="J29" s="65">
        <f>VLOOKUP($A29,'Return Data'!$B$7:$R$2292,12,0)</f>
        <v>0.39779999999999999</v>
      </c>
      <c r="K29" s="66">
        <f t="shared" si="3"/>
        <v>22</v>
      </c>
      <c r="L29" s="65">
        <f>VLOOKUP($A29,'Return Data'!$B$7:$R$2292,13,0)</f>
        <v>1.4489000000000001</v>
      </c>
      <c r="M29" s="66">
        <f t="shared" si="4"/>
        <v>22</v>
      </c>
      <c r="N29" s="65">
        <f>VLOOKUP($A29,'Return Data'!$B$7:$R$2292,17,0)</f>
        <v>4.1855000000000002</v>
      </c>
      <c r="O29" s="66">
        <f t="shared" si="5"/>
        <v>13</v>
      </c>
      <c r="P29" s="65">
        <f>VLOOKUP($A29,'Return Data'!$B$7:$R$2292,14,0)</f>
        <v>8.5396999999999998</v>
      </c>
      <c r="Q29" s="66">
        <f t="shared" si="6"/>
        <v>8</v>
      </c>
      <c r="R29" s="65">
        <f>VLOOKUP($A29,'Return Data'!$B$7:$R$2292,16,0)</f>
        <v>9.2547999999999995</v>
      </c>
      <c r="S29" s="67">
        <f t="shared" si="7"/>
        <v>6</v>
      </c>
    </row>
    <row r="30" spans="1:19" x14ac:dyDescent="0.3">
      <c r="A30" s="82" t="s">
        <v>842</v>
      </c>
      <c r="B30" s="64">
        <f>VLOOKUP($A30,'Return Data'!$B$7:$R$2292,3,0)</f>
        <v>44679</v>
      </c>
      <c r="C30" s="65">
        <f>VLOOKUP($A30,'Return Data'!$B$7:$R$2292,4,0)</f>
        <v>36.142400000000002</v>
      </c>
      <c r="D30" s="65">
        <f>VLOOKUP($A30,'Return Data'!$B$7:$R$2292,9,0)</f>
        <v>-18.4133</v>
      </c>
      <c r="E30" s="66">
        <f t="shared" si="0"/>
        <v>23</v>
      </c>
      <c r="F30" s="65">
        <f>VLOOKUP($A30,'Return Data'!$B$7:$R$2292,10,0)</f>
        <v>-3.5206</v>
      </c>
      <c r="G30" s="66">
        <f t="shared" si="1"/>
        <v>23</v>
      </c>
      <c r="H30" s="65">
        <f>VLOOKUP($A30,'Return Data'!$B$7:$R$2292,11,0)</f>
        <v>-4.0519999999999996</v>
      </c>
      <c r="I30" s="66">
        <f t="shared" si="2"/>
        <v>23</v>
      </c>
      <c r="J30" s="65">
        <f>VLOOKUP($A30,'Return Data'!$B$7:$R$2292,12,0)</f>
        <v>-0.75280000000000002</v>
      </c>
      <c r="K30" s="66">
        <f t="shared" si="3"/>
        <v>23</v>
      </c>
      <c r="L30" s="65">
        <f>VLOOKUP($A30,'Return Data'!$B$7:$R$2292,13,0)</f>
        <v>0.38750000000000001</v>
      </c>
      <c r="M30" s="66">
        <f t="shared" si="4"/>
        <v>23</v>
      </c>
      <c r="N30" s="65">
        <f>VLOOKUP($A30,'Return Data'!$B$7:$R$2292,17,0)</f>
        <v>3.2584</v>
      </c>
      <c r="O30" s="66">
        <f t="shared" si="5"/>
        <v>19</v>
      </c>
      <c r="P30" s="65">
        <f>VLOOKUP($A30,'Return Data'!$B$7:$R$2292,14,0)</f>
        <v>8.0389999999999997</v>
      </c>
      <c r="Q30" s="66">
        <f t="shared" si="6"/>
        <v>12</v>
      </c>
      <c r="R30" s="65">
        <f>VLOOKUP($A30,'Return Data'!$B$7:$R$2292,16,0)</f>
        <v>9.3332999999999995</v>
      </c>
      <c r="S30" s="67">
        <f t="shared" si="7"/>
        <v>3</v>
      </c>
    </row>
    <row r="31" spans="1:19" x14ac:dyDescent="0.3">
      <c r="A31" s="82" t="s">
        <v>844</v>
      </c>
      <c r="B31" s="64">
        <f>VLOOKUP($A31,'Return Data'!$B$7:$R$2292,3,0)</f>
        <v>44679</v>
      </c>
      <c r="C31" s="65">
        <f>VLOOKUP($A31,'Return Data'!$B$7:$R$2292,4,0)</f>
        <v>51.533799999999999</v>
      </c>
      <c r="D31" s="65">
        <f>VLOOKUP($A31,'Return Data'!$B$7:$R$2292,9,0)</f>
        <v>-14.5656</v>
      </c>
      <c r="E31" s="66">
        <f t="shared" si="0"/>
        <v>21</v>
      </c>
      <c r="F31" s="65">
        <f>VLOOKUP($A31,'Return Data'!$B$7:$R$2292,10,0)</f>
        <v>-2.8359000000000001</v>
      </c>
      <c r="G31" s="66">
        <f t="shared" si="1"/>
        <v>22</v>
      </c>
      <c r="H31" s="65">
        <f>VLOOKUP($A31,'Return Data'!$B$7:$R$2292,11,0)</f>
        <v>-2.9723999999999999</v>
      </c>
      <c r="I31" s="66">
        <f t="shared" si="2"/>
        <v>21</v>
      </c>
      <c r="J31" s="65">
        <f>VLOOKUP($A31,'Return Data'!$B$7:$R$2292,12,0)</f>
        <v>0.43990000000000001</v>
      </c>
      <c r="K31" s="66">
        <f t="shared" si="3"/>
        <v>21</v>
      </c>
      <c r="L31" s="65">
        <f>VLOOKUP($A31,'Return Data'!$B$7:$R$2292,13,0)</f>
        <v>1.4513</v>
      </c>
      <c r="M31" s="66">
        <f t="shared" si="4"/>
        <v>21</v>
      </c>
      <c r="N31" s="65">
        <f>VLOOKUP($A31,'Return Data'!$B$7:$R$2292,17,0)</f>
        <v>3.4939</v>
      </c>
      <c r="O31" s="66">
        <f t="shared" si="5"/>
        <v>18</v>
      </c>
      <c r="P31" s="65">
        <f>VLOOKUP($A31,'Return Data'!$B$7:$R$2292,14,0)</f>
        <v>7.6623999999999999</v>
      </c>
      <c r="Q31" s="66">
        <f t="shared" si="6"/>
        <v>13</v>
      </c>
      <c r="R31" s="65">
        <f>VLOOKUP($A31,'Return Data'!$B$7:$R$2292,16,0)</f>
        <v>9.1705000000000005</v>
      </c>
      <c r="S31" s="67">
        <f t="shared" si="7"/>
        <v>8</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-5.9837333333333342</v>
      </c>
      <c r="E33" s="88"/>
      <c r="F33" s="89">
        <f>AVERAGE(F8:F31)</f>
        <v>0.27565000000000001</v>
      </c>
      <c r="G33" s="88"/>
      <c r="H33" s="89">
        <f>AVERAGE(H8:H31)</f>
        <v>-0.34749583333333334</v>
      </c>
      <c r="I33" s="88"/>
      <c r="J33" s="89">
        <f>AVERAGE(J8:J31)</f>
        <v>1.8653666666666666</v>
      </c>
      <c r="K33" s="88"/>
      <c r="L33" s="89">
        <f>AVERAGE(L8:L31)</f>
        <v>2.3327958333333334</v>
      </c>
      <c r="M33" s="88"/>
      <c r="N33" s="89">
        <f>AVERAGE(N8:N31)</f>
        <v>4.1514249999999997</v>
      </c>
      <c r="O33" s="88"/>
      <c r="P33" s="89">
        <f>AVERAGE(P8:P31)</f>
        <v>7.7858708333333331</v>
      </c>
      <c r="Q33" s="88"/>
      <c r="R33" s="89">
        <f>AVERAGE(R8:R31)</f>
        <v>8.4813791666666667</v>
      </c>
      <c r="S33" s="90"/>
    </row>
    <row r="34" spans="1:19" x14ac:dyDescent="0.3">
      <c r="A34" s="87" t="s">
        <v>28</v>
      </c>
      <c r="B34" s="88"/>
      <c r="C34" s="88"/>
      <c r="D34" s="89">
        <f>MIN(D8:D31)</f>
        <v>-18.957899999999999</v>
      </c>
      <c r="E34" s="88"/>
      <c r="F34" s="89">
        <f>MIN(F8:F31)</f>
        <v>-5.1839000000000004</v>
      </c>
      <c r="G34" s="88"/>
      <c r="H34" s="89">
        <f>MIN(H8:H31)</f>
        <v>-5.0186999999999999</v>
      </c>
      <c r="I34" s="88"/>
      <c r="J34" s="89">
        <f>MIN(J8:J31)</f>
        <v>-2.9053</v>
      </c>
      <c r="K34" s="88"/>
      <c r="L34" s="89">
        <f>MIN(L8:L31)</f>
        <v>-2.3462999999999998</v>
      </c>
      <c r="M34" s="88"/>
      <c r="N34" s="89">
        <f>MIN(N8:N31)</f>
        <v>1.8956</v>
      </c>
      <c r="O34" s="88"/>
      <c r="P34" s="89">
        <f>MIN(P8:P31)</f>
        <v>5.6920000000000002</v>
      </c>
      <c r="Q34" s="88"/>
      <c r="R34" s="89">
        <f>MIN(R8:R31)</f>
        <v>6.7453000000000003</v>
      </c>
      <c r="S34" s="90"/>
    </row>
    <row r="35" spans="1:19" ht="15" thickBot="1" x14ac:dyDescent="0.35">
      <c r="A35" s="91" t="s">
        <v>29</v>
      </c>
      <c r="B35" s="92"/>
      <c r="C35" s="92"/>
      <c r="D35" s="93">
        <f>MAX(D8:D31)</f>
        <v>3.7422</v>
      </c>
      <c r="E35" s="92"/>
      <c r="F35" s="93">
        <f>MAX(F8:F31)</f>
        <v>4.9881000000000002</v>
      </c>
      <c r="G35" s="92"/>
      <c r="H35" s="93">
        <f>MAX(H8:H31)</f>
        <v>1.9775</v>
      </c>
      <c r="I35" s="92"/>
      <c r="J35" s="93">
        <f>MAX(J8:J31)</f>
        <v>3.6589999999999998</v>
      </c>
      <c r="K35" s="92"/>
      <c r="L35" s="93">
        <f>MAX(L8:L31)</f>
        <v>3.8007</v>
      </c>
      <c r="M35" s="92"/>
      <c r="N35" s="93">
        <f>MAX(N8:N31)</f>
        <v>6.5065999999999997</v>
      </c>
      <c r="O35" s="92"/>
      <c r="P35" s="93">
        <f>MAX(P8:P31)</f>
        <v>9.3978000000000002</v>
      </c>
      <c r="Q35" s="92"/>
      <c r="R35" s="93">
        <f>MAX(R8:R31)</f>
        <v>9.8575999999999997</v>
      </c>
      <c r="S35" s="94"/>
    </row>
    <row r="36" spans="1:19" x14ac:dyDescent="0.3">
      <c r="A36" s="112" t="s">
        <v>431</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1285</v>
      </c>
      <c r="B8" s="64">
        <f>VLOOKUP($A8,'Return Data'!$B$7:$R$2292,3,0)</f>
        <v>44679</v>
      </c>
      <c r="C8" s="65">
        <f>VLOOKUP($A8,'Return Data'!$B$7:$R$2292,4,0)</f>
        <v>65.636499999999998</v>
      </c>
      <c r="D8" s="65">
        <f>VLOOKUP($A8,'Return Data'!$B$7:$R$2292,9,0)</f>
        <v>-9.3941999999999997</v>
      </c>
      <c r="E8" s="66">
        <f>RANK(D8,D$8:D$34,0)</f>
        <v>17</v>
      </c>
      <c r="F8" s="65">
        <f>VLOOKUP($A8,'Return Data'!$B$7:$R$2292,10,0)</f>
        <v>-0.34760000000000002</v>
      </c>
      <c r="G8" s="66">
        <f>RANK(F8,F$8:F$34,0)</f>
        <v>16</v>
      </c>
      <c r="H8" s="65">
        <f>VLOOKUP($A8,'Return Data'!$B$7:$R$2292,11,0)</f>
        <v>0.2717</v>
      </c>
      <c r="I8" s="66">
        <f>RANK(H8,H$8:H$34,0)</f>
        <v>5</v>
      </c>
      <c r="J8" s="65">
        <f>VLOOKUP($A8,'Return Data'!$B$7:$R$2292,12,0)</f>
        <v>2.5045999999999999</v>
      </c>
      <c r="K8" s="66">
        <f>RANK(J8,J$8:J$34,0)</f>
        <v>4</v>
      </c>
      <c r="L8" s="65">
        <f>VLOOKUP($A8,'Return Data'!$B$7:$R$2292,13,0)</f>
        <v>3.1150000000000002</v>
      </c>
      <c r="M8" s="66">
        <f>RANK(L8,L$8:L$34,0)</f>
        <v>2</v>
      </c>
      <c r="N8" s="65">
        <f>VLOOKUP($A8,'Return Data'!$B$7:$R$2292,17,0)</f>
        <v>4.3525</v>
      </c>
      <c r="O8" s="66">
        <f>RANK(N8,N$8:N$34,0)</f>
        <v>6</v>
      </c>
      <c r="P8" s="65">
        <f>VLOOKUP($A8,'Return Data'!$B$7:$R$2292,14,0)</f>
        <v>8.0091000000000001</v>
      </c>
      <c r="Q8" s="66">
        <f>RANK(P8,P$8:P$34,0)</f>
        <v>8</v>
      </c>
      <c r="R8" s="65">
        <f>VLOOKUP($A8,'Return Data'!$B$7:$R$2292,16,0)</f>
        <v>8.6972000000000005</v>
      </c>
      <c r="S8" s="67">
        <f>RANK(R8,R$8:R$34,0)</f>
        <v>5</v>
      </c>
    </row>
    <row r="9" spans="1:19" x14ac:dyDescent="0.3">
      <c r="A9" s="82" t="s">
        <v>1288</v>
      </c>
      <c r="B9" s="64">
        <f>VLOOKUP($A9,'Return Data'!$B$7:$R$2292,3,0)</f>
        <v>44679</v>
      </c>
      <c r="C9" s="65">
        <f>VLOOKUP($A9,'Return Data'!$B$7:$R$2292,4,0)</f>
        <v>20.319199999999999</v>
      </c>
      <c r="D9" s="65">
        <f>VLOOKUP($A9,'Return Data'!$B$7:$R$2292,9,0)</f>
        <v>-4.79</v>
      </c>
      <c r="E9" s="66">
        <f t="shared" ref="E9:E34" si="0">RANK(D9,D$8:D$34,0)</f>
        <v>12</v>
      </c>
      <c r="F9" s="65">
        <f>VLOOKUP($A9,'Return Data'!$B$7:$R$2292,10,0)</f>
        <v>-0.26329999999999998</v>
      </c>
      <c r="G9" s="66">
        <f t="shared" ref="G9:G34" si="1">RANK(F9,F$8:F$34,0)</f>
        <v>15</v>
      </c>
      <c r="H9" s="65">
        <f>VLOOKUP($A9,'Return Data'!$B$7:$R$2292,11,0)</f>
        <v>-0.2445</v>
      </c>
      <c r="I9" s="66">
        <f t="shared" ref="I9:I34" si="2">RANK(H9,H$8:H$34,0)</f>
        <v>10</v>
      </c>
      <c r="J9" s="65">
        <f>VLOOKUP($A9,'Return Data'!$B$7:$R$2292,12,0)</f>
        <v>1.9604999999999999</v>
      </c>
      <c r="K9" s="66">
        <f t="shared" ref="K9:K34" si="3">RANK(J9,J$8:J$34,0)</f>
        <v>7</v>
      </c>
      <c r="L9" s="65">
        <f>VLOOKUP($A9,'Return Data'!$B$7:$R$2292,13,0)</f>
        <v>2.0516999999999999</v>
      </c>
      <c r="M9" s="66">
        <f t="shared" ref="M9:M34" si="4">RANK(L9,L$8:L$34,0)</f>
        <v>11</v>
      </c>
      <c r="N9" s="65">
        <f>VLOOKUP($A9,'Return Data'!$B$7:$R$2292,17,0)</f>
        <v>4.0042999999999997</v>
      </c>
      <c r="O9" s="66">
        <f t="shared" ref="O9:O34" si="5">RANK(N9,N$8:N$34,0)</f>
        <v>8</v>
      </c>
      <c r="P9" s="65">
        <f>VLOOKUP($A9,'Return Data'!$B$7:$R$2292,14,0)</f>
        <v>8.2421000000000006</v>
      </c>
      <c r="Q9" s="66">
        <f t="shared" ref="Q9:Q34" si="6">RANK(P9,P$8:P$34,0)</f>
        <v>6</v>
      </c>
      <c r="R9" s="65">
        <f>VLOOKUP($A9,'Return Data'!$B$7:$R$2292,16,0)</f>
        <v>7.1483999999999996</v>
      </c>
      <c r="S9" s="67">
        <f t="shared" ref="S9:S34" si="7">RANK(R9,R$8:R$34,0)</f>
        <v>19</v>
      </c>
    </row>
    <row r="10" spans="1:19" x14ac:dyDescent="0.3">
      <c r="A10" s="82" t="s">
        <v>2047</v>
      </c>
      <c r="B10" s="64">
        <f>VLOOKUP($A10,'Return Data'!$B$7:$R$2292,3,0)</f>
        <v>44679</v>
      </c>
      <c r="C10" s="65">
        <f>VLOOKUP($A10,'Return Data'!$B$7:$R$2292,4,0)</f>
        <v>33.732599999999998</v>
      </c>
      <c r="D10" s="65">
        <f>VLOOKUP($A10,'Return Data'!$B$7:$R$2292,9,0)</f>
        <v>-9.9261999999999997</v>
      </c>
      <c r="E10" s="66">
        <f t="shared" si="0"/>
        <v>18</v>
      </c>
      <c r="F10" s="65">
        <f>VLOOKUP($A10,'Return Data'!$B$7:$R$2292,10,0)</f>
        <v>-2.4664000000000001</v>
      </c>
      <c r="G10" s="66">
        <f t="shared" si="1"/>
        <v>20</v>
      </c>
      <c r="H10" s="65">
        <f>VLOOKUP($A10,'Return Data'!$B$7:$R$2292,11,0)</f>
        <v>-2.0082</v>
      </c>
      <c r="I10" s="66">
        <f t="shared" si="2"/>
        <v>20</v>
      </c>
      <c r="J10" s="65">
        <f>VLOOKUP($A10,'Return Data'!$B$7:$R$2292,12,0)</f>
        <v>0.62490000000000001</v>
      </c>
      <c r="K10" s="66">
        <f t="shared" si="3"/>
        <v>18</v>
      </c>
      <c r="L10" s="65">
        <f>VLOOKUP($A10,'Return Data'!$B$7:$R$2292,13,0)</f>
        <v>1.4212</v>
      </c>
      <c r="M10" s="66">
        <f t="shared" si="4"/>
        <v>17</v>
      </c>
      <c r="N10" s="65">
        <f>VLOOKUP($A10,'Return Data'!$B$7:$R$2292,17,0)</f>
        <v>2.9539</v>
      </c>
      <c r="O10" s="66">
        <f t="shared" si="5"/>
        <v>19</v>
      </c>
      <c r="P10" s="65">
        <f>VLOOKUP($A10,'Return Data'!$B$7:$R$2292,14,0)</f>
        <v>6.0229999999999997</v>
      </c>
      <c r="Q10" s="66">
        <f t="shared" si="6"/>
        <v>22</v>
      </c>
      <c r="R10" s="65">
        <f>VLOOKUP($A10,'Return Data'!$B$7:$R$2292,16,0)</f>
        <v>6.2302</v>
      </c>
      <c r="S10" s="67">
        <f t="shared" si="7"/>
        <v>24</v>
      </c>
    </row>
    <row r="11" spans="1:19" x14ac:dyDescent="0.3">
      <c r="A11" s="82" t="s">
        <v>1921</v>
      </c>
      <c r="B11" s="64">
        <f>VLOOKUP($A11,'Return Data'!$B$7:$R$2292,3,0)</f>
        <v>44679</v>
      </c>
      <c r="C11" s="65">
        <f>VLOOKUP($A11,'Return Data'!$B$7:$R$2292,4,0)</f>
        <v>61.353499999999997</v>
      </c>
      <c r="D11" s="65">
        <f>VLOOKUP($A11,'Return Data'!$B$7:$R$2292,9,0)</f>
        <v>-5.1112000000000002</v>
      </c>
      <c r="E11" s="66">
        <f t="shared" si="0"/>
        <v>13</v>
      </c>
      <c r="F11" s="65">
        <f>VLOOKUP($A11,'Return Data'!$B$7:$R$2292,10,0)</f>
        <v>0.16600000000000001</v>
      </c>
      <c r="G11" s="66">
        <f t="shared" si="1"/>
        <v>10</v>
      </c>
      <c r="H11" s="65">
        <f>VLOOKUP($A11,'Return Data'!$B$7:$R$2292,11,0)</f>
        <v>0.26540000000000002</v>
      </c>
      <c r="I11" s="66">
        <f t="shared" si="2"/>
        <v>6</v>
      </c>
      <c r="J11" s="65">
        <f>VLOOKUP($A11,'Return Data'!$B$7:$R$2292,12,0)</f>
        <v>1.6913</v>
      </c>
      <c r="K11" s="66">
        <f t="shared" si="3"/>
        <v>10</v>
      </c>
      <c r="L11" s="65">
        <f>VLOOKUP($A11,'Return Data'!$B$7:$R$2292,13,0)</f>
        <v>2.0242</v>
      </c>
      <c r="M11" s="66">
        <f t="shared" si="4"/>
        <v>12</v>
      </c>
      <c r="N11" s="65">
        <f>VLOOKUP($A11,'Return Data'!$B$7:$R$2292,17,0)</f>
        <v>3.4470000000000001</v>
      </c>
      <c r="O11" s="66">
        <f t="shared" si="5"/>
        <v>12</v>
      </c>
      <c r="P11" s="65">
        <f>VLOOKUP($A11,'Return Data'!$B$7:$R$2292,14,0)</f>
        <v>6.7868000000000004</v>
      </c>
      <c r="Q11" s="66">
        <f t="shared" si="6"/>
        <v>15</v>
      </c>
      <c r="R11" s="65">
        <f>VLOOKUP($A11,'Return Data'!$B$7:$R$2292,16,0)</f>
        <v>8.4570000000000007</v>
      </c>
      <c r="S11" s="67">
        <f t="shared" si="7"/>
        <v>8</v>
      </c>
    </row>
    <row r="12" spans="1:19" x14ac:dyDescent="0.3">
      <c r="A12" s="82" t="s">
        <v>1290</v>
      </c>
      <c r="B12" s="64">
        <f>VLOOKUP($A12,'Return Data'!$B$7:$R$2292,3,0)</f>
        <v>44679</v>
      </c>
      <c r="C12" s="65">
        <f>VLOOKUP($A12,'Return Data'!$B$7:$R$2292,4,0)</f>
        <v>75.956999999999994</v>
      </c>
      <c r="D12" s="65">
        <f>VLOOKUP($A12,'Return Data'!$B$7:$R$2292,9,0)</f>
        <v>-3.8395000000000001</v>
      </c>
      <c r="E12" s="66">
        <f t="shared" si="0"/>
        <v>10</v>
      </c>
      <c r="F12" s="65">
        <f>VLOOKUP($A12,'Return Data'!$B$7:$R$2292,10,0)</f>
        <v>-5.7700000000000001E-2</v>
      </c>
      <c r="G12" s="66">
        <f t="shared" si="1"/>
        <v>13</v>
      </c>
      <c r="H12" s="65">
        <f>VLOOKUP($A12,'Return Data'!$B$7:$R$2292,11,0)</f>
        <v>0.19159999999999999</v>
      </c>
      <c r="I12" s="66">
        <f t="shared" si="2"/>
        <v>8</v>
      </c>
      <c r="J12" s="65">
        <f>VLOOKUP($A12,'Return Data'!$B$7:$R$2292,12,0)</f>
        <v>2.3418000000000001</v>
      </c>
      <c r="K12" s="66">
        <f t="shared" si="3"/>
        <v>6</v>
      </c>
      <c r="L12" s="65">
        <f>VLOOKUP($A12,'Return Data'!$B$7:$R$2292,13,0)</f>
        <v>2.7176</v>
      </c>
      <c r="M12" s="66">
        <f t="shared" si="4"/>
        <v>3</v>
      </c>
      <c r="N12" s="65">
        <f>VLOOKUP($A12,'Return Data'!$B$7:$R$2292,17,0)</f>
        <v>4.5601000000000003</v>
      </c>
      <c r="O12" s="66">
        <f t="shared" si="5"/>
        <v>3</v>
      </c>
      <c r="P12" s="65">
        <f>VLOOKUP($A12,'Return Data'!$B$7:$R$2292,14,0)</f>
        <v>8.4792000000000005</v>
      </c>
      <c r="Q12" s="66">
        <f t="shared" si="6"/>
        <v>4</v>
      </c>
      <c r="R12" s="65">
        <f>VLOOKUP($A12,'Return Data'!$B$7:$R$2292,16,0)</f>
        <v>9.3899000000000008</v>
      </c>
      <c r="S12" s="67">
        <f t="shared" si="7"/>
        <v>2</v>
      </c>
    </row>
    <row r="13" spans="1:19" x14ac:dyDescent="0.3">
      <c r="A13" s="82" t="s">
        <v>1292</v>
      </c>
      <c r="B13" s="64">
        <f>VLOOKUP($A13,'Return Data'!$B$7:$R$2292,3,0)</f>
        <v>44679</v>
      </c>
      <c r="C13" s="65">
        <f>VLOOKUP($A13,'Return Data'!$B$7:$R$2292,4,0)</f>
        <v>19.773399999999999</v>
      </c>
      <c r="D13" s="65">
        <f>VLOOKUP($A13,'Return Data'!$B$7:$R$2292,9,0)</f>
        <v>-5.3170999999999999</v>
      </c>
      <c r="E13" s="66">
        <f t="shared" si="0"/>
        <v>14</v>
      </c>
      <c r="F13" s="65">
        <f>VLOOKUP($A13,'Return Data'!$B$7:$R$2292,10,0)</f>
        <v>0.74180000000000001</v>
      </c>
      <c r="G13" s="66">
        <f t="shared" si="1"/>
        <v>7</v>
      </c>
      <c r="H13" s="65">
        <f>VLOOKUP($A13,'Return Data'!$B$7:$R$2292,11,0)</f>
        <v>0.1888</v>
      </c>
      <c r="I13" s="66">
        <f t="shared" si="2"/>
        <v>9</v>
      </c>
      <c r="J13" s="65">
        <f>VLOOKUP($A13,'Return Data'!$B$7:$R$2292,12,0)</f>
        <v>2.6059999999999999</v>
      </c>
      <c r="K13" s="66">
        <f t="shared" si="3"/>
        <v>2</v>
      </c>
      <c r="L13" s="65">
        <f>VLOOKUP($A13,'Return Data'!$B$7:$R$2292,13,0)</f>
        <v>2.7056</v>
      </c>
      <c r="M13" s="66">
        <f t="shared" si="4"/>
        <v>5</v>
      </c>
      <c r="N13" s="65">
        <f>VLOOKUP($A13,'Return Data'!$B$7:$R$2292,17,0)</f>
        <v>5.8502000000000001</v>
      </c>
      <c r="O13" s="66">
        <f t="shared" si="5"/>
        <v>1</v>
      </c>
      <c r="P13" s="65">
        <f>VLOOKUP($A13,'Return Data'!$B$7:$R$2292,14,0)</f>
        <v>8.7748000000000008</v>
      </c>
      <c r="Q13" s="66">
        <f t="shared" si="6"/>
        <v>1</v>
      </c>
      <c r="R13" s="65">
        <f>VLOOKUP($A13,'Return Data'!$B$7:$R$2292,16,0)</f>
        <v>8.6603999999999992</v>
      </c>
      <c r="S13" s="67">
        <f t="shared" si="7"/>
        <v>6</v>
      </c>
    </row>
    <row r="14" spans="1:19" x14ac:dyDescent="0.3">
      <c r="A14" s="82" t="s">
        <v>1293</v>
      </c>
      <c r="B14" s="64">
        <f>VLOOKUP($A14,'Return Data'!$B$7:$R$2292,3,0)</f>
        <v>44679</v>
      </c>
      <c r="C14" s="65">
        <f>VLOOKUP($A14,'Return Data'!$B$7:$R$2292,4,0)</f>
        <v>48.646599999999999</v>
      </c>
      <c r="D14" s="65">
        <f>VLOOKUP($A14,'Return Data'!$B$7:$R$2292,9,0)</f>
        <v>-4.7272999999999996</v>
      </c>
      <c r="E14" s="66">
        <f t="shared" si="0"/>
        <v>11</v>
      </c>
      <c r="F14" s="65">
        <f>VLOOKUP($A14,'Return Data'!$B$7:$R$2292,10,0)</f>
        <v>0.99529999999999996</v>
      </c>
      <c r="G14" s="66">
        <f t="shared" si="1"/>
        <v>6</v>
      </c>
      <c r="H14" s="65">
        <f>VLOOKUP($A14,'Return Data'!$B$7:$R$2292,11,0)</f>
        <v>0.91069999999999995</v>
      </c>
      <c r="I14" s="66">
        <f t="shared" si="2"/>
        <v>2</v>
      </c>
      <c r="J14" s="65">
        <f>VLOOKUP($A14,'Return Data'!$B$7:$R$2292,12,0)</f>
        <v>2.4487999999999999</v>
      </c>
      <c r="K14" s="66">
        <f t="shared" si="3"/>
        <v>5</v>
      </c>
      <c r="L14" s="65">
        <f>VLOOKUP($A14,'Return Data'!$B$7:$R$2292,13,0)</f>
        <v>2.4893999999999998</v>
      </c>
      <c r="M14" s="66">
        <f t="shared" si="4"/>
        <v>6</v>
      </c>
      <c r="N14" s="65">
        <f>VLOOKUP($A14,'Return Data'!$B$7:$R$2292,17,0)</f>
        <v>2.7383000000000002</v>
      </c>
      <c r="O14" s="66">
        <f t="shared" si="5"/>
        <v>20</v>
      </c>
      <c r="P14" s="65">
        <f>VLOOKUP($A14,'Return Data'!$B$7:$R$2292,14,0)</f>
        <v>5.5507999999999997</v>
      </c>
      <c r="Q14" s="66">
        <f t="shared" si="6"/>
        <v>24</v>
      </c>
      <c r="R14" s="65">
        <f>VLOOKUP($A14,'Return Data'!$B$7:$R$2292,16,0)</f>
        <v>8.0624000000000002</v>
      </c>
      <c r="S14" s="67">
        <f t="shared" si="7"/>
        <v>12</v>
      </c>
    </row>
    <row r="15" spans="1:19" x14ac:dyDescent="0.3">
      <c r="A15" s="82" t="s">
        <v>1295</v>
      </c>
      <c r="B15" s="64">
        <f>VLOOKUP($A15,'Return Data'!$B$7:$R$2292,3,0)</f>
        <v>44679</v>
      </c>
      <c r="C15" s="65">
        <f>VLOOKUP($A15,'Return Data'!$B$7:$R$2292,4,0)</f>
        <v>44.378500000000003</v>
      </c>
      <c r="D15" s="65">
        <f>VLOOKUP($A15,'Return Data'!$B$7:$R$2292,9,0)</f>
        <v>-11.109</v>
      </c>
      <c r="E15" s="66">
        <f t="shared" si="0"/>
        <v>19</v>
      </c>
      <c r="F15" s="65">
        <f>VLOOKUP($A15,'Return Data'!$B$7:$R$2292,10,0)</f>
        <v>-1.8693</v>
      </c>
      <c r="G15" s="66">
        <f t="shared" si="1"/>
        <v>19</v>
      </c>
      <c r="H15" s="65">
        <f>VLOOKUP($A15,'Return Data'!$B$7:$R$2292,11,0)</f>
        <v>-1.3422000000000001</v>
      </c>
      <c r="I15" s="66">
        <f t="shared" si="2"/>
        <v>17</v>
      </c>
      <c r="J15" s="65">
        <f>VLOOKUP($A15,'Return Data'!$B$7:$R$2292,12,0)</f>
        <v>1.196</v>
      </c>
      <c r="K15" s="66">
        <f t="shared" si="3"/>
        <v>15</v>
      </c>
      <c r="L15" s="65">
        <f>VLOOKUP($A15,'Return Data'!$B$7:$R$2292,13,0)</f>
        <v>1.7398</v>
      </c>
      <c r="M15" s="66">
        <f t="shared" si="4"/>
        <v>13</v>
      </c>
      <c r="N15" s="65">
        <f>VLOOKUP($A15,'Return Data'!$B$7:$R$2292,17,0)</f>
        <v>3.3658999999999999</v>
      </c>
      <c r="O15" s="66">
        <f t="shared" si="5"/>
        <v>13</v>
      </c>
      <c r="P15" s="65">
        <f>VLOOKUP($A15,'Return Data'!$B$7:$R$2292,14,0)</f>
        <v>6.0343999999999998</v>
      </c>
      <c r="Q15" s="66">
        <f t="shared" si="6"/>
        <v>21</v>
      </c>
      <c r="R15" s="65">
        <f>VLOOKUP($A15,'Return Data'!$B$7:$R$2292,16,0)</f>
        <v>7.4372999999999996</v>
      </c>
      <c r="S15" s="67">
        <f t="shared" si="7"/>
        <v>16</v>
      </c>
    </row>
    <row r="16" spans="1:19" x14ac:dyDescent="0.3">
      <c r="A16" s="82" t="s">
        <v>1297</v>
      </c>
      <c r="B16" s="64">
        <f>VLOOKUP($A16,'Return Data'!$B$7:$R$2292,3,0)</f>
        <v>44679</v>
      </c>
      <c r="C16" s="65">
        <f>VLOOKUP($A16,'Return Data'!$B$7:$R$2292,4,0)</f>
        <v>80.540000000000006</v>
      </c>
      <c r="D16" s="65">
        <f>VLOOKUP($A16,'Return Data'!$B$7:$R$2292,9,0)</f>
        <v>0.44169999999999998</v>
      </c>
      <c r="E16" s="66">
        <f t="shared" si="0"/>
        <v>3</v>
      </c>
      <c r="F16" s="65">
        <f>VLOOKUP($A16,'Return Data'!$B$7:$R$2292,10,0)</f>
        <v>4.4004000000000003</v>
      </c>
      <c r="G16" s="66">
        <f t="shared" si="1"/>
        <v>1</v>
      </c>
      <c r="H16" s="65">
        <f>VLOOKUP($A16,'Return Data'!$B$7:$R$2292,11,0)</f>
        <v>-0.7329</v>
      </c>
      <c r="I16" s="66">
        <f t="shared" si="2"/>
        <v>13</v>
      </c>
      <c r="J16" s="65">
        <f>VLOOKUP($A16,'Return Data'!$B$7:$R$2292,12,0)</f>
        <v>3.0434999999999999</v>
      </c>
      <c r="K16" s="66">
        <f t="shared" si="3"/>
        <v>1</v>
      </c>
      <c r="L16" s="65">
        <f>VLOOKUP($A16,'Return Data'!$B$7:$R$2292,13,0)</f>
        <v>3.1743999999999999</v>
      </c>
      <c r="M16" s="66">
        <f t="shared" si="4"/>
        <v>1</v>
      </c>
      <c r="N16" s="65">
        <f>VLOOKUP($A16,'Return Data'!$B$7:$R$2292,17,0)</f>
        <v>4.8613999999999997</v>
      </c>
      <c r="O16" s="66">
        <f t="shared" si="5"/>
        <v>2</v>
      </c>
      <c r="P16" s="65">
        <f>VLOOKUP($A16,'Return Data'!$B$7:$R$2292,14,0)</f>
        <v>8.1316000000000006</v>
      </c>
      <c r="Q16" s="66">
        <f t="shared" si="6"/>
        <v>7</v>
      </c>
      <c r="R16" s="65">
        <f>VLOOKUP($A16,'Return Data'!$B$7:$R$2292,16,0)</f>
        <v>9.6227</v>
      </c>
      <c r="S16" s="67">
        <f t="shared" si="7"/>
        <v>1</v>
      </c>
    </row>
    <row r="17" spans="1:19" x14ac:dyDescent="0.3">
      <c r="A17" s="82" t="s">
        <v>1299</v>
      </c>
      <c r="B17" s="64">
        <f>VLOOKUP($A17,'Return Data'!$B$7:$R$2292,3,0)</f>
        <v>44679</v>
      </c>
      <c r="C17" s="65">
        <f>VLOOKUP($A17,'Return Data'!$B$7:$R$2292,4,0)</f>
        <v>17.346</v>
      </c>
      <c r="D17" s="65">
        <f>VLOOKUP($A17,'Return Data'!$B$7:$R$2292,9,0)</f>
        <v>-3.0331000000000001</v>
      </c>
      <c r="E17" s="66">
        <f t="shared" si="0"/>
        <v>7</v>
      </c>
      <c r="F17" s="65">
        <f>VLOOKUP($A17,'Return Data'!$B$7:$R$2292,10,0)</f>
        <v>1.8436999999999999</v>
      </c>
      <c r="G17" s="66">
        <f t="shared" si="1"/>
        <v>3</v>
      </c>
      <c r="H17" s="65">
        <f>VLOOKUP($A17,'Return Data'!$B$7:$R$2292,11,0)</f>
        <v>-1.0328999999999999</v>
      </c>
      <c r="I17" s="66">
        <f t="shared" si="2"/>
        <v>16</v>
      </c>
      <c r="J17" s="65">
        <f>VLOOKUP($A17,'Return Data'!$B$7:$R$2292,12,0)</f>
        <v>0.2054</v>
      </c>
      <c r="K17" s="66">
        <f t="shared" si="3"/>
        <v>21</v>
      </c>
      <c r="L17" s="65">
        <f>VLOOKUP($A17,'Return Data'!$B$7:$R$2292,13,0)</f>
        <v>0.70950000000000002</v>
      </c>
      <c r="M17" s="66">
        <f t="shared" si="4"/>
        <v>22</v>
      </c>
      <c r="N17" s="65">
        <f>VLOOKUP($A17,'Return Data'!$B$7:$R$2292,17,0)</f>
        <v>2.2997000000000001</v>
      </c>
      <c r="O17" s="66">
        <f t="shared" si="5"/>
        <v>21</v>
      </c>
      <c r="P17" s="65">
        <f>VLOOKUP($A17,'Return Data'!$B$7:$R$2292,14,0)</f>
        <v>4.8422999999999998</v>
      </c>
      <c r="Q17" s="66">
        <f t="shared" si="6"/>
        <v>27</v>
      </c>
      <c r="R17" s="65">
        <f>VLOOKUP($A17,'Return Data'!$B$7:$R$2292,16,0)</f>
        <v>6.0635000000000003</v>
      </c>
      <c r="S17" s="67">
        <f t="shared" si="7"/>
        <v>25</v>
      </c>
    </row>
    <row r="18" spans="1:19" x14ac:dyDescent="0.3">
      <c r="A18" s="82" t="s">
        <v>1302</v>
      </c>
      <c r="B18" s="64">
        <f>VLOOKUP($A18,'Return Data'!$B$7:$R$2292,3,0)</f>
        <v>44679</v>
      </c>
      <c r="C18" s="65">
        <f>VLOOKUP($A18,'Return Data'!$B$7:$R$2292,4,0)</f>
        <v>28.423300000000001</v>
      </c>
      <c r="D18" s="65">
        <f>VLOOKUP($A18,'Return Data'!$B$7:$R$2292,9,0)</f>
        <v>-12.7598</v>
      </c>
      <c r="E18" s="66">
        <f t="shared" si="0"/>
        <v>20</v>
      </c>
      <c r="F18" s="65">
        <f>VLOOKUP($A18,'Return Data'!$B$7:$R$2292,10,0)</f>
        <v>1.14E-2</v>
      </c>
      <c r="G18" s="66">
        <f t="shared" si="1"/>
        <v>12</v>
      </c>
      <c r="H18" s="65">
        <f>VLOOKUP($A18,'Return Data'!$B$7:$R$2292,11,0)</f>
        <v>0.214</v>
      </c>
      <c r="I18" s="66">
        <f t="shared" si="2"/>
        <v>7</v>
      </c>
      <c r="J18" s="65">
        <f>VLOOKUP($A18,'Return Data'!$B$7:$R$2292,12,0)</f>
        <v>1.68</v>
      </c>
      <c r="K18" s="66">
        <f t="shared" si="3"/>
        <v>11</v>
      </c>
      <c r="L18" s="65">
        <f>VLOOKUP($A18,'Return Data'!$B$7:$R$2292,13,0)</f>
        <v>2.3938000000000001</v>
      </c>
      <c r="M18" s="66">
        <f t="shared" si="4"/>
        <v>7</v>
      </c>
      <c r="N18" s="65">
        <f>VLOOKUP($A18,'Return Data'!$B$7:$R$2292,17,0)</f>
        <v>4.4279000000000002</v>
      </c>
      <c r="O18" s="66">
        <f t="shared" si="5"/>
        <v>5</v>
      </c>
      <c r="P18" s="65">
        <f>VLOOKUP($A18,'Return Data'!$B$7:$R$2292,14,0)</f>
        <v>8.6202000000000005</v>
      </c>
      <c r="Q18" s="66">
        <f t="shared" si="6"/>
        <v>2</v>
      </c>
      <c r="R18" s="65">
        <f>VLOOKUP($A18,'Return Data'!$B$7:$R$2292,16,0)</f>
        <v>8.1090999999999998</v>
      </c>
      <c r="S18" s="67">
        <f t="shared" si="7"/>
        <v>11</v>
      </c>
    </row>
    <row r="19" spans="1:19" x14ac:dyDescent="0.3">
      <c r="A19" s="82" t="s">
        <v>1303</v>
      </c>
      <c r="B19" s="64">
        <f>VLOOKUP($A19,'Return Data'!$B$7:$R$2292,3,0)</f>
        <v>44679</v>
      </c>
      <c r="C19" s="65">
        <f>VLOOKUP($A19,'Return Data'!$B$7:$R$2292,4,0)</f>
        <v>2272.0951</v>
      </c>
      <c r="D19" s="65">
        <f>VLOOKUP($A19,'Return Data'!$B$7:$R$2292,9,0)</f>
        <v>2.9701</v>
      </c>
      <c r="E19" s="66">
        <f t="shared" si="0"/>
        <v>2</v>
      </c>
      <c r="F19" s="65">
        <f>VLOOKUP($A19,'Return Data'!$B$7:$R$2292,10,0)</f>
        <v>1.8983000000000001</v>
      </c>
      <c r="G19" s="66">
        <f t="shared" si="1"/>
        <v>2</v>
      </c>
      <c r="H19" s="65">
        <f>VLOOKUP($A19,'Return Data'!$B$7:$R$2292,11,0)</f>
        <v>0.37</v>
      </c>
      <c r="I19" s="66">
        <f t="shared" si="2"/>
        <v>4</v>
      </c>
      <c r="J19" s="65">
        <f>VLOOKUP($A19,'Return Data'!$B$7:$R$2292,12,0)</f>
        <v>1.5032000000000001</v>
      </c>
      <c r="K19" s="66">
        <f t="shared" si="3"/>
        <v>13</v>
      </c>
      <c r="L19" s="65">
        <f>VLOOKUP($A19,'Return Data'!$B$7:$R$2292,13,0)</f>
        <v>1.1092</v>
      </c>
      <c r="M19" s="66">
        <f t="shared" si="4"/>
        <v>20</v>
      </c>
      <c r="N19" s="65">
        <f>VLOOKUP($A19,'Return Data'!$B$7:$R$2292,17,0)</f>
        <v>2.1543999999999999</v>
      </c>
      <c r="O19" s="66">
        <f t="shared" si="5"/>
        <v>24</v>
      </c>
      <c r="P19" s="65">
        <f>VLOOKUP($A19,'Return Data'!$B$7:$R$2292,14,0)</f>
        <v>5.4694000000000003</v>
      </c>
      <c r="Q19" s="66">
        <f t="shared" si="6"/>
        <v>25</v>
      </c>
      <c r="R19" s="65">
        <f>VLOOKUP($A19,'Return Data'!$B$7:$R$2292,16,0)</f>
        <v>5.9393000000000002</v>
      </c>
      <c r="S19" s="67">
        <f t="shared" si="7"/>
        <v>26</v>
      </c>
    </row>
    <row r="20" spans="1:19" x14ac:dyDescent="0.3">
      <c r="A20" s="82" t="s">
        <v>1306</v>
      </c>
      <c r="B20" s="64">
        <f>VLOOKUP($A20,'Return Data'!$B$7:$R$2292,3,0)</f>
        <v>44679</v>
      </c>
      <c r="C20" s="65">
        <f>VLOOKUP($A20,'Return Data'!$B$7:$R$2292,4,0)</f>
        <v>77.798000000000002</v>
      </c>
      <c r="D20" s="65">
        <f>VLOOKUP($A20,'Return Data'!$B$7:$R$2292,9,0)</f>
        <v>-6.0902000000000003</v>
      </c>
      <c r="E20" s="66">
        <f t="shared" si="0"/>
        <v>15</v>
      </c>
      <c r="F20" s="65">
        <f>VLOOKUP($A20,'Return Data'!$B$7:$R$2292,10,0)</f>
        <v>-1.4295</v>
      </c>
      <c r="G20" s="66">
        <f t="shared" si="1"/>
        <v>18</v>
      </c>
      <c r="H20" s="65">
        <f>VLOOKUP($A20,'Return Data'!$B$7:$R$2292,11,0)</f>
        <v>-1.8532</v>
      </c>
      <c r="I20" s="66">
        <f t="shared" si="2"/>
        <v>19</v>
      </c>
      <c r="J20" s="65">
        <f>VLOOKUP($A20,'Return Data'!$B$7:$R$2292,12,0)</f>
        <v>1.7146999999999999</v>
      </c>
      <c r="K20" s="66">
        <f t="shared" si="3"/>
        <v>9</v>
      </c>
      <c r="L20" s="65">
        <f>VLOOKUP($A20,'Return Data'!$B$7:$R$2292,13,0)</f>
        <v>2.254</v>
      </c>
      <c r="M20" s="66">
        <f t="shared" si="4"/>
        <v>8</v>
      </c>
      <c r="N20" s="65">
        <f>VLOOKUP($A20,'Return Data'!$B$7:$R$2292,17,0)</f>
        <v>3.7134</v>
      </c>
      <c r="O20" s="66">
        <f t="shared" si="5"/>
        <v>9</v>
      </c>
      <c r="P20" s="65">
        <f>VLOOKUP($A20,'Return Data'!$B$7:$R$2292,14,0)</f>
        <v>7.4093999999999998</v>
      </c>
      <c r="Q20" s="66">
        <f t="shared" si="6"/>
        <v>10</v>
      </c>
      <c r="R20" s="65">
        <f>VLOOKUP($A20,'Return Data'!$B$7:$R$2292,16,0)</f>
        <v>9.1854999999999993</v>
      </c>
      <c r="S20" s="67">
        <f t="shared" si="7"/>
        <v>3</v>
      </c>
    </row>
    <row r="21" spans="1:19" x14ac:dyDescent="0.3">
      <c r="A21" s="82" t="s">
        <v>1308</v>
      </c>
      <c r="B21" s="64">
        <f>VLOOKUP($A21,'Return Data'!$B$7:$R$2292,3,0)</f>
        <v>44679</v>
      </c>
      <c r="C21" s="65">
        <f>VLOOKUP($A21,'Return Data'!$B$7:$R$2292,4,0)</f>
        <v>54.344999999999999</v>
      </c>
      <c r="D21" s="65">
        <f>VLOOKUP($A21,'Return Data'!$B$7:$R$2292,9,0)</f>
        <v>-1.7977000000000001</v>
      </c>
      <c r="E21" s="66">
        <f t="shared" si="0"/>
        <v>5</v>
      </c>
      <c r="F21" s="65">
        <f>VLOOKUP($A21,'Return Data'!$B$7:$R$2292,10,0)</f>
        <v>0.3271</v>
      </c>
      <c r="G21" s="66">
        <f t="shared" si="1"/>
        <v>9</v>
      </c>
      <c r="H21" s="65">
        <f>VLOOKUP($A21,'Return Data'!$B$7:$R$2292,11,0)</f>
        <v>-1.6347</v>
      </c>
      <c r="I21" s="66">
        <f t="shared" si="2"/>
        <v>18</v>
      </c>
      <c r="J21" s="65">
        <f>VLOOKUP($A21,'Return Data'!$B$7:$R$2292,12,0)</f>
        <v>0.46510000000000001</v>
      </c>
      <c r="K21" s="66">
        <f t="shared" si="3"/>
        <v>19</v>
      </c>
      <c r="L21" s="65">
        <f>VLOOKUP($A21,'Return Data'!$B$7:$R$2292,13,0)</f>
        <v>1.0417000000000001</v>
      </c>
      <c r="M21" s="66">
        <f t="shared" si="4"/>
        <v>21</v>
      </c>
      <c r="N21" s="65">
        <f>VLOOKUP($A21,'Return Data'!$B$7:$R$2292,17,0)</f>
        <v>3.0611999999999999</v>
      </c>
      <c r="O21" s="66">
        <f t="shared" si="5"/>
        <v>18</v>
      </c>
      <c r="P21" s="65">
        <f>VLOOKUP($A21,'Return Data'!$B$7:$R$2292,14,0)</f>
        <v>6.1177000000000001</v>
      </c>
      <c r="Q21" s="66">
        <f t="shared" si="6"/>
        <v>20</v>
      </c>
      <c r="R21" s="65">
        <f>VLOOKUP($A21,'Return Data'!$B$7:$R$2292,16,0)</f>
        <v>7.9621000000000004</v>
      </c>
      <c r="S21" s="67">
        <f t="shared" si="7"/>
        <v>14</v>
      </c>
    </row>
    <row r="22" spans="1:19" x14ac:dyDescent="0.3">
      <c r="A22" s="82" t="s">
        <v>1310</v>
      </c>
      <c r="B22" s="64">
        <f>VLOOKUP($A22,'Return Data'!$B$7:$R$2292,3,0)</f>
        <v>44679</v>
      </c>
      <c r="C22" s="65">
        <f>VLOOKUP($A22,'Return Data'!$B$7:$R$2292,4,0)</f>
        <v>49.048999999999999</v>
      </c>
      <c r="D22" s="65">
        <f>VLOOKUP($A22,'Return Data'!$B$7:$R$2292,9,0)</f>
        <v>-3.7854000000000001</v>
      </c>
      <c r="E22" s="66">
        <f t="shared" si="0"/>
        <v>9</v>
      </c>
      <c r="F22" s="65">
        <f>VLOOKUP($A22,'Return Data'!$B$7:$R$2292,10,0)</f>
        <v>8.0199999999999994E-2</v>
      </c>
      <c r="G22" s="66">
        <f t="shared" si="1"/>
        <v>11</v>
      </c>
      <c r="H22" s="65">
        <f>VLOOKUP($A22,'Return Data'!$B$7:$R$2292,11,0)</f>
        <v>0.61309999999999998</v>
      </c>
      <c r="I22" s="66">
        <f t="shared" si="2"/>
        <v>3</v>
      </c>
      <c r="J22" s="65">
        <f>VLOOKUP($A22,'Return Data'!$B$7:$R$2292,12,0)</f>
        <v>0.95709999999999995</v>
      </c>
      <c r="K22" s="66">
        <f t="shared" si="3"/>
        <v>17</v>
      </c>
      <c r="L22" s="65">
        <f>VLOOKUP($A22,'Return Data'!$B$7:$R$2292,13,0)</f>
        <v>1.5558000000000001</v>
      </c>
      <c r="M22" s="66">
        <f t="shared" si="4"/>
        <v>15</v>
      </c>
      <c r="N22" s="65">
        <f>VLOOKUP($A22,'Return Data'!$B$7:$R$2292,17,0)</f>
        <v>3.4817999999999998</v>
      </c>
      <c r="O22" s="66">
        <f t="shared" si="5"/>
        <v>11</v>
      </c>
      <c r="P22" s="65">
        <f>VLOOKUP($A22,'Return Data'!$B$7:$R$2292,14,0)</f>
        <v>7.2809999999999997</v>
      </c>
      <c r="Q22" s="66">
        <f t="shared" si="6"/>
        <v>13</v>
      </c>
      <c r="R22" s="65">
        <f>VLOOKUP($A22,'Return Data'!$B$7:$R$2292,16,0)</f>
        <v>7.3479999999999999</v>
      </c>
      <c r="S22" s="67">
        <f t="shared" si="7"/>
        <v>18</v>
      </c>
    </row>
    <row r="23" spans="1:19" x14ac:dyDescent="0.3">
      <c r="A23" s="82" t="s">
        <v>1311</v>
      </c>
      <c r="B23" s="64">
        <f>VLOOKUP($A23,'Return Data'!$B$7:$R$2292,3,0)</f>
        <v>44679</v>
      </c>
      <c r="C23" s="65">
        <f>VLOOKUP($A23,'Return Data'!$B$7:$R$2292,4,0)</f>
        <v>30.727900000000002</v>
      </c>
      <c r="D23" s="65">
        <f>VLOOKUP($A23,'Return Data'!$B$7:$R$2292,9,0)</f>
        <v>-6.5008999999999997</v>
      </c>
      <c r="E23" s="66">
        <f t="shared" si="0"/>
        <v>16</v>
      </c>
      <c r="F23" s="65">
        <f>VLOOKUP($A23,'Return Data'!$B$7:$R$2292,10,0)</f>
        <v>-0.64039999999999997</v>
      </c>
      <c r="G23" s="66">
        <f t="shared" si="1"/>
        <v>17</v>
      </c>
      <c r="H23" s="65">
        <f>VLOOKUP($A23,'Return Data'!$B$7:$R$2292,11,0)</f>
        <v>-0.99619999999999997</v>
      </c>
      <c r="I23" s="66">
        <f t="shared" si="2"/>
        <v>15</v>
      </c>
      <c r="J23" s="65">
        <f>VLOOKUP($A23,'Return Data'!$B$7:$R$2292,12,0)</f>
        <v>1.2391000000000001</v>
      </c>
      <c r="K23" s="66">
        <f t="shared" si="3"/>
        <v>14</v>
      </c>
      <c r="L23" s="65">
        <f>VLOOKUP($A23,'Return Data'!$B$7:$R$2292,13,0)</f>
        <v>1.6575</v>
      </c>
      <c r="M23" s="66">
        <f t="shared" si="4"/>
        <v>14</v>
      </c>
      <c r="N23" s="65">
        <f>VLOOKUP($A23,'Return Data'!$B$7:$R$2292,17,0)</f>
        <v>3.2240000000000002</v>
      </c>
      <c r="O23" s="66">
        <f t="shared" si="5"/>
        <v>15</v>
      </c>
      <c r="P23" s="65">
        <f>VLOOKUP($A23,'Return Data'!$B$7:$R$2292,14,0)</f>
        <v>7.3871000000000002</v>
      </c>
      <c r="Q23" s="66">
        <f t="shared" si="6"/>
        <v>11</v>
      </c>
      <c r="R23" s="65">
        <f>VLOOKUP($A23,'Return Data'!$B$7:$R$2292,16,0)</f>
        <v>8.5454000000000008</v>
      </c>
      <c r="S23" s="67">
        <f t="shared" si="7"/>
        <v>7</v>
      </c>
    </row>
    <row r="24" spans="1:19" x14ac:dyDescent="0.3">
      <c r="A24" s="82" t="s">
        <v>1313</v>
      </c>
      <c r="B24" s="64">
        <f>VLOOKUP($A24,'Return Data'!$B$7:$R$2292,3,0)</f>
        <v>44679</v>
      </c>
      <c r="C24" s="65">
        <f>VLOOKUP($A24,'Return Data'!$B$7:$R$2292,4,0)</f>
        <v>24.511299999999999</v>
      </c>
      <c r="D24" s="65">
        <f>VLOOKUP($A24,'Return Data'!$B$7:$R$2292,9,0)</f>
        <v>-3.0853999999999999</v>
      </c>
      <c r="E24" s="66">
        <f t="shared" si="0"/>
        <v>8</v>
      </c>
      <c r="F24" s="65">
        <f>VLOOKUP($A24,'Return Data'!$B$7:$R$2292,10,0)</f>
        <v>-0.21829999999999999</v>
      </c>
      <c r="G24" s="66">
        <f t="shared" si="1"/>
        <v>14</v>
      </c>
      <c r="H24" s="65">
        <f>VLOOKUP($A24,'Return Data'!$B$7:$R$2292,11,0)</f>
        <v>-0.67359999999999998</v>
      </c>
      <c r="I24" s="66">
        <f t="shared" si="2"/>
        <v>12</v>
      </c>
      <c r="J24" s="65">
        <f>VLOOKUP($A24,'Return Data'!$B$7:$R$2292,12,0)</f>
        <v>1.6127</v>
      </c>
      <c r="K24" s="66">
        <f t="shared" si="3"/>
        <v>12</v>
      </c>
      <c r="L24" s="65">
        <f>VLOOKUP($A24,'Return Data'!$B$7:$R$2292,13,0)</f>
        <v>2.0994000000000002</v>
      </c>
      <c r="M24" s="66">
        <f t="shared" si="4"/>
        <v>9</v>
      </c>
      <c r="N24" s="65">
        <f>VLOOKUP($A24,'Return Data'!$B$7:$R$2292,17,0)</f>
        <v>3.5836999999999999</v>
      </c>
      <c r="O24" s="66">
        <f t="shared" si="5"/>
        <v>10</v>
      </c>
      <c r="P24" s="65">
        <f>VLOOKUP($A24,'Return Data'!$B$7:$R$2292,14,0)</f>
        <v>6.6174999999999997</v>
      </c>
      <c r="Q24" s="66">
        <f t="shared" si="6"/>
        <v>16</v>
      </c>
      <c r="R24" s="65">
        <f>VLOOKUP($A24,'Return Data'!$B$7:$R$2292,16,0)</f>
        <v>6.8616000000000001</v>
      </c>
      <c r="S24" s="67">
        <f t="shared" si="7"/>
        <v>21</v>
      </c>
    </row>
    <row r="25" spans="1:19" x14ac:dyDescent="0.3">
      <c r="A25" s="82" t="s">
        <v>1316</v>
      </c>
      <c r="B25" s="64">
        <f>VLOOKUP($A25,'Return Data'!$B$7:$R$2292,3,0)</f>
        <v>44679</v>
      </c>
      <c r="C25" s="65">
        <f>VLOOKUP($A25,'Return Data'!$B$7:$R$2292,4,0)</f>
        <v>52.046599999999998</v>
      </c>
      <c r="D25" s="65">
        <f>VLOOKUP($A25,'Return Data'!$B$7:$R$2292,9,0)</f>
        <v>-1.6536</v>
      </c>
      <c r="E25" s="66">
        <f t="shared" si="0"/>
        <v>4</v>
      </c>
      <c r="F25" s="65">
        <f>VLOOKUP($A25,'Return Data'!$B$7:$R$2292,10,0)</f>
        <v>1.6759999999999999</v>
      </c>
      <c r="G25" s="66">
        <f t="shared" si="1"/>
        <v>4</v>
      </c>
      <c r="H25" s="65">
        <f>VLOOKUP($A25,'Return Data'!$B$7:$R$2292,11,0)</f>
        <v>1.4934000000000001</v>
      </c>
      <c r="I25" s="66">
        <f t="shared" si="2"/>
        <v>1</v>
      </c>
      <c r="J25" s="65">
        <f>VLOOKUP($A25,'Return Data'!$B$7:$R$2292,12,0)</f>
        <v>2.5981999999999998</v>
      </c>
      <c r="K25" s="66">
        <f t="shared" si="3"/>
        <v>3</v>
      </c>
      <c r="L25" s="65">
        <f>VLOOKUP($A25,'Return Data'!$B$7:$R$2292,13,0)</f>
        <v>2.7081</v>
      </c>
      <c r="M25" s="66">
        <f t="shared" si="4"/>
        <v>4</v>
      </c>
      <c r="N25" s="65">
        <f>VLOOKUP($A25,'Return Data'!$B$7:$R$2292,17,0)</f>
        <v>4.4881000000000002</v>
      </c>
      <c r="O25" s="66">
        <f t="shared" si="5"/>
        <v>4</v>
      </c>
      <c r="P25" s="65">
        <f>VLOOKUP($A25,'Return Data'!$B$7:$R$2292,14,0)</f>
        <v>8.5330999999999992</v>
      </c>
      <c r="Q25" s="66">
        <f t="shared" si="6"/>
        <v>3</v>
      </c>
      <c r="R25" s="65">
        <f>VLOOKUP($A25,'Return Data'!$B$7:$R$2292,16,0)</f>
        <v>8.0290999999999997</v>
      </c>
      <c r="S25" s="67">
        <f t="shared" si="7"/>
        <v>13</v>
      </c>
    </row>
    <row r="26" spans="1:19" x14ac:dyDescent="0.3">
      <c r="A26" s="82" t="s">
        <v>1318</v>
      </c>
      <c r="B26" s="64">
        <f>VLOOKUP($A26,'Return Data'!$B$7:$R$2292,3,0)</f>
        <v>44679</v>
      </c>
      <c r="C26" s="65">
        <f>VLOOKUP($A26,'Return Data'!$B$7:$R$2292,4,0)</f>
        <v>62.5291</v>
      </c>
      <c r="D26" s="65">
        <f>VLOOKUP($A26,'Return Data'!$B$7:$R$2292,9,0)</f>
        <v>-2.8571</v>
      </c>
      <c r="E26" s="66">
        <f t="shared" si="0"/>
        <v>6</v>
      </c>
      <c r="F26" s="65">
        <f>VLOOKUP($A26,'Return Data'!$B$7:$R$2292,10,0)</f>
        <v>1.103</v>
      </c>
      <c r="G26" s="66">
        <f t="shared" si="1"/>
        <v>5</v>
      </c>
      <c r="H26" s="65">
        <f>VLOOKUP($A26,'Return Data'!$B$7:$R$2292,11,0)</f>
        <v>-0.75090000000000001</v>
      </c>
      <c r="I26" s="66">
        <f t="shared" si="2"/>
        <v>14</v>
      </c>
      <c r="J26" s="65">
        <f>VLOOKUP($A26,'Return Data'!$B$7:$R$2292,12,0)</f>
        <v>1.0310999999999999</v>
      </c>
      <c r="K26" s="66">
        <f t="shared" si="3"/>
        <v>16</v>
      </c>
      <c r="L26" s="65">
        <f>VLOOKUP($A26,'Return Data'!$B$7:$R$2292,13,0)</f>
        <v>1.5004</v>
      </c>
      <c r="M26" s="66">
        <f t="shared" si="4"/>
        <v>16</v>
      </c>
      <c r="N26" s="65">
        <f>VLOOKUP($A26,'Return Data'!$B$7:$R$2292,17,0)</f>
        <v>2.2961</v>
      </c>
      <c r="O26" s="66">
        <f t="shared" si="5"/>
        <v>22</v>
      </c>
      <c r="P26" s="65">
        <f>VLOOKUP($A26,'Return Data'!$B$7:$R$2292,14,0)</f>
        <v>5.9640000000000004</v>
      </c>
      <c r="Q26" s="66">
        <f t="shared" si="6"/>
        <v>23</v>
      </c>
      <c r="R26" s="65">
        <f>VLOOKUP($A26,'Return Data'!$B$7:$R$2292,16,0)</f>
        <v>8.4244000000000003</v>
      </c>
      <c r="S26" s="67">
        <f t="shared" si="7"/>
        <v>9</v>
      </c>
    </row>
    <row r="27" spans="1:19" x14ac:dyDescent="0.3">
      <c r="A27" s="82" t="s">
        <v>1320</v>
      </c>
      <c r="B27" s="64">
        <f>VLOOKUP($A27,'Return Data'!$B$7:$R$2292,3,0)</f>
        <v>44679</v>
      </c>
      <c r="C27" s="65">
        <f>VLOOKUP($A27,'Return Data'!$B$7:$R$2292,4,0)</f>
        <v>50.380099999999999</v>
      </c>
      <c r="D27" s="65">
        <f>VLOOKUP($A27,'Return Data'!$B$7:$R$2292,9,0)</f>
        <v>3.0531000000000001</v>
      </c>
      <c r="E27" s="66">
        <f t="shared" si="0"/>
        <v>1</v>
      </c>
      <c r="F27" s="65">
        <f>VLOOKUP($A27,'Return Data'!$B$7:$R$2292,10,0)</f>
        <v>0.4481</v>
      </c>
      <c r="G27" s="66">
        <f t="shared" si="1"/>
        <v>8</v>
      </c>
      <c r="H27" s="65">
        <f>VLOOKUP($A27,'Return Data'!$B$7:$R$2292,11,0)</f>
        <v>-0.49399999999999999</v>
      </c>
      <c r="I27" s="66">
        <f t="shared" si="2"/>
        <v>11</v>
      </c>
      <c r="J27" s="65">
        <f>VLOOKUP($A27,'Return Data'!$B$7:$R$2292,12,0)</f>
        <v>1.79</v>
      </c>
      <c r="K27" s="66">
        <f t="shared" si="3"/>
        <v>8</v>
      </c>
      <c r="L27" s="65">
        <f>VLOOKUP($A27,'Return Data'!$B$7:$R$2292,13,0)</f>
        <v>2.0537999999999998</v>
      </c>
      <c r="M27" s="66">
        <f t="shared" si="4"/>
        <v>10</v>
      </c>
      <c r="N27" s="65">
        <f>VLOOKUP($A27,'Return Data'!$B$7:$R$2292,17,0)</f>
        <v>3.2610999999999999</v>
      </c>
      <c r="O27" s="66">
        <f t="shared" si="5"/>
        <v>14</v>
      </c>
      <c r="P27" s="65">
        <f>VLOOKUP($A27,'Return Data'!$B$7:$R$2292,14,0)</f>
        <v>7.1908000000000003</v>
      </c>
      <c r="Q27" s="66">
        <f t="shared" si="6"/>
        <v>14</v>
      </c>
      <c r="R27" s="65">
        <f>VLOOKUP($A27,'Return Data'!$B$7:$R$2292,16,0)</f>
        <v>8.3002000000000002</v>
      </c>
      <c r="S27" s="67">
        <f t="shared" si="7"/>
        <v>10</v>
      </c>
    </row>
    <row r="28" spans="1:19" x14ac:dyDescent="0.3">
      <c r="A28" s="82" t="s">
        <v>839</v>
      </c>
      <c r="B28" s="64">
        <f>VLOOKUP($A28,'Return Data'!$B$7:$R$2292,3,0)</f>
        <v>44679</v>
      </c>
      <c r="C28" s="65">
        <f>VLOOKUP($A28,'Return Data'!$B$7:$R$2292,4,0)</f>
        <v>17.1952</v>
      </c>
      <c r="D28" s="65">
        <f>VLOOKUP($A28,'Return Data'!$B$7:$R$2292,9,0)</f>
        <v>-19.1571</v>
      </c>
      <c r="E28" s="66">
        <f t="shared" si="0"/>
        <v>27</v>
      </c>
      <c r="F28" s="65">
        <f>VLOOKUP($A28,'Return Data'!$B$7:$R$2292,10,0)</f>
        <v>-5.3829000000000002</v>
      </c>
      <c r="G28" s="66">
        <f t="shared" si="1"/>
        <v>27</v>
      </c>
      <c r="H28" s="65">
        <f>VLOOKUP($A28,'Return Data'!$B$7:$R$2292,11,0)</f>
        <v>-5.2196999999999996</v>
      </c>
      <c r="I28" s="66">
        <f t="shared" si="2"/>
        <v>27</v>
      </c>
      <c r="J28" s="65">
        <f>VLOOKUP($A28,'Return Data'!$B$7:$R$2292,12,0)</f>
        <v>-3.1082000000000001</v>
      </c>
      <c r="K28" s="66">
        <f t="shared" si="3"/>
        <v>27</v>
      </c>
      <c r="L28" s="65">
        <f>VLOOKUP($A28,'Return Data'!$B$7:$R$2292,13,0)</f>
        <v>-2.5491999999999999</v>
      </c>
      <c r="M28" s="66">
        <f t="shared" si="4"/>
        <v>27</v>
      </c>
      <c r="N28" s="65">
        <f>VLOOKUP($A28,'Return Data'!$B$7:$R$2292,17,0)</f>
        <v>1.6854</v>
      </c>
      <c r="O28" s="66">
        <f t="shared" si="5"/>
        <v>26</v>
      </c>
      <c r="P28" s="65">
        <f>VLOOKUP($A28,'Return Data'!$B$7:$R$2292,14,0)</f>
        <v>6.2305999999999999</v>
      </c>
      <c r="Q28" s="66">
        <f t="shared" si="6"/>
        <v>18</v>
      </c>
      <c r="R28" s="65">
        <f>VLOOKUP($A28,'Return Data'!$B$7:$R$2292,16,0)</f>
        <v>7.4009999999999998</v>
      </c>
      <c r="S28" s="67">
        <f t="shared" si="7"/>
        <v>17</v>
      </c>
    </row>
    <row r="29" spans="1:19" x14ac:dyDescent="0.3">
      <c r="A29" s="82" t="s">
        <v>840</v>
      </c>
      <c r="B29" s="64">
        <f>VLOOKUP($A29,'Return Data'!$B$7:$R$2292,3,0)</f>
        <v>44679</v>
      </c>
      <c r="C29" s="65">
        <f>VLOOKUP($A29,'Return Data'!$B$7:$R$2292,4,0)</f>
        <v>19.314900000000002</v>
      </c>
      <c r="D29" s="65">
        <f>VLOOKUP($A29,'Return Data'!$B$7:$R$2292,9,0)</f>
        <v>-16.528400000000001</v>
      </c>
      <c r="E29" s="66">
        <f t="shared" si="0"/>
        <v>22</v>
      </c>
      <c r="F29" s="65">
        <f>VLOOKUP($A29,'Return Data'!$B$7:$R$2292,10,0)</f>
        <v>-2.5247999999999999</v>
      </c>
      <c r="G29" s="66">
        <f t="shared" si="1"/>
        <v>21</v>
      </c>
      <c r="H29" s="65">
        <f>VLOOKUP($A29,'Return Data'!$B$7:$R$2292,11,0)</f>
        <v>-3.2926000000000002</v>
      </c>
      <c r="I29" s="66">
        <f t="shared" si="2"/>
        <v>22</v>
      </c>
      <c r="J29" s="65">
        <f>VLOOKUP($A29,'Return Data'!$B$7:$R$2292,12,0)</f>
        <v>0.23699999999999999</v>
      </c>
      <c r="K29" s="66">
        <f t="shared" si="3"/>
        <v>20</v>
      </c>
      <c r="L29" s="65">
        <f>VLOOKUP($A29,'Return Data'!$B$7:$R$2292,13,0)</f>
        <v>1.2868999999999999</v>
      </c>
      <c r="M29" s="66">
        <f t="shared" si="4"/>
        <v>18</v>
      </c>
      <c r="N29" s="65">
        <f>VLOOKUP($A29,'Return Data'!$B$7:$R$2292,17,0)</f>
        <v>4.0190000000000001</v>
      </c>
      <c r="O29" s="66">
        <f t="shared" si="5"/>
        <v>7</v>
      </c>
      <c r="P29" s="65">
        <f>VLOOKUP($A29,'Return Data'!$B$7:$R$2292,14,0)</f>
        <v>8.3542000000000005</v>
      </c>
      <c r="Q29" s="66">
        <f t="shared" si="6"/>
        <v>5</v>
      </c>
      <c r="R29" s="65">
        <f>VLOOKUP($A29,'Return Data'!$B$7:$R$2292,16,0)</f>
        <v>9.0106000000000002</v>
      </c>
      <c r="S29" s="67">
        <f t="shared" si="7"/>
        <v>4</v>
      </c>
    </row>
    <row r="30" spans="1:19" x14ac:dyDescent="0.3">
      <c r="A30" s="82" t="s">
        <v>843</v>
      </c>
      <c r="B30" s="64">
        <f>VLOOKUP($A30,'Return Data'!$B$7:$R$2292,3,0)</f>
        <v>44679</v>
      </c>
      <c r="C30" s="65">
        <f>VLOOKUP($A30,'Return Data'!$B$7:$R$2292,4,0)</f>
        <v>35.766199999999998</v>
      </c>
      <c r="D30" s="65">
        <f>VLOOKUP($A30,'Return Data'!$B$7:$R$2292,9,0)</f>
        <v>-18.549700000000001</v>
      </c>
      <c r="E30" s="66">
        <f t="shared" si="0"/>
        <v>26</v>
      </c>
      <c r="F30" s="65">
        <f>VLOOKUP($A30,'Return Data'!$B$7:$R$2292,10,0)</f>
        <v>-3.6665000000000001</v>
      </c>
      <c r="G30" s="66">
        <f t="shared" si="1"/>
        <v>23</v>
      </c>
      <c r="H30" s="65">
        <f>VLOOKUP($A30,'Return Data'!$B$7:$R$2292,11,0)</f>
        <v>-4.1900000000000004</v>
      </c>
      <c r="I30" s="66">
        <f t="shared" si="2"/>
        <v>24</v>
      </c>
      <c r="J30" s="65">
        <f>VLOOKUP($A30,'Return Data'!$B$7:$R$2292,12,0)</f>
        <v>-0.88980000000000004</v>
      </c>
      <c r="K30" s="66">
        <f t="shared" si="3"/>
        <v>23</v>
      </c>
      <c r="L30" s="65">
        <f>VLOOKUP($A30,'Return Data'!$B$7:$R$2292,13,0)</f>
        <v>0.25140000000000001</v>
      </c>
      <c r="M30" s="66">
        <f t="shared" si="4"/>
        <v>23</v>
      </c>
      <c r="N30" s="65">
        <f>VLOOKUP($A30,'Return Data'!$B$7:$R$2292,17,0)</f>
        <v>3.1206999999999998</v>
      </c>
      <c r="O30" s="66">
        <f t="shared" si="5"/>
        <v>17</v>
      </c>
      <c r="P30" s="65">
        <f>VLOOKUP($A30,'Return Data'!$B$7:$R$2292,14,0)</f>
        <v>7.8971999999999998</v>
      </c>
      <c r="Q30" s="66">
        <f t="shared" si="6"/>
        <v>9</v>
      </c>
      <c r="R30" s="65">
        <f>VLOOKUP($A30,'Return Data'!$B$7:$R$2292,16,0)</f>
        <v>6.5286999999999997</v>
      </c>
      <c r="S30" s="67">
        <f t="shared" si="7"/>
        <v>22</v>
      </c>
    </row>
    <row r="31" spans="1:19" x14ac:dyDescent="0.3">
      <c r="A31" s="82" t="s">
        <v>1989</v>
      </c>
      <c r="B31" s="64">
        <f>VLOOKUP($A31,'Return Data'!$B$7:$R$2292,3,0)</f>
        <v>44679</v>
      </c>
      <c r="C31" s="65">
        <f>VLOOKUP($A31,'Return Data'!$B$7:$R$2292,4,0)</f>
        <v>50.069800000000001</v>
      </c>
      <c r="D31" s="65">
        <f>VLOOKUP($A31,'Return Data'!$B$7:$R$2292,9,0)</f>
        <v>-14.873799999999999</v>
      </c>
      <c r="E31" s="66">
        <f t="shared" si="0"/>
        <v>21</v>
      </c>
      <c r="F31" s="65">
        <f>VLOOKUP($A31,'Return Data'!$B$7:$R$2292,10,0)</f>
        <v>-3.1425000000000001</v>
      </c>
      <c r="G31" s="66">
        <f t="shared" si="1"/>
        <v>22</v>
      </c>
      <c r="H31" s="65">
        <f>VLOOKUP($A31,'Return Data'!$B$7:$R$2292,11,0)</f>
        <v>-3.2772000000000001</v>
      </c>
      <c r="I31" s="66">
        <f t="shared" si="2"/>
        <v>21</v>
      </c>
      <c r="J31" s="65">
        <f>VLOOKUP($A31,'Return Data'!$B$7:$R$2292,12,0)</f>
        <v>0.12970000000000001</v>
      </c>
      <c r="K31" s="66">
        <f t="shared" si="3"/>
        <v>22</v>
      </c>
      <c r="L31" s="65">
        <f>VLOOKUP($A31,'Return Data'!$B$7:$R$2292,13,0)</f>
        <v>1.1374</v>
      </c>
      <c r="M31" s="66">
        <f t="shared" si="4"/>
        <v>19</v>
      </c>
      <c r="N31" s="65">
        <f>VLOOKUP($A31,'Return Data'!$B$7:$R$2292,17,0)</f>
        <v>3.1756000000000002</v>
      </c>
      <c r="O31" s="66">
        <f t="shared" si="5"/>
        <v>16</v>
      </c>
      <c r="P31" s="65">
        <f>VLOOKUP($A31,'Return Data'!$B$7:$R$2292,14,0)</f>
        <v>7.3342000000000001</v>
      </c>
      <c r="Q31" s="66">
        <f t="shared" si="6"/>
        <v>12</v>
      </c>
      <c r="R31" s="65">
        <f>VLOOKUP($A31,'Return Data'!$B$7:$R$2292,16,0)</f>
        <v>7.8354999999999997</v>
      </c>
      <c r="S31" s="67">
        <f t="shared" si="7"/>
        <v>15</v>
      </c>
    </row>
    <row r="32" spans="1:19" x14ac:dyDescent="0.3">
      <c r="A32" s="82" t="s">
        <v>699</v>
      </c>
      <c r="B32" s="64">
        <f>VLOOKUP($A32,'Return Data'!$B$7:$R$2292,3,0)</f>
        <v>44679</v>
      </c>
      <c r="C32" s="65">
        <f>VLOOKUP($A32,'Return Data'!$B$7:$R$2292,4,0)</f>
        <v>21.873699999999999</v>
      </c>
      <c r="D32" s="65">
        <f>VLOOKUP($A32,'Return Data'!$B$7:$R$2292,9,0)</f>
        <v>-17.373899999999999</v>
      </c>
      <c r="E32" s="66">
        <f t="shared" si="0"/>
        <v>23</v>
      </c>
      <c r="F32" s="65">
        <f>VLOOKUP($A32,'Return Data'!$B$7:$R$2292,10,0)</f>
        <v>-3.8893</v>
      </c>
      <c r="G32" s="66">
        <f t="shared" si="1"/>
        <v>24</v>
      </c>
      <c r="H32" s="65">
        <f>VLOOKUP($A32,'Return Data'!$B$7:$R$2292,11,0)</f>
        <v>-4.0479000000000003</v>
      </c>
      <c r="I32" s="66">
        <f t="shared" si="2"/>
        <v>23</v>
      </c>
      <c r="J32" s="65">
        <f>VLOOKUP($A32,'Return Data'!$B$7:$R$2292,12,0)</f>
        <v>-1.3569</v>
      </c>
      <c r="K32" s="66">
        <f t="shared" si="3"/>
        <v>24</v>
      </c>
      <c r="L32" s="65">
        <f>VLOOKUP($A32,'Return Data'!$B$7:$R$2292,13,0)</f>
        <v>-0.43020000000000003</v>
      </c>
      <c r="M32" s="66">
        <f t="shared" si="4"/>
        <v>24</v>
      </c>
      <c r="N32" s="65">
        <f>VLOOKUP($A32,'Return Data'!$B$7:$R$2292,17,0)</f>
        <v>2.181</v>
      </c>
      <c r="O32" s="66">
        <f t="shared" si="5"/>
        <v>23</v>
      </c>
      <c r="P32" s="65">
        <f>VLOOKUP($A32,'Return Data'!$B$7:$R$2292,14,0)</f>
        <v>6.2024999999999997</v>
      </c>
      <c r="Q32" s="66">
        <f t="shared" si="6"/>
        <v>19</v>
      </c>
      <c r="R32" s="65">
        <f>VLOOKUP($A32,'Return Data'!$B$7:$R$2292,16,0)</f>
        <v>6.8857999999999997</v>
      </c>
      <c r="S32" s="67">
        <f t="shared" si="7"/>
        <v>20</v>
      </c>
    </row>
    <row r="33" spans="1:19" x14ac:dyDescent="0.3">
      <c r="A33" s="82" t="s">
        <v>700</v>
      </c>
      <c r="B33" s="64">
        <f>VLOOKUP($A33,'Return Data'!$B$7:$R$2292,3,0)</f>
        <v>44679</v>
      </c>
      <c r="C33" s="65">
        <f>VLOOKUP($A33,'Return Data'!$B$7:$R$2292,4,0)</f>
        <v>22.1784</v>
      </c>
      <c r="D33" s="65">
        <f>VLOOKUP($A33,'Return Data'!$B$7:$R$2292,9,0)</f>
        <v>-17.875399999999999</v>
      </c>
      <c r="E33" s="66">
        <f t="shared" si="0"/>
        <v>24</v>
      </c>
      <c r="F33" s="65">
        <f>VLOOKUP($A33,'Return Data'!$B$7:$R$2292,10,0)</f>
        <v>-4.8064</v>
      </c>
      <c r="G33" s="66">
        <f t="shared" si="1"/>
        <v>25</v>
      </c>
      <c r="H33" s="65">
        <f>VLOOKUP($A33,'Return Data'!$B$7:$R$2292,11,0)</f>
        <v>-4.5045999999999999</v>
      </c>
      <c r="I33" s="66">
        <f t="shared" si="2"/>
        <v>25</v>
      </c>
      <c r="J33" s="65">
        <f>VLOOKUP($A33,'Return Data'!$B$7:$R$2292,12,0)</f>
        <v>-1.8391999999999999</v>
      </c>
      <c r="K33" s="66">
        <f t="shared" si="3"/>
        <v>25</v>
      </c>
      <c r="L33" s="65">
        <f>VLOOKUP($A33,'Return Data'!$B$7:$R$2292,13,0)</f>
        <v>-0.7571</v>
      </c>
      <c r="M33" s="66">
        <f t="shared" si="4"/>
        <v>25</v>
      </c>
      <c r="N33" s="65">
        <f>VLOOKUP($A33,'Return Data'!$B$7:$R$2292,17,0)</f>
        <v>2.1191</v>
      </c>
      <c r="O33" s="66">
        <f t="shared" si="5"/>
        <v>25</v>
      </c>
      <c r="P33" s="65">
        <f>VLOOKUP($A33,'Return Data'!$B$7:$R$2292,14,0)</f>
        <v>6.3543000000000003</v>
      </c>
      <c r="Q33" s="66">
        <f t="shared" si="6"/>
        <v>17</v>
      </c>
      <c r="R33" s="65">
        <f>VLOOKUP($A33,'Return Data'!$B$7:$R$2292,16,0)</f>
        <v>6.4626999999999999</v>
      </c>
      <c r="S33" s="67">
        <f t="shared" si="7"/>
        <v>23</v>
      </c>
    </row>
    <row r="34" spans="1:19" x14ac:dyDescent="0.3">
      <c r="A34" s="82" t="s">
        <v>701</v>
      </c>
      <c r="B34" s="64">
        <f>VLOOKUP($A34,'Return Data'!$B$7:$R$2292,3,0)</f>
        <v>44679</v>
      </c>
      <c r="C34" s="65">
        <f>VLOOKUP($A34,'Return Data'!$B$7:$R$2292,4,0)</f>
        <v>199.57660000000001</v>
      </c>
      <c r="D34" s="65">
        <f>VLOOKUP($A34,'Return Data'!$B$7:$R$2292,9,0)</f>
        <v>-18.5002</v>
      </c>
      <c r="E34" s="66">
        <f t="shared" si="0"/>
        <v>25</v>
      </c>
      <c r="F34" s="65">
        <f>VLOOKUP($A34,'Return Data'!$B$7:$R$2292,10,0)</f>
        <v>-4.8701999999999996</v>
      </c>
      <c r="G34" s="66">
        <f t="shared" si="1"/>
        <v>26</v>
      </c>
      <c r="H34" s="65">
        <f>VLOOKUP($A34,'Return Data'!$B$7:$R$2292,11,0)</f>
        <v>-4.9340000000000002</v>
      </c>
      <c r="I34" s="66">
        <f t="shared" si="2"/>
        <v>26</v>
      </c>
      <c r="J34" s="65">
        <f>VLOOKUP($A34,'Return Data'!$B$7:$R$2292,12,0)</f>
        <v>-2.8315000000000001</v>
      </c>
      <c r="K34" s="66">
        <f t="shared" si="3"/>
        <v>26</v>
      </c>
      <c r="L34" s="65">
        <f>VLOOKUP($A34,'Return Data'!$B$7:$R$2292,13,0)</f>
        <v>-2.1061000000000001</v>
      </c>
      <c r="M34" s="66">
        <f t="shared" si="4"/>
        <v>26</v>
      </c>
      <c r="N34" s="65">
        <f>VLOOKUP($A34,'Return Data'!$B$7:$R$2292,17,0)</f>
        <v>0.80610000000000004</v>
      </c>
      <c r="O34" s="66">
        <f t="shared" si="5"/>
        <v>27</v>
      </c>
      <c r="P34" s="65">
        <f>VLOOKUP($A34,'Return Data'!$B$7:$R$2292,14,0)</f>
        <v>5.3529</v>
      </c>
      <c r="Q34" s="66">
        <f t="shared" si="6"/>
        <v>26</v>
      </c>
      <c r="R34" s="65">
        <f>VLOOKUP($A34,'Return Data'!$B$7:$R$2292,16,0)</f>
        <v>5.5114999999999998</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-7.8581962962962955</v>
      </c>
      <c r="E36" s="88"/>
      <c r="F36" s="89">
        <f>AVERAGE(F8:F34)</f>
        <v>-0.81051111111111129</v>
      </c>
      <c r="G36" s="88"/>
      <c r="H36" s="89">
        <f>AVERAGE(H8:H34)</f>
        <v>-1.3596518518518519</v>
      </c>
      <c r="I36" s="88"/>
      <c r="J36" s="89">
        <f>AVERAGE(J8:J34)</f>
        <v>0.87241111111111092</v>
      </c>
      <c r="K36" s="88"/>
      <c r="L36" s="89">
        <f>AVERAGE(L8:L34)</f>
        <v>1.383525925925926</v>
      </c>
      <c r="M36" s="88"/>
      <c r="N36" s="89">
        <f>AVERAGE(N8:N34)</f>
        <v>3.3048851851851855</v>
      </c>
      <c r="O36" s="88"/>
      <c r="P36" s="89">
        <f>AVERAGE(P8:P34)</f>
        <v>7.0070444444444435</v>
      </c>
      <c r="Q36" s="88"/>
      <c r="R36" s="89">
        <f>AVERAGE(R8:R34)</f>
        <v>7.7077592592592588</v>
      </c>
      <c r="S36" s="90"/>
    </row>
    <row r="37" spans="1:19" x14ac:dyDescent="0.3">
      <c r="A37" s="87" t="s">
        <v>28</v>
      </c>
      <c r="B37" s="88"/>
      <c r="C37" s="88"/>
      <c r="D37" s="89">
        <f>MIN(D8:D34)</f>
        <v>-19.1571</v>
      </c>
      <c r="E37" s="88"/>
      <c r="F37" s="89">
        <f>MIN(F8:F34)</f>
        <v>-5.3829000000000002</v>
      </c>
      <c r="G37" s="88"/>
      <c r="H37" s="89">
        <f>MIN(H8:H34)</f>
        <v>-5.2196999999999996</v>
      </c>
      <c r="I37" s="88"/>
      <c r="J37" s="89">
        <f>MIN(J8:J34)</f>
        <v>-3.1082000000000001</v>
      </c>
      <c r="K37" s="88"/>
      <c r="L37" s="89">
        <f>MIN(L8:L34)</f>
        <v>-2.5491999999999999</v>
      </c>
      <c r="M37" s="88"/>
      <c r="N37" s="89">
        <f>MIN(N8:N34)</f>
        <v>0.80610000000000004</v>
      </c>
      <c r="O37" s="88"/>
      <c r="P37" s="89">
        <f>MIN(P8:P34)</f>
        <v>4.8422999999999998</v>
      </c>
      <c r="Q37" s="88"/>
      <c r="R37" s="89">
        <f>MIN(R8:R34)</f>
        <v>5.5114999999999998</v>
      </c>
      <c r="S37" s="90"/>
    </row>
    <row r="38" spans="1:19" ht="15" thickBot="1" x14ac:dyDescent="0.35">
      <c r="A38" s="91" t="s">
        <v>29</v>
      </c>
      <c r="B38" s="92"/>
      <c r="C38" s="92"/>
      <c r="D38" s="93">
        <f>MAX(D8:D34)</f>
        <v>3.0531000000000001</v>
      </c>
      <c r="E38" s="92"/>
      <c r="F38" s="93">
        <f>MAX(F8:F34)</f>
        <v>4.4004000000000003</v>
      </c>
      <c r="G38" s="92"/>
      <c r="H38" s="93">
        <f>MAX(H8:H34)</f>
        <v>1.4934000000000001</v>
      </c>
      <c r="I38" s="92"/>
      <c r="J38" s="93">
        <f>MAX(J8:J34)</f>
        <v>3.0434999999999999</v>
      </c>
      <c r="K38" s="92"/>
      <c r="L38" s="93">
        <f>MAX(L8:L34)</f>
        <v>3.1743999999999999</v>
      </c>
      <c r="M38" s="92"/>
      <c r="N38" s="93">
        <f>MAX(N8:N34)</f>
        <v>5.8502000000000001</v>
      </c>
      <c r="O38" s="92"/>
      <c r="P38" s="93">
        <f>MAX(P8:P34)</f>
        <v>8.7748000000000008</v>
      </c>
      <c r="Q38" s="92"/>
      <c r="R38" s="93">
        <f>MAX(R8:R34)</f>
        <v>9.6227</v>
      </c>
      <c r="S38" s="94"/>
    </row>
    <row r="39" spans="1:19" x14ac:dyDescent="0.3">
      <c r="A39" s="112" t="s">
        <v>431</v>
      </c>
    </row>
    <row r="40" spans="1:19" x14ac:dyDescent="0.3">
      <c r="A40" s="14" t="s">
        <v>340</v>
      </c>
    </row>
  </sheetData>
  <sheetProtection algorithmName="SHA-512" hashValue="3Zv6w8WTbx4w1r7bC7Z0ul8fh9MDxtCGMvUZbxO9Q0+Pv/LoLDW9dtFf+/xpPtXfqf7tpytE7DvuHMMf+byitw==" saltValue="eD9hezlyHZi/SPvmMD6D0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560</v>
      </c>
      <c r="B8" s="64">
        <f>VLOOKUP($A8,'Return Data'!$B$7:$R$2292,3,0)</f>
        <v>44679</v>
      </c>
      <c r="C8" s="65">
        <f>VLOOKUP($A8,'Return Data'!$B$7:$R$2292,4,0)</f>
        <v>304.34449999999998</v>
      </c>
      <c r="D8" s="65">
        <f>VLOOKUP($A8,'Return Data'!$B$7:$R$2292,9,0)</f>
        <v>1.3827</v>
      </c>
      <c r="E8" s="66">
        <f t="shared" ref="E8:E25" si="0">RANK(D8,D$8:D$25,0)</f>
        <v>5</v>
      </c>
      <c r="F8" s="65">
        <f>VLOOKUP($A8,'Return Data'!$B$7:$R$2292,10,0)</f>
        <v>3.7010999999999998</v>
      </c>
      <c r="G8" s="66">
        <f t="shared" ref="G8:G25" si="1">RANK(F8,F$8:F$25,0)</f>
        <v>3</v>
      </c>
      <c r="H8" s="65">
        <f>VLOOKUP($A8,'Return Data'!$B$7:$R$2292,11,0)</f>
        <v>3.3978999999999999</v>
      </c>
      <c r="I8" s="66">
        <f t="shared" ref="I8:I25" si="2">RANK(H8,H$8:H$25,0)</f>
        <v>3</v>
      </c>
      <c r="J8" s="65">
        <f>VLOOKUP($A8,'Return Data'!$B$7:$R$2292,12,0)</f>
        <v>3.7403</v>
      </c>
      <c r="K8" s="66">
        <f t="shared" ref="K8:K25" si="3">RANK(J8,J$8:J$25,0)</f>
        <v>3</v>
      </c>
      <c r="L8" s="65">
        <f>VLOOKUP($A8,'Return Data'!$B$7:$R$2292,13,0)</f>
        <v>4.2900999999999998</v>
      </c>
      <c r="M8" s="66">
        <f t="shared" ref="M8:M25" si="4">RANK(L8,L$8:L$25,0)</f>
        <v>3</v>
      </c>
      <c r="N8" s="65">
        <f>VLOOKUP($A8,'Return Data'!$B$7:$R$2292,17,0)</f>
        <v>6.6483999999999996</v>
      </c>
      <c r="O8" s="66">
        <f t="shared" ref="O8:O23" si="5">RANK(N8,N$8:N$25,0)</f>
        <v>5</v>
      </c>
      <c r="P8" s="65">
        <f>VLOOKUP($A8,'Return Data'!$B$7:$R$2292,14,0)</f>
        <v>7.9321999999999999</v>
      </c>
      <c r="Q8" s="66">
        <f t="shared" ref="Q8:Q23" si="6">RANK(P8,P$8:P$25,0)</f>
        <v>5</v>
      </c>
      <c r="R8" s="65">
        <f>VLOOKUP($A8,'Return Data'!$B$7:$R$2292,16,0)</f>
        <v>8.8964999999999996</v>
      </c>
      <c r="S8" s="67">
        <f t="shared" ref="S8:S25" si="7">RANK(R8,R$8:R$25,0)</f>
        <v>1</v>
      </c>
    </row>
    <row r="9" spans="1:19" x14ac:dyDescent="0.3">
      <c r="A9" s="82" t="s">
        <v>561</v>
      </c>
      <c r="B9" s="64">
        <f>VLOOKUP($A9,'Return Data'!$B$7:$R$2292,3,0)</f>
        <v>44679</v>
      </c>
      <c r="C9" s="65">
        <f>VLOOKUP($A9,'Return Data'!$B$7:$R$2292,4,0)</f>
        <v>2191.3820999999998</v>
      </c>
      <c r="D9" s="65">
        <f>VLOOKUP($A9,'Return Data'!$B$7:$R$2292,9,0)</f>
        <v>3.2473999999999998</v>
      </c>
      <c r="E9" s="66">
        <f t="shared" si="0"/>
        <v>1</v>
      </c>
      <c r="F9" s="65">
        <f>VLOOKUP($A9,'Return Data'!$B$7:$R$2292,10,0)</f>
        <v>3.8864999999999998</v>
      </c>
      <c r="G9" s="66">
        <f t="shared" si="1"/>
        <v>2</v>
      </c>
      <c r="H9" s="65">
        <f>VLOOKUP($A9,'Return Data'!$B$7:$R$2292,11,0)</f>
        <v>3.7081</v>
      </c>
      <c r="I9" s="66">
        <f t="shared" si="2"/>
        <v>1</v>
      </c>
      <c r="J9" s="65">
        <f>VLOOKUP($A9,'Return Data'!$B$7:$R$2292,12,0)</f>
        <v>3.5209000000000001</v>
      </c>
      <c r="K9" s="66">
        <f t="shared" si="3"/>
        <v>9</v>
      </c>
      <c r="L9" s="65">
        <f>VLOOKUP($A9,'Return Data'!$B$7:$R$2292,13,0)</f>
        <v>3.8725000000000001</v>
      </c>
      <c r="M9" s="66">
        <f t="shared" si="4"/>
        <v>9</v>
      </c>
      <c r="N9" s="65">
        <f>VLOOKUP($A9,'Return Data'!$B$7:$R$2292,17,0)</f>
        <v>6.1132</v>
      </c>
      <c r="O9" s="66">
        <f t="shared" si="5"/>
        <v>9</v>
      </c>
      <c r="P9" s="65">
        <f>VLOOKUP($A9,'Return Data'!$B$7:$R$2292,14,0)</f>
        <v>7.4874000000000001</v>
      </c>
      <c r="Q9" s="66">
        <f t="shared" si="6"/>
        <v>10</v>
      </c>
      <c r="R9" s="65">
        <f>VLOOKUP($A9,'Return Data'!$B$7:$R$2292,16,0)</f>
        <v>8.1776</v>
      </c>
      <c r="S9" s="67">
        <f t="shared" si="7"/>
        <v>10</v>
      </c>
    </row>
    <row r="10" spans="1:19" x14ac:dyDescent="0.3">
      <c r="A10" s="82" t="s">
        <v>563</v>
      </c>
      <c r="B10" s="64">
        <f>VLOOKUP($A10,'Return Data'!$B$7:$R$2292,3,0)</f>
        <v>44679</v>
      </c>
      <c r="C10" s="65">
        <f>VLOOKUP($A10,'Return Data'!$B$7:$R$2292,4,0)</f>
        <v>19.943999999999999</v>
      </c>
      <c r="D10" s="65">
        <f>VLOOKUP($A10,'Return Data'!$B$7:$R$2292,9,0)</f>
        <v>-0.74339999999999995</v>
      </c>
      <c r="E10" s="66">
        <f t="shared" si="0"/>
        <v>13</v>
      </c>
      <c r="F10" s="65">
        <f>VLOOKUP($A10,'Return Data'!$B$7:$R$2292,10,0)</f>
        <v>2.1896</v>
      </c>
      <c r="G10" s="66">
        <f t="shared" si="1"/>
        <v>14</v>
      </c>
      <c r="H10" s="65">
        <f>VLOOKUP($A10,'Return Data'!$B$7:$R$2292,11,0)</f>
        <v>2.6934</v>
      </c>
      <c r="I10" s="66">
        <f t="shared" si="2"/>
        <v>13</v>
      </c>
      <c r="J10" s="65">
        <f>VLOOKUP($A10,'Return Data'!$B$7:$R$2292,12,0)</f>
        <v>2.9152</v>
      </c>
      <c r="K10" s="66">
        <f t="shared" si="3"/>
        <v>14</v>
      </c>
      <c r="L10" s="65">
        <f>VLOOKUP($A10,'Return Data'!$B$7:$R$2292,13,0)</f>
        <v>3.3266</v>
      </c>
      <c r="M10" s="66">
        <f t="shared" si="4"/>
        <v>14</v>
      </c>
      <c r="N10" s="65">
        <f>VLOOKUP($A10,'Return Data'!$B$7:$R$2292,17,0)</f>
        <v>5.8314000000000004</v>
      </c>
      <c r="O10" s="66">
        <f t="shared" si="5"/>
        <v>11</v>
      </c>
      <c r="P10" s="65">
        <f>VLOOKUP($A10,'Return Data'!$B$7:$R$2292,14,0)</f>
        <v>7.56</v>
      </c>
      <c r="Q10" s="66">
        <f t="shared" si="6"/>
        <v>9</v>
      </c>
      <c r="R10" s="65">
        <f>VLOOKUP($A10,'Return Data'!$B$7:$R$2292,16,0)</f>
        <v>8.3333999999999993</v>
      </c>
      <c r="S10" s="67">
        <f t="shared" si="7"/>
        <v>6</v>
      </c>
    </row>
    <row r="11" spans="1:19" x14ac:dyDescent="0.3">
      <c r="A11" s="82" t="s">
        <v>565</v>
      </c>
      <c r="B11" s="64">
        <f>VLOOKUP($A11,'Return Data'!$B$7:$R$2292,3,0)</f>
        <v>44679</v>
      </c>
      <c r="C11" s="65">
        <f>VLOOKUP($A11,'Return Data'!$B$7:$R$2292,4,0)</f>
        <v>20.363399999999999</v>
      </c>
      <c r="D11" s="65">
        <f>VLOOKUP($A11,'Return Data'!$B$7:$R$2292,9,0)</f>
        <v>-8.4614999999999991</v>
      </c>
      <c r="E11" s="66">
        <f t="shared" si="0"/>
        <v>16</v>
      </c>
      <c r="F11" s="65">
        <f>VLOOKUP($A11,'Return Data'!$B$7:$R$2292,10,0)</f>
        <v>1.4751000000000001</v>
      </c>
      <c r="G11" s="66">
        <f t="shared" si="1"/>
        <v>16</v>
      </c>
      <c r="H11" s="65">
        <f>VLOOKUP($A11,'Return Data'!$B$7:$R$2292,11,0)</f>
        <v>1.1669</v>
      </c>
      <c r="I11" s="66">
        <f t="shared" si="2"/>
        <v>17</v>
      </c>
      <c r="J11" s="65">
        <f>VLOOKUP($A11,'Return Data'!$B$7:$R$2292,12,0)</f>
        <v>3.5790999999999999</v>
      </c>
      <c r="K11" s="66">
        <f t="shared" si="3"/>
        <v>7</v>
      </c>
      <c r="L11" s="65">
        <f>VLOOKUP($A11,'Return Data'!$B$7:$R$2292,13,0)</f>
        <v>3.9123999999999999</v>
      </c>
      <c r="M11" s="66">
        <f t="shared" si="4"/>
        <v>8</v>
      </c>
      <c r="N11" s="65">
        <f>VLOOKUP($A11,'Return Data'!$B$7:$R$2292,17,0)</f>
        <v>6.7328999999999999</v>
      </c>
      <c r="O11" s="66">
        <f t="shared" si="5"/>
        <v>4</v>
      </c>
      <c r="P11" s="65">
        <f>VLOOKUP($A11,'Return Data'!$B$7:$R$2292,14,0)</f>
        <v>9.1624999999999996</v>
      </c>
      <c r="Q11" s="66">
        <f t="shared" si="6"/>
        <v>1</v>
      </c>
      <c r="R11" s="65">
        <f>VLOOKUP($A11,'Return Data'!$B$7:$R$2292,16,0)</f>
        <v>8.5922000000000001</v>
      </c>
      <c r="S11" s="67">
        <f t="shared" si="7"/>
        <v>2</v>
      </c>
    </row>
    <row r="12" spans="1:19" x14ac:dyDescent="0.3">
      <c r="A12" s="82" t="s">
        <v>568</v>
      </c>
      <c r="B12" s="64">
        <f>VLOOKUP($A12,'Return Data'!$B$7:$R$2292,3,0)</f>
        <v>44679</v>
      </c>
      <c r="C12" s="65">
        <f>VLOOKUP($A12,'Return Data'!$B$7:$R$2292,4,0)</f>
        <v>18.837900000000001</v>
      </c>
      <c r="D12" s="65">
        <f>VLOOKUP($A12,'Return Data'!$B$7:$R$2292,9,0)</f>
        <v>6.25E-2</v>
      </c>
      <c r="E12" s="66">
        <f t="shared" si="0"/>
        <v>9</v>
      </c>
      <c r="F12" s="65">
        <f>VLOOKUP($A12,'Return Data'!$B$7:$R$2292,10,0)</f>
        <v>2.8138000000000001</v>
      </c>
      <c r="G12" s="66">
        <f t="shared" si="1"/>
        <v>11</v>
      </c>
      <c r="H12" s="65">
        <f>VLOOKUP($A12,'Return Data'!$B$7:$R$2292,11,0)</f>
        <v>3.0785</v>
      </c>
      <c r="I12" s="66">
        <f t="shared" si="2"/>
        <v>7</v>
      </c>
      <c r="J12" s="65">
        <f>VLOOKUP($A12,'Return Data'!$B$7:$R$2292,12,0)</f>
        <v>3.5061</v>
      </c>
      <c r="K12" s="66">
        <f t="shared" si="3"/>
        <v>10</v>
      </c>
      <c r="L12" s="65">
        <f>VLOOKUP($A12,'Return Data'!$B$7:$R$2292,13,0)</f>
        <v>3.7660999999999998</v>
      </c>
      <c r="M12" s="66">
        <f t="shared" si="4"/>
        <v>11</v>
      </c>
      <c r="N12" s="65">
        <f>VLOOKUP($A12,'Return Data'!$B$7:$R$2292,17,0)</f>
        <v>5.5410000000000004</v>
      </c>
      <c r="O12" s="66">
        <f t="shared" si="5"/>
        <v>14</v>
      </c>
      <c r="P12" s="65">
        <f>VLOOKUP($A12,'Return Data'!$B$7:$R$2292,14,0)</f>
        <v>7.4245000000000001</v>
      </c>
      <c r="Q12" s="66">
        <f t="shared" si="6"/>
        <v>13</v>
      </c>
      <c r="R12" s="65">
        <f>VLOOKUP($A12,'Return Data'!$B$7:$R$2292,16,0)</f>
        <v>8.2232000000000003</v>
      </c>
      <c r="S12" s="67">
        <f t="shared" si="7"/>
        <v>9</v>
      </c>
    </row>
    <row r="13" spans="1:19" x14ac:dyDescent="0.3">
      <c r="A13" s="82" t="s">
        <v>569</v>
      </c>
      <c r="B13" s="64">
        <f>VLOOKUP($A13,'Return Data'!$B$7:$R$2292,3,0)</f>
        <v>44679</v>
      </c>
      <c r="C13" s="65">
        <f>VLOOKUP($A13,'Return Data'!$B$7:$R$2292,4,0)</f>
        <v>19.140999999999998</v>
      </c>
      <c r="D13" s="65">
        <f>VLOOKUP($A13,'Return Data'!$B$7:$R$2292,9,0)</f>
        <v>0.23380000000000001</v>
      </c>
      <c r="E13" s="66">
        <f t="shared" si="0"/>
        <v>8</v>
      </c>
      <c r="F13" s="65">
        <f>VLOOKUP($A13,'Return Data'!$B$7:$R$2292,10,0)</f>
        <v>3.3517999999999999</v>
      </c>
      <c r="G13" s="66">
        <f t="shared" si="1"/>
        <v>5</v>
      </c>
      <c r="H13" s="65">
        <f>VLOOKUP($A13,'Return Data'!$B$7:$R$2292,11,0)</f>
        <v>2.9255</v>
      </c>
      <c r="I13" s="66">
        <f t="shared" si="2"/>
        <v>8</v>
      </c>
      <c r="J13" s="65">
        <f>VLOOKUP($A13,'Return Data'!$B$7:$R$2292,12,0)</f>
        <v>3.5716000000000001</v>
      </c>
      <c r="K13" s="66">
        <f t="shared" si="3"/>
        <v>8</v>
      </c>
      <c r="L13" s="65">
        <f>VLOOKUP($A13,'Return Data'!$B$7:$R$2292,13,0)</f>
        <v>4.1970999999999998</v>
      </c>
      <c r="M13" s="66">
        <f t="shared" si="4"/>
        <v>6</v>
      </c>
      <c r="N13" s="65">
        <f>VLOOKUP($A13,'Return Data'!$B$7:$R$2292,17,0)</f>
        <v>7.0518000000000001</v>
      </c>
      <c r="O13" s="66">
        <f t="shared" si="5"/>
        <v>1</v>
      </c>
      <c r="P13" s="65">
        <f>VLOOKUP($A13,'Return Data'!$B$7:$R$2292,14,0)</f>
        <v>7.8722000000000003</v>
      </c>
      <c r="Q13" s="66">
        <f t="shared" si="6"/>
        <v>6</v>
      </c>
      <c r="R13" s="65">
        <f>VLOOKUP($A13,'Return Data'!$B$7:$R$2292,16,0)</f>
        <v>8.3498000000000001</v>
      </c>
      <c r="S13" s="67">
        <f t="shared" si="7"/>
        <v>5</v>
      </c>
    </row>
    <row r="14" spans="1:19" x14ac:dyDescent="0.3">
      <c r="A14" s="82" t="s">
        <v>572</v>
      </c>
      <c r="B14" s="64">
        <f>VLOOKUP($A14,'Return Data'!$B$7:$R$2292,3,0)</f>
        <v>44679</v>
      </c>
      <c r="C14" s="65">
        <f>VLOOKUP($A14,'Return Data'!$B$7:$R$2292,4,0)</f>
        <v>26.950900000000001</v>
      </c>
      <c r="D14" s="65">
        <f>VLOOKUP($A14,'Return Data'!$B$7:$R$2292,9,0)</f>
        <v>2.9739</v>
      </c>
      <c r="E14" s="66">
        <f t="shared" si="0"/>
        <v>2</v>
      </c>
      <c r="F14" s="65">
        <f>VLOOKUP($A14,'Return Data'!$B$7:$R$2292,10,0)</f>
        <v>4.4513999999999996</v>
      </c>
      <c r="G14" s="66">
        <f t="shared" si="1"/>
        <v>1</v>
      </c>
      <c r="H14" s="65">
        <f>VLOOKUP($A14,'Return Data'!$B$7:$R$2292,11,0)</f>
        <v>2.7303999999999999</v>
      </c>
      <c r="I14" s="66">
        <f t="shared" si="2"/>
        <v>12</v>
      </c>
      <c r="J14" s="65">
        <f>VLOOKUP($A14,'Return Data'!$B$7:$R$2292,12,0)</f>
        <v>4.1745000000000001</v>
      </c>
      <c r="K14" s="66">
        <f t="shared" si="3"/>
        <v>1</v>
      </c>
      <c r="L14" s="65">
        <f>VLOOKUP($A14,'Return Data'!$B$7:$R$2292,13,0)</f>
        <v>4.5523999999999996</v>
      </c>
      <c r="M14" s="66">
        <f t="shared" si="4"/>
        <v>2</v>
      </c>
      <c r="N14" s="65">
        <f>VLOOKUP($A14,'Return Data'!$B$7:$R$2292,17,0)</f>
        <v>6.8973000000000004</v>
      </c>
      <c r="O14" s="66">
        <f t="shared" si="5"/>
        <v>3</v>
      </c>
      <c r="P14" s="65">
        <f>VLOOKUP($A14,'Return Data'!$B$7:$R$2292,14,0)</f>
        <v>7.6361999999999997</v>
      </c>
      <c r="Q14" s="66">
        <f t="shared" si="6"/>
        <v>8</v>
      </c>
      <c r="R14" s="65">
        <f>VLOOKUP($A14,'Return Data'!$B$7:$R$2292,16,0)</f>
        <v>8.4239999999999995</v>
      </c>
      <c r="S14" s="67">
        <f t="shared" si="7"/>
        <v>4</v>
      </c>
    </row>
    <row r="15" spans="1:19" x14ac:dyDescent="0.3">
      <c r="A15" s="82" t="s">
        <v>573</v>
      </c>
      <c r="B15" s="64">
        <f>VLOOKUP($A15,'Return Data'!$B$7:$R$2292,3,0)</f>
        <v>44679</v>
      </c>
      <c r="C15" s="65">
        <f>VLOOKUP($A15,'Return Data'!$B$7:$R$2292,4,0)</f>
        <v>20.414899999999999</v>
      </c>
      <c r="D15" s="65">
        <f>VLOOKUP($A15,'Return Data'!$B$7:$R$2292,9,0)</f>
        <v>1.7675000000000001</v>
      </c>
      <c r="E15" s="66">
        <f t="shared" si="0"/>
        <v>3</v>
      </c>
      <c r="F15" s="65">
        <f>VLOOKUP($A15,'Return Data'!$B$7:$R$2292,10,0)</f>
        <v>3.4298000000000002</v>
      </c>
      <c r="G15" s="66">
        <f t="shared" si="1"/>
        <v>4</v>
      </c>
      <c r="H15" s="65">
        <f>VLOOKUP($A15,'Return Data'!$B$7:$R$2292,11,0)</f>
        <v>3.4922</v>
      </c>
      <c r="I15" s="66">
        <f t="shared" si="2"/>
        <v>2</v>
      </c>
      <c r="J15" s="65">
        <f>VLOOKUP($A15,'Return Data'!$B$7:$R$2292,12,0)</f>
        <v>3.3713000000000002</v>
      </c>
      <c r="K15" s="66">
        <f t="shared" si="3"/>
        <v>11</v>
      </c>
      <c r="L15" s="65">
        <f>VLOOKUP($A15,'Return Data'!$B$7:$R$2292,13,0)</f>
        <v>3.8155000000000001</v>
      </c>
      <c r="M15" s="66">
        <f t="shared" si="4"/>
        <v>10</v>
      </c>
      <c r="N15" s="65">
        <f>VLOOKUP($A15,'Return Data'!$B$7:$R$2292,17,0)</f>
        <v>6.4633000000000003</v>
      </c>
      <c r="O15" s="66">
        <f t="shared" si="5"/>
        <v>7</v>
      </c>
      <c r="P15" s="65">
        <f>VLOOKUP($A15,'Return Data'!$B$7:$R$2292,14,0)</f>
        <v>8.0934000000000008</v>
      </c>
      <c r="Q15" s="66">
        <f t="shared" si="6"/>
        <v>3</v>
      </c>
      <c r="R15" s="65">
        <f>VLOOKUP($A15,'Return Data'!$B$7:$R$2292,16,0)</f>
        <v>8.1138999999999992</v>
      </c>
      <c r="S15" s="67">
        <f t="shared" si="7"/>
        <v>12</v>
      </c>
    </row>
    <row r="16" spans="1:19" x14ac:dyDescent="0.3">
      <c r="A16" s="82" t="s">
        <v>578</v>
      </c>
      <c r="B16" s="64">
        <f>VLOOKUP($A16,'Return Data'!$B$7:$R$2292,3,0)</f>
        <v>44679</v>
      </c>
      <c r="C16" s="65">
        <f>VLOOKUP($A16,'Return Data'!$B$7:$R$2292,4,0)</f>
        <v>1962.8658</v>
      </c>
      <c r="D16" s="65">
        <f>VLOOKUP($A16,'Return Data'!$B$7:$R$2292,9,0)</f>
        <v>-9.7850999999999999</v>
      </c>
      <c r="E16" s="66">
        <f t="shared" si="0"/>
        <v>17</v>
      </c>
      <c r="F16" s="65">
        <f>VLOOKUP($A16,'Return Data'!$B$7:$R$2292,10,0)</f>
        <v>0.69440000000000002</v>
      </c>
      <c r="G16" s="66">
        <f t="shared" si="1"/>
        <v>17</v>
      </c>
      <c r="H16" s="65">
        <f>VLOOKUP($A16,'Return Data'!$B$7:$R$2292,11,0)</f>
        <v>0.37819999999999998</v>
      </c>
      <c r="I16" s="66">
        <f t="shared" si="2"/>
        <v>18</v>
      </c>
      <c r="J16" s="65">
        <f>VLOOKUP($A16,'Return Data'!$B$7:$R$2292,12,0)</f>
        <v>2.1638999999999999</v>
      </c>
      <c r="K16" s="66">
        <f t="shared" si="3"/>
        <v>17</v>
      </c>
      <c r="L16" s="65">
        <f>VLOOKUP($A16,'Return Data'!$B$7:$R$2292,13,0)</f>
        <v>2.7629000000000001</v>
      </c>
      <c r="M16" s="66">
        <f t="shared" si="4"/>
        <v>16</v>
      </c>
      <c r="N16" s="65">
        <f>VLOOKUP($A16,'Return Data'!$B$7:$R$2292,17,0)</f>
        <v>5.6425000000000001</v>
      </c>
      <c r="O16" s="66">
        <f t="shared" si="5"/>
        <v>13</v>
      </c>
      <c r="P16" s="65">
        <f>VLOOKUP($A16,'Return Data'!$B$7:$R$2292,14,0)</f>
        <v>6.6660000000000004</v>
      </c>
      <c r="Q16" s="66">
        <f t="shared" si="6"/>
        <v>15</v>
      </c>
      <c r="R16" s="65">
        <f>VLOOKUP($A16,'Return Data'!$B$7:$R$2292,16,0)</f>
        <v>7.4565999999999999</v>
      </c>
      <c r="S16" s="67">
        <f t="shared" si="7"/>
        <v>15</v>
      </c>
    </row>
    <row r="17" spans="1:19" x14ac:dyDescent="0.3">
      <c r="A17" s="82" t="s">
        <v>580</v>
      </c>
      <c r="B17" s="64">
        <f>VLOOKUP($A17,'Return Data'!$B$7:$R$2292,3,0)</f>
        <v>44679</v>
      </c>
      <c r="C17" s="65">
        <f>VLOOKUP($A17,'Return Data'!$B$7:$R$2292,4,0)</f>
        <v>54.2455</v>
      </c>
      <c r="D17" s="65">
        <f>VLOOKUP($A17,'Return Data'!$B$7:$R$2292,9,0)</f>
        <v>0.75370000000000004</v>
      </c>
      <c r="E17" s="66">
        <f t="shared" si="0"/>
        <v>7</v>
      </c>
      <c r="F17" s="65">
        <f>VLOOKUP($A17,'Return Data'!$B$7:$R$2292,10,0)</f>
        <v>3.1084000000000001</v>
      </c>
      <c r="G17" s="66">
        <f t="shared" si="1"/>
        <v>7</v>
      </c>
      <c r="H17" s="65">
        <f>VLOOKUP($A17,'Return Data'!$B$7:$R$2292,11,0)</f>
        <v>2.7850999999999999</v>
      </c>
      <c r="I17" s="66">
        <f t="shared" si="2"/>
        <v>10</v>
      </c>
      <c r="J17" s="65">
        <f>VLOOKUP($A17,'Return Data'!$B$7:$R$2292,12,0)</f>
        <v>4.101</v>
      </c>
      <c r="K17" s="66">
        <f t="shared" si="3"/>
        <v>2</v>
      </c>
      <c r="L17" s="65">
        <f>VLOOKUP($A17,'Return Data'!$B$7:$R$2292,13,0)</f>
        <v>4.6871</v>
      </c>
      <c r="M17" s="66">
        <f t="shared" si="4"/>
        <v>1</v>
      </c>
      <c r="N17" s="65">
        <f>VLOOKUP($A17,'Return Data'!$B$7:$R$2292,17,0)</f>
        <v>6.9405000000000001</v>
      </c>
      <c r="O17" s="66">
        <f t="shared" si="5"/>
        <v>2</v>
      </c>
      <c r="P17" s="65">
        <f>VLOOKUP($A17,'Return Data'!$B$7:$R$2292,14,0)</f>
        <v>8.0732999999999997</v>
      </c>
      <c r="Q17" s="66">
        <f t="shared" si="6"/>
        <v>4</v>
      </c>
      <c r="R17" s="65">
        <f>VLOOKUP($A17,'Return Data'!$B$7:$R$2292,16,0)</f>
        <v>8.5084</v>
      </c>
      <c r="S17" s="67">
        <f t="shared" si="7"/>
        <v>3</v>
      </c>
    </row>
    <row r="18" spans="1:19" x14ac:dyDescent="0.3">
      <c r="A18" s="82" t="s">
        <v>581</v>
      </c>
      <c r="B18" s="64">
        <f>VLOOKUP($A18,'Return Data'!$B$7:$R$2292,3,0)</f>
        <v>44679</v>
      </c>
      <c r="C18" s="65">
        <f>VLOOKUP($A18,'Return Data'!$B$7:$R$2292,4,0)</f>
        <v>20.791</v>
      </c>
      <c r="D18" s="65">
        <f>VLOOKUP($A18,'Return Data'!$B$7:$R$2292,9,0)</f>
        <v>-10.501200000000001</v>
      </c>
      <c r="E18" s="66">
        <f t="shared" si="0"/>
        <v>18</v>
      </c>
      <c r="F18" s="65">
        <f>VLOOKUP($A18,'Return Data'!$B$7:$R$2292,10,0)</f>
        <v>-0.83699999999999997</v>
      </c>
      <c r="G18" s="66">
        <f t="shared" si="1"/>
        <v>18</v>
      </c>
      <c r="H18" s="65">
        <f>VLOOKUP($A18,'Return Data'!$B$7:$R$2292,11,0)</f>
        <v>1.2013</v>
      </c>
      <c r="I18" s="66">
        <f t="shared" si="2"/>
        <v>16</v>
      </c>
      <c r="J18" s="65">
        <f>VLOOKUP($A18,'Return Data'!$B$7:$R$2292,12,0)</f>
        <v>1.7927999999999999</v>
      </c>
      <c r="K18" s="66">
        <f t="shared" si="3"/>
        <v>18</v>
      </c>
      <c r="L18" s="65">
        <f>VLOOKUP($A18,'Return Data'!$B$7:$R$2292,13,0)</f>
        <v>2.6629999999999998</v>
      </c>
      <c r="M18" s="66">
        <f t="shared" si="4"/>
        <v>18</v>
      </c>
      <c r="N18" s="65">
        <f>VLOOKUP($A18,'Return Data'!$B$7:$R$2292,17,0)</f>
        <v>5.7244000000000002</v>
      </c>
      <c r="O18" s="66">
        <f t="shared" si="5"/>
        <v>12</v>
      </c>
      <c r="P18" s="65">
        <f>VLOOKUP($A18,'Return Data'!$B$7:$R$2292,14,0)</f>
        <v>7.4537000000000004</v>
      </c>
      <c r="Q18" s="66">
        <f t="shared" si="6"/>
        <v>12</v>
      </c>
      <c r="R18" s="65">
        <f>VLOOKUP($A18,'Return Data'!$B$7:$R$2292,16,0)</f>
        <v>7.8760000000000003</v>
      </c>
      <c r="S18" s="67">
        <f t="shared" si="7"/>
        <v>13</v>
      </c>
    </row>
    <row r="19" spans="1:19" x14ac:dyDescent="0.3">
      <c r="A19" s="82" t="s">
        <v>584</v>
      </c>
      <c r="B19" s="64">
        <f>VLOOKUP($A19,'Return Data'!$B$7:$R$2292,3,0)</f>
        <v>44679</v>
      </c>
      <c r="C19" s="65">
        <f>VLOOKUP($A19,'Return Data'!$B$7:$R$2292,4,0)</f>
        <v>30.057600000000001</v>
      </c>
      <c r="D19" s="65">
        <f>VLOOKUP($A19,'Return Data'!$B$7:$R$2292,9,0)</f>
        <v>1.734</v>
      </c>
      <c r="E19" s="66">
        <f t="shared" si="0"/>
        <v>4</v>
      </c>
      <c r="F19" s="65">
        <f>VLOOKUP($A19,'Return Data'!$B$7:$R$2292,10,0)</f>
        <v>3.1711</v>
      </c>
      <c r="G19" s="66">
        <f t="shared" si="1"/>
        <v>6</v>
      </c>
      <c r="H19" s="65">
        <f>VLOOKUP($A19,'Return Data'!$B$7:$R$2292,11,0)</f>
        <v>3.1272000000000002</v>
      </c>
      <c r="I19" s="66">
        <f t="shared" si="2"/>
        <v>5</v>
      </c>
      <c r="J19" s="65">
        <f>VLOOKUP($A19,'Return Data'!$B$7:$R$2292,12,0)</f>
        <v>3.1164000000000001</v>
      </c>
      <c r="K19" s="66">
        <f t="shared" si="3"/>
        <v>12</v>
      </c>
      <c r="L19" s="65">
        <f>VLOOKUP($A19,'Return Data'!$B$7:$R$2292,13,0)</f>
        <v>3.4073000000000002</v>
      </c>
      <c r="M19" s="66">
        <f t="shared" si="4"/>
        <v>13</v>
      </c>
      <c r="N19" s="65">
        <f>VLOOKUP($A19,'Return Data'!$B$7:$R$2292,17,0)</f>
        <v>5.3240999999999996</v>
      </c>
      <c r="O19" s="66">
        <f t="shared" si="5"/>
        <v>15</v>
      </c>
      <c r="P19" s="65">
        <f>VLOOKUP($A19,'Return Data'!$B$7:$R$2292,14,0)</f>
        <v>6.8407</v>
      </c>
      <c r="Q19" s="66">
        <f t="shared" si="6"/>
        <v>14</v>
      </c>
      <c r="R19" s="65">
        <f>VLOOKUP($A19,'Return Data'!$B$7:$R$2292,16,0)</f>
        <v>7.6109999999999998</v>
      </c>
      <c r="S19" s="67">
        <f t="shared" si="7"/>
        <v>14</v>
      </c>
    </row>
    <row r="20" spans="1:19" x14ac:dyDescent="0.3">
      <c r="A20" s="82" t="s">
        <v>586</v>
      </c>
      <c r="B20" s="64">
        <f>VLOOKUP($A20,'Return Data'!$B$7:$R$2292,3,0)</f>
        <v>44679</v>
      </c>
      <c r="C20" s="65">
        <f>VLOOKUP($A20,'Return Data'!$B$7:$R$2292,4,0)</f>
        <v>17.2319</v>
      </c>
      <c r="D20" s="65">
        <f>VLOOKUP($A20,'Return Data'!$B$7:$R$2292,9,0)</f>
        <v>-0.26640000000000003</v>
      </c>
      <c r="E20" s="66">
        <f t="shared" si="0"/>
        <v>11</v>
      </c>
      <c r="F20" s="65">
        <f>VLOOKUP($A20,'Return Data'!$B$7:$R$2292,10,0)</f>
        <v>2.9203999999999999</v>
      </c>
      <c r="G20" s="66">
        <f t="shared" si="1"/>
        <v>8</v>
      </c>
      <c r="H20" s="65">
        <f>VLOOKUP($A20,'Return Data'!$B$7:$R$2292,11,0)</f>
        <v>3.0855000000000001</v>
      </c>
      <c r="I20" s="66">
        <f t="shared" si="2"/>
        <v>6</v>
      </c>
      <c r="J20" s="65">
        <f>VLOOKUP($A20,'Return Data'!$B$7:$R$2292,12,0)</f>
        <v>3.6821000000000002</v>
      </c>
      <c r="K20" s="66">
        <f t="shared" si="3"/>
        <v>5</v>
      </c>
      <c r="L20" s="65">
        <f>VLOOKUP($A20,'Return Data'!$B$7:$R$2292,13,0)</f>
        <v>4.2039999999999997</v>
      </c>
      <c r="M20" s="66">
        <f t="shared" si="4"/>
        <v>5</v>
      </c>
      <c r="N20" s="65">
        <f>VLOOKUP($A20,'Return Data'!$B$7:$R$2292,17,0)</f>
        <v>6.6026999999999996</v>
      </c>
      <c r="O20" s="66">
        <f t="shared" si="5"/>
        <v>6</v>
      </c>
      <c r="P20" s="65">
        <f>VLOOKUP($A20,'Return Data'!$B$7:$R$2292,14,0)</f>
        <v>8.2325999999999997</v>
      </c>
      <c r="Q20" s="66">
        <f t="shared" si="6"/>
        <v>2</v>
      </c>
      <c r="R20" s="65">
        <f>VLOOKUP($A20,'Return Data'!$B$7:$R$2292,16,0)</f>
        <v>8.1336999999999993</v>
      </c>
      <c r="S20" s="67">
        <f t="shared" si="7"/>
        <v>11</v>
      </c>
    </row>
    <row r="21" spans="1:19" x14ac:dyDescent="0.3">
      <c r="A21" s="82" t="s">
        <v>588</v>
      </c>
      <c r="B21" s="64">
        <f>VLOOKUP($A21,'Return Data'!$B$7:$R$2292,3,0)</f>
        <v>44679</v>
      </c>
      <c r="C21" s="65">
        <f>VLOOKUP($A21,'Return Data'!$B$7:$R$2292,4,0)</f>
        <v>20.710699999999999</v>
      </c>
      <c r="D21" s="65">
        <f>VLOOKUP($A21,'Return Data'!$B$7:$R$2292,9,0)</f>
        <v>1.0127999999999999</v>
      </c>
      <c r="E21" s="66">
        <f t="shared" si="0"/>
        <v>6</v>
      </c>
      <c r="F21" s="65">
        <f>VLOOKUP($A21,'Return Data'!$B$7:$R$2292,10,0)</f>
        <v>2.8713000000000002</v>
      </c>
      <c r="G21" s="66">
        <f t="shared" si="1"/>
        <v>10</v>
      </c>
      <c r="H21" s="65">
        <f>VLOOKUP($A21,'Return Data'!$B$7:$R$2292,11,0)</f>
        <v>2.8142</v>
      </c>
      <c r="I21" s="66">
        <f t="shared" si="2"/>
        <v>9</v>
      </c>
      <c r="J21" s="65">
        <f>VLOOKUP($A21,'Return Data'!$B$7:$R$2292,12,0)</f>
        <v>3.6042999999999998</v>
      </c>
      <c r="K21" s="66">
        <f t="shared" si="3"/>
        <v>6</v>
      </c>
      <c r="L21" s="65">
        <f>VLOOKUP($A21,'Return Data'!$B$7:$R$2292,13,0)</f>
        <v>4.0979000000000001</v>
      </c>
      <c r="M21" s="66">
        <f t="shared" si="4"/>
        <v>7</v>
      </c>
      <c r="N21" s="65">
        <f>VLOOKUP($A21,'Return Data'!$B$7:$R$2292,17,0)</f>
        <v>6.3681000000000001</v>
      </c>
      <c r="O21" s="66">
        <f t="shared" si="5"/>
        <v>8</v>
      </c>
      <c r="P21" s="65">
        <f>VLOOKUP($A21,'Return Data'!$B$7:$R$2292,14,0)</f>
        <v>7.8691000000000004</v>
      </c>
      <c r="Q21" s="66">
        <f t="shared" si="6"/>
        <v>7</v>
      </c>
      <c r="R21" s="65">
        <f>VLOOKUP($A21,'Return Data'!$B$7:$R$2292,16,0)</f>
        <v>8.2866999999999997</v>
      </c>
      <c r="S21" s="67">
        <f t="shared" si="7"/>
        <v>8</v>
      </c>
    </row>
    <row r="22" spans="1:19" x14ac:dyDescent="0.3">
      <c r="A22" s="82" t="s">
        <v>589</v>
      </c>
      <c r="B22" s="64">
        <f>VLOOKUP($A22,'Return Data'!$B$7:$R$2292,3,0)</f>
        <v>44679</v>
      </c>
      <c r="C22" s="65">
        <f>VLOOKUP($A22,'Return Data'!$B$7:$R$2292,4,0)</f>
        <v>2663.3184000000001</v>
      </c>
      <c r="D22" s="65">
        <f>VLOOKUP($A22,'Return Data'!$B$7:$R$2292,9,0)</f>
        <v>-0.52349999999999997</v>
      </c>
      <c r="E22" s="66">
        <f t="shared" si="0"/>
        <v>12</v>
      </c>
      <c r="F22" s="65">
        <f>VLOOKUP($A22,'Return Data'!$B$7:$R$2292,10,0)</f>
        <v>2.7178</v>
      </c>
      <c r="G22" s="66">
        <f t="shared" si="1"/>
        <v>12</v>
      </c>
      <c r="H22" s="65">
        <f>VLOOKUP($A22,'Return Data'!$B$7:$R$2292,11,0)</f>
        <v>2.7753000000000001</v>
      </c>
      <c r="I22" s="66">
        <f t="shared" si="2"/>
        <v>11</v>
      </c>
      <c r="J22" s="65">
        <f>VLOOKUP($A22,'Return Data'!$B$7:$R$2292,12,0)</f>
        <v>3.0110000000000001</v>
      </c>
      <c r="K22" s="66">
        <f t="shared" si="3"/>
        <v>13</v>
      </c>
      <c r="L22" s="65">
        <f>VLOOKUP($A22,'Return Data'!$B$7:$R$2292,13,0)</f>
        <v>3.5586000000000002</v>
      </c>
      <c r="M22" s="66">
        <f t="shared" si="4"/>
        <v>12</v>
      </c>
      <c r="N22" s="65">
        <f>VLOOKUP($A22,'Return Data'!$B$7:$R$2292,17,0)</f>
        <v>5.9744999999999999</v>
      </c>
      <c r="O22" s="66">
        <f t="shared" si="5"/>
        <v>10</v>
      </c>
      <c r="P22" s="65">
        <f>VLOOKUP($A22,'Return Data'!$B$7:$R$2292,14,0)</f>
        <v>7.4592000000000001</v>
      </c>
      <c r="Q22" s="66">
        <f t="shared" si="6"/>
        <v>11</v>
      </c>
      <c r="R22" s="65">
        <f>VLOOKUP($A22,'Return Data'!$B$7:$R$2292,16,0)</f>
        <v>8.2909000000000006</v>
      </c>
      <c r="S22" s="67">
        <f t="shared" si="7"/>
        <v>7</v>
      </c>
    </row>
    <row r="23" spans="1:19" x14ac:dyDescent="0.3">
      <c r="A23" s="82" t="s">
        <v>592</v>
      </c>
      <c r="B23" s="64">
        <f>VLOOKUP($A23,'Return Data'!$B$7:$R$2292,3,0)</f>
        <v>44679</v>
      </c>
      <c r="C23" s="65">
        <f>VLOOKUP($A23,'Return Data'!$B$7:$R$2292,4,0)</f>
        <v>35.192100000000003</v>
      </c>
      <c r="D23" s="65">
        <f>VLOOKUP($A23,'Return Data'!$B$7:$R$2292,9,0)</f>
        <v>-3.5857000000000001</v>
      </c>
      <c r="E23" s="66">
        <f t="shared" si="0"/>
        <v>15</v>
      </c>
      <c r="F23" s="65">
        <f>VLOOKUP($A23,'Return Data'!$B$7:$R$2292,10,0)</f>
        <v>2.2492000000000001</v>
      </c>
      <c r="G23" s="66">
        <f t="shared" si="1"/>
        <v>13</v>
      </c>
      <c r="H23" s="65">
        <f>VLOOKUP($A23,'Return Data'!$B$7:$R$2292,11,0)</f>
        <v>2.423</v>
      </c>
      <c r="I23" s="66">
        <f t="shared" si="2"/>
        <v>15</v>
      </c>
      <c r="J23" s="65">
        <f>VLOOKUP($A23,'Return Data'!$B$7:$R$2292,12,0)</f>
        <v>2.4152</v>
      </c>
      <c r="K23" s="66">
        <f t="shared" si="3"/>
        <v>16</v>
      </c>
      <c r="L23" s="65">
        <f>VLOOKUP($A23,'Return Data'!$B$7:$R$2292,13,0)</f>
        <v>2.6718000000000002</v>
      </c>
      <c r="M23" s="66">
        <f t="shared" si="4"/>
        <v>17</v>
      </c>
      <c r="N23" s="65">
        <f>VLOOKUP($A23,'Return Data'!$B$7:$R$2292,17,0)</f>
        <v>4.5979999999999999</v>
      </c>
      <c r="O23" s="66">
        <f t="shared" si="5"/>
        <v>17</v>
      </c>
      <c r="P23" s="65">
        <f>VLOOKUP($A23,'Return Data'!$B$7:$R$2292,14,0)</f>
        <v>6.1707999999999998</v>
      </c>
      <c r="Q23" s="66">
        <f t="shared" si="6"/>
        <v>16</v>
      </c>
      <c r="R23" s="65">
        <f>VLOOKUP($A23,'Return Data'!$B$7:$R$2292,16,0)</f>
        <v>7.3417000000000003</v>
      </c>
      <c r="S23" s="67">
        <f t="shared" si="7"/>
        <v>16</v>
      </c>
    </row>
    <row r="24" spans="1:19" x14ac:dyDescent="0.3">
      <c r="A24" s="82" t="s">
        <v>593</v>
      </c>
      <c r="B24" s="64">
        <f>VLOOKUP($A24,'Return Data'!$B$7:$R$2292,3,0)</f>
        <v>44679</v>
      </c>
      <c r="C24" s="65">
        <f>VLOOKUP($A24,'Return Data'!$B$7:$R$2292,4,0)</f>
        <v>11.863799999999999</v>
      </c>
      <c r="D24" s="65">
        <f>VLOOKUP($A24,'Return Data'!$B$7:$R$2292,9,0)</f>
        <v>-0.25800000000000001</v>
      </c>
      <c r="E24" s="66">
        <f t="shared" si="0"/>
        <v>10</v>
      </c>
      <c r="F24" s="65">
        <f>VLOOKUP($A24,'Return Data'!$B$7:$R$2292,10,0)</f>
        <v>2.9197000000000002</v>
      </c>
      <c r="G24" s="66">
        <f t="shared" si="1"/>
        <v>9</v>
      </c>
      <c r="H24" s="65">
        <f>VLOOKUP($A24,'Return Data'!$B$7:$R$2292,11,0)</f>
        <v>3.2484000000000002</v>
      </c>
      <c r="I24" s="66">
        <f t="shared" si="2"/>
        <v>4</v>
      </c>
      <c r="J24" s="65">
        <f>VLOOKUP($A24,'Return Data'!$B$7:$R$2292,12,0)</f>
        <v>3.7330000000000001</v>
      </c>
      <c r="K24" s="66">
        <f t="shared" si="3"/>
        <v>4</v>
      </c>
      <c r="L24" s="65">
        <f>VLOOKUP($A24,'Return Data'!$B$7:$R$2292,13,0)</f>
        <v>4.2541000000000002</v>
      </c>
      <c r="M24" s="66">
        <f t="shared" si="4"/>
        <v>4</v>
      </c>
      <c r="N24" s="65"/>
      <c r="O24" s="66"/>
      <c r="P24" s="65"/>
      <c r="Q24" s="66"/>
      <c r="R24" s="65">
        <f>VLOOKUP($A24,'Return Data'!$B$7:$R$2292,16,0)</f>
        <v>6.93</v>
      </c>
      <c r="S24" s="67">
        <f t="shared" si="7"/>
        <v>17</v>
      </c>
    </row>
    <row r="25" spans="1:19" x14ac:dyDescent="0.3">
      <c r="A25" s="82" t="s">
        <v>595</v>
      </c>
      <c r="B25" s="64">
        <f>VLOOKUP($A25,'Return Data'!$B$7:$R$2292,3,0)</f>
        <v>44679</v>
      </c>
      <c r="C25" s="65">
        <f>VLOOKUP($A25,'Return Data'!$B$7:$R$2292,4,0)</f>
        <v>16.809699999999999</v>
      </c>
      <c r="D25" s="65">
        <f>VLOOKUP($A25,'Return Data'!$B$7:$R$2292,9,0)</f>
        <v>-2.0836000000000001</v>
      </c>
      <c r="E25" s="66">
        <f t="shared" si="0"/>
        <v>14</v>
      </c>
      <c r="F25" s="65">
        <f>VLOOKUP($A25,'Return Data'!$B$7:$R$2292,10,0)</f>
        <v>2.0587</v>
      </c>
      <c r="G25" s="66">
        <f t="shared" si="1"/>
        <v>15</v>
      </c>
      <c r="H25" s="65">
        <f>VLOOKUP($A25,'Return Data'!$B$7:$R$2292,11,0)</f>
        <v>2.5078</v>
      </c>
      <c r="I25" s="66">
        <f t="shared" si="2"/>
        <v>14</v>
      </c>
      <c r="J25" s="65">
        <f>VLOOKUP($A25,'Return Data'!$B$7:$R$2292,12,0)</f>
        <v>2.7822</v>
      </c>
      <c r="K25" s="66">
        <f t="shared" si="3"/>
        <v>15</v>
      </c>
      <c r="L25" s="65">
        <f>VLOOKUP($A25,'Return Data'!$B$7:$R$2292,13,0)</f>
        <v>3.0112999999999999</v>
      </c>
      <c r="M25" s="66">
        <f t="shared" si="4"/>
        <v>15</v>
      </c>
      <c r="N25" s="65">
        <f>VLOOKUP($A25,'Return Data'!$B$7:$R$2292,17,0)</f>
        <v>4.8940999999999999</v>
      </c>
      <c r="O25" s="66">
        <f>RANK(N25,N$8:N$25,0)</f>
        <v>16</v>
      </c>
      <c r="P25" s="65">
        <f>VLOOKUP($A25,'Return Data'!$B$7:$R$2292,14,0)</f>
        <v>3.6254</v>
      </c>
      <c r="Q25" s="66">
        <f>RANK(P25,P$8:P$25,0)</f>
        <v>17</v>
      </c>
      <c r="R25" s="65">
        <f>VLOOKUP($A25,'Return Data'!$B$7:$R$2292,16,0)</f>
        <v>6.5095000000000001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-1.2800055555555554</v>
      </c>
      <c r="E27" s="88"/>
      <c r="F27" s="89">
        <f>AVERAGE(F8:F25)</f>
        <v>2.6207277777777778</v>
      </c>
      <c r="G27" s="88"/>
      <c r="H27" s="89">
        <f>AVERAGE(H8:H25)</f>
        <v>2.6410500000000008</v>
      </c>
      <c r="I27" s="88"/>
      <c r="J27" s="89">
        <f>AVERAGE(J8:J25)</f>
        <v>3.2656055555555557</v>
      </c>
      <c r="K27" s="88"/>
      <c r="L27" s="89">
        <f>AVERAGE(L8:L25)</f>
        <v>3.7250388888888883</v>
      </c>
      <c r="M27" s="88"/>
      <c r="N27" s="89">
        <f>AVERAGE(N8:N25)</f>
        <v>6.0793058823529416</v>
      </c>
      <c r="O27" s="88"/>
      <c r="P27" s="89">
        <f>AVERAGE(P8:P25)</f>
        <v>7.3858352941176477</v>
      </c>
      <c r="Q27" s="88"/>
      <c r="R27" s="89">
        <f>AVERAGE(R8:R25)</f>
        <v>8.0030611111111121</v>
      </c>
      <c r="S27" s="90"/>
    </row>
    <row r="28" spans="1:19" x14ac:dyDescent="0.3">
      <c r="A28" s="87" t="s">
        <v>28</v>
      </c>
      <c r="B28" s="88"/>
      <c r="C28" s="88"/>
      <c r="D28" s="89">
        <f>MIN(D8:D25)</f>
        <v>-10.501200000000001</v>
      </c>
      <c r="E28" s="88"/>
      <c r="F28" s="89">
        <f>MIN(F8:F25)</f>
        <v>-0.83699999999999997</v>
      </c>
      <c r="G28" s="88"/>
      <c r="H28" s="89">
        <f>MIN(H8:H25)</f>
        <v>0.37819999999999998</v>
      </c>
      <c r="I28" s="88"/>
      <c r="J28" s="89">
        <f>MIN(J8:J25)</f>
        <v>1.7927999999999999</v>
      </c>
      <c r="K28" s="88"/>
      <c r="L28" s="89">
        <f>MIN(L8:L25)</f>
        <v>2.6629999999999998</v>
      </c>
      <c r="M28" s="88"/>
      <c r="N28" s="89">
        <f>MIN(N8:N25)</f>
        <v>4.5979999999999999</v>
      </c>
      <c r="O28" s="88"/>
      <c r="P28" s="89">
        <f>MIN(P8:P25)</f>
        <v>3.6254</v>
      </c>
      <c r="Q28" s="88"/>
      <c r="R28" s="89">
        <f>MIN(R8:R25)</f>
        <v>6.5095000000000001</v>
      </c>
      <c r="S28" s="90"/>
    </row>
    <row r="29" spans="1:19" ht="15" thickBot="1" x14ac:dyDescent="0.35">
      <c r="A29" s="91" t="s">
        <v>29</v>
      </c>
      <c r="B29" s="92"/>
      <c r="C29" s="92"/>
      <c r="D29" s="93">
        <f>MAX(D8:D25)</f>
        <v>3.2473999999999998</v>
      </c>
      <c r="E29" s="92"/>
      <c r="F29" s="93">
        <f>MAX(F8:F25)</f>
        <v>4.4513999999999996</v>
      </c>
      <c r="G29" s="92"/>
      <c r="H29" s="93">
        <f>MAX(H8:H25)</f>
        <v>3.7081</v>
      </c>
      <c r="I29" s="92"/>
      <c r="J29" s="93">
        <f>MAX(J8:J25)</f>
        <v>4.1745000000000001</v>
      </c>
      <c r="K29" s="92"/>
      <c r="L29" s="93">
        <f>MAX(L8:L25)</f>
        <v>4.6871</v>
      </c>
      <c r="M29" s="92"/>
      <c r="N29" s="93">
        <f>MAX(N8:N25)</f>
        <v>7.0518000000000001</v>
      </c>
      <c r="O29" s="92"/>
      <c r="P29" s="93">
        <f>MAX(P8:P25)</f>
        <v>9.1624999999999996</v>
      </c>
      <c r="Q29" s="92"/>
      <c r="R29" s="93">
        <f>MAX(R8:R25)</f>
        <v>8.8964999999999996</v>
      </c>
      <c r="S29" s="94"/>
    </row>
    <row r="30" spans="1:19" x14ac:dyDescent="0.3">
      <c r="A30" s="112" t="s">
        <v>431</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559</v>
      </c>
      <c r="B8" s="64">
        <f>VLOOKUP($A8,'Return Data'!$B$7:$R$2292,3,0)</f>
        <v>44679</v>
      </c>
      <c r="C8" s="65">
        <f>VLOOKUP($A8,'Return Data'!$B$7:$R$2292,4,0)</f>
        <v>296.45460000000003</v>
      </c>
      <c r="D8" s="65">
        <f>VLOOKUP($A8,'Return Data'!$B$7:$R$2292,9,0)</f>
        <v>1.0423</v>
      </c>
      <c r="E8" s="66">
        <f t="shared" ref="E8:E27" si="0">RANK(D8,D$8:D$27,0)</f>
        <v>6</v>
      </c>
      <c r="F8" s="65">
        <f>VLOOKUP($A8,'Return Data'!$B$7:$R$2292,10,0)</f>
        <v>3.3578999999999999</v>
      </c>
      <c r="G8" s="66">
        <f t="shared" ref="G8:G27" si="1">RANK(F8,F$8:F$27,0)</f>
        <v>4</v>
      </c>
      <c r="H8" s="65">
        <f>VLOOKUP($A8,'Return Data'!$B$7:$R$2292,11,0)</f>
        <v>3.0565000000000002</v>
      </c>
      <c r="I8" s="66">
        <f t="shared" ref="I8:I27" si="2">RANK(H8,H$8:H$27,0)</f>
        <v>4</v>
      </c>
      <c r="J8" s="65">
        <f>VLOOKUP($A8,'Return Data'!$B$7:$R$2292,12,0)</f>
        <v>3.3973</v>
      </c>
      <c r="K8" s="66">
        <f t="shared" ref="K8:K27" si="3">RANK(J8,J$8:J$27,0)</f>
        <v>5</v>
      </c>
      <c r="L8" s="65">
        <f>VLOOKUP($A8,'Return Data'!$B$7:$R$2292,13,0)</f>
        <v>3.9358</v>
      </c>
      <c r="M8" s="66">
        <f t="shared" ref="M8:M25" si="4">RANK(L8,L$8:L$27,0)</f>
        <v>5</v>
      </c>
      <c r="N8" s="65">
        <f>VLOOKUP($A8,'Return Data'!$B$7:$R$2292,17,0)</f>
        <v>6.2877999999999998</v>
      </c>
      <c r="O8" s="66">
        <f t="shared" ref="O8:O23" si="5">RANK(N8,N$8:N$27,0)</f>
        <v>5</v>
      </c>
      <c r="P8" s="65">
        <f>VLOOKUP($A8,'Return Data'!$B$7:$R$2292,14,0)</f>
        <v>7.5803000000000003</v>
      </c>
      <c r="Q8" s="66">
        <f t="shared" ref="Q8:Q23" si="6">RANK(P8,P$8:P$27,0)</f>
        <v>5</v>
      </c>
      <c r="R8" s="65">
        <f>VLOOKUP($A8,'Return Data'!$B$7:$R$2292,16,0)</f>
        <v>8.0718999999999994</v>
      </c>
      <c r="S8" s="67">
        <f t="shared" ref="S8:S27" si="7">RANK(R8,R$8:R$27,0)</f>
        <v>3</v>
      </c>
    </row>
    <row r="9" spans="1:19" x14ac:dyDescent="0.3">
      <c r="A9" s="82" t="s">
        <v>562</v>
      </c>
      <c r="B9" s="64">
        <f>VLOOKUP($A9,'Return Data'!$B$7:$R$2292,3,0)</f>
        <v>44679</v>
      </c>
      <c r="C9" s="65">
        <f>VLOOKUP($A9,'Return Data'!$B$7:$R$2292,4,0)</f>
        <v>2144.4758999999999</v>
      </c>
      <c r="D9" s="65">
        <f>VLOOKUP($A9,'Return Data'!$B$7:$R$2292,9,0)</f>
        <v>2.9565999999999999</v>
      </c>
      <c r="E9" s="66">
        <f t="shared" si="0"/>
        <v>1</v>
      </c>
      <c r="F9" s="65">
        <f>VLOOKUP($A9,'Return Data'!$B$7:$R$2292,10,0)</f>
        <v>3.5937999999999999</v>
      </c>
      <c r="G9" s="66">
        <f t="shared" si="1"/>
        <v>3</v>
      </c>
      <c r="H9" s="65">
        <f>VLOOKUP($A9,'Return Data'!$B$7:$R$2292,11,0)</f>
        <v>3.4129</v>
      </c>
      <c r="I9" s="66">
        <f t="shared" si="2"/>
        <v>2</v>
      </c>
      <c r="J9" s="65">
        <f>VLOOKUP($A9,'Return Data'!$B$7:$R$2292,12,0)</f>
        <v>3.2235999999999998</v>
      </c>
      <c r="K9" s="66">
        <f t="shared" si="3"/>
        <v>8</v>
      </c>
      <c r="L9" s="65">
        <f>VLOOKUP($A9,'Return Data'!$B$7:$R$2292,13,0)</f>
        <v>3.5684999999999998</v>
      </c>
      <c r="M9" s="66">
        <f t="shared" si="4"/>
        <v>11</v>
      </c>
      <c r="N9" s="65">
        <f>VLOOKUP($A9,'Return Data'!$B$7:$R$2292,17,0)</f>
        <v>5.7941000000000003</v>
      </c>
      <c r="O9" s="66">
        <f t="shared" si="5"/>
        <v>9</v>
      </c>
      <c r="P9" s="65">
        <f>VLOOKUP($A9,'Return Data'!$B$7:$R$2292,14,0)</f>
        <v>7.1666999999999996</v>
      </c>
      <c r="Q9" s="66">
        <f t="shared" si="6"/>
        <v>9</v>
      </c>
      <c r="R9" s="65">
        <f>VLOOKUP($A9,'Return Data'!$B$7:$R$2292,16,0)</f>
        <v>8.0165000000000006</v>
      </c>
      <c r="S9" s="67">
        <f t="shared" si="7"/>
        <v>4</v>
      </c>
    </row>
    <row r="10" spans="1:19" x14ac:dyDescent="0.3">
      <c r="A10" s="82" t="s">
        <v>564</v>
      </c>
      <c r="B10" s="64">
        <f>VLOOKUP($A10,'Return Data'!$B$7:$R$2292,3,0)</f>
        <v>44679</v>
      </c>
      <c r="C10" s="65">
        <f>VLOOKUP($A10,'Return Data'!$B$7:$R$2292,4,0)</f>
        <v>19.421900000000001</v>
      </c>
      <c r="D10" s="65">
        <f>VLOOKUP($A10,'Return Data'!$B$7:$R$2292,9,0)</f>
        <v>-0.99939999999999996</v>
      </c>
      <c r="E10" s="66">
        <f t="shared" si="0"/>
        <v>14</v>
      </c>
      <c r="F10" s="65">
        <f>VLOOKUP($A10,'Return Data'!$B$7:$R$2292,10,0)</f>
        <v>1.9301999999999999</v>
      </c>
      <c r="G10" s="66">
        <f t="shared" si="1"/>
        <v>16</v>
      </c>
      <c r="H10" s="65">
        <f>VLOOKUP($A10,'Return Data'!$B$7:$R$2292,11,0)</f>
        <v>2.4308999999999998</v>
      </c>
      <c r="I10" s="66">
        <f t="shared" si="2"/>
        <v>10</v>
      </c>
      <c r="J10" s="65">
        <f>VLOOKUP($A10,'Return Data'!$B$7:$R$2292,12,0)</f>
        <v>2.6541000000000001</v>
      </c>
      <c r="K10" s="66">
        <f t="shared" si="3"/>
        <v>14</v>
      </c>
      <c r="L10" s="65">
        <f>VLOOKUP($A10,'Return Data'!$B$7:$R$2292,13,0)</f>
        <v>3.0695000000000001</v>
      </c>
      <c r="M10" s="66">
        <f t="shared" si="4"/>
        <v>15</v>
      </c>
      <c r="N10" s="65">
        <f>VLOOKUP($A10,'Return Data'!$B$7:$R$2292,17,0)</f>
        <v>5.5613000000000001</v>
      </c>
      <c r="O10" s="66">
        <f t="shared" si="5"/>
        <v>10</v>
      </c>
      <c r="P10" s="65">
        <f>VLOOKUP($A10,'Return Data'!$B$7:$R$2292,14,0)</f>
        <v>7.2694999999999999</v>
      </c>
      <c r="Q10" s="66">
        <f t="shared" si="6"/>
        <v>8</v>
      </c>
      <c r="R10" s="65">
        <f>VLOOKUP($A10,'Return Data'!$B$7:$R$2292,16,0)</f>
        <v>8.0007000000000001</v>
      </c>
      <c r="S10" s="67">
        <f t="shared" si="7"/>
        <v>5</v>
      </c>
    </row>
    <row r="11" spans="1:19" x14ac:dyDescent="0.3">
      <c r="A11" s="82" t="s">
        <v>566</v>
      </c>
      <c r="B11" s="64">
        <f>VLOOKUP($A11,'Return Data'!$B$7:$R$2292,3,0)</f>
        <v>44679</v>
      </c>
      <c r="C11" s="65">
        <f>VLOOKUP($A11,'Return Data'!$B$7:$R$2292,4,0)</f>
        <v>19.851900000000001</v>
      </c>
      <c r="D11" s="65">
        <f>VLOOKUP($A11,'Return Data'!$B$7:$R$2292,9,0)</f>
        <v>-8.7597000000000005</v>
      </c>
      <c r="E11" s="66">
        <f t="shared" si="0"/>
        <v>17</v>
      </c>
      <c r="F11" s="65">
        <f>VLOOKUP($A11,'Return Data'!$B$7:$R$2292,10,0)</f>
        <v>1.1698999999999999</v>
      </c>
      <c r="G11" s="66">
        <f t="shared" si="1"/>
        <v>18</v>
      </c>
      <c r="H11" s="65">
        <f>VLOOKUP($A11,'Return Data'!$B$7:$R$2292,11,0)</f>
        <v>0.85929999999999995</v>
      </c>
      <c r="I11" s="66">
        <f t="shared" si="2"/>
        <v>18</v>
      </c>
      <c r="J11" s="65">
        <f>VLOOKUP($A11,'Return Data'!$B$7:$R$2292,12,0)</f>
        <v>3.2641</v>
      </c>
      <c r="K11" s="66">
        <f t="shared" si="3"/>
        <v>6</v>
      </c>
      <c r="L11" s="65">
        <f>VLOOKUP($A11,'Return Data'!$B$7:$R$2292,13,0)</f>
        <v>3.5933000000000002</v>
      </c>
      <c r="M11" s="66">
        <f t="shared" si="4"/>
        <v>10</v>
      </c>
      <c r="N11" s="65">
        <f>VLOOKUP($A11,'Return Data'!$B$7:$R$2292,17,0)</f>
        <v>6.3860999999999999</v>
      </c>
      <c r="O11" s="66">
        <f t="shared" si="5"/>
        <v>4</v>
      </c>
      <c r="P11" s="65">
        <f>VLOOKUP($A11,'Return Data'!$B$7:$R$2292,14,0)</f>
        <v>8.8064</v>
      </c>
      <c r="Q11" s="66">
        <f t="shared" si="6"/>
        <v>1</v>
      </c>
      <c r="R11" s="65">
        <f>VLOOKUP($A11,'Return Data'!$B$7:$R$2292,16,0)</f>
        <v>8.2725000000000009</v>
      </c>
      <c r="S11" s="67">
        <f t="shared" si="7"/>
        <v>1</v>
      </c>
    </row>
    <row r="12" spans="1:19" x14ac:dyDescent="0.3">
      <c r="A12" s="82" t="s">
        <v>567</v>
      </c>
      <c r="B12" s="64">
        <f>VLOOKUP($A12,'Return Data'!$B$7:$R$2292,3,0)</f>
        <v>44679</v>
      </c>
      <c r="C12" s="65">
        <f>VLOOKUP($A12,'Return Data'!$B$7:$R$2292,4,0)</f>
        <v>18.224900000000002</v>
      </c>
      <c r="D12" s="65">
        <f>VLOOKUP($A12,'Return Data'!$B$7:$R$2292,9,0)</f>
        <v>-0.27129999999999999</v>
      </c>
      <c r="E12" s="66">
        <f t="shared" si="0"/>
        <v>10</v>
      </c>
      <c r="F12" s="65">
        <f>VLOOKUP($A12,'Return Data'!$B$7:$R$2292,10,0)</f>
        <v>2.4762</v>
      </c>
      <c r="G12" s="66">
        <f t="shared" si="1"/>
        <v>9</v>
      </c>
      <c r="H12" s="65">
        <f>VLOOKUP($A12,'Return Data'!$B$7:$R$2292,11,0)</f>
        <v>2.7383999999999999</v>
      </c>
      <c r="I12" s="66">
        <f t="shared" si="2"/>
        <v>6</v>
      </c>
      <c r="J12" s="65">
        <f>VLOOKUP($A12,'Return Data'!$B$7:$R$2292,12,0)</f>
        <v>3.1598999999999999</v>
      </c>
      <c r="K12" s="66">
        <f t="shared" si="3"/>
        <v>10</v>
      </c>
      <c r="L12" s="65">
        <f>VLOOKUP($A12,'Return Data'!$B$7:$R$2292,13,0)</f>
        <v>3.4171999999999998</v>
      </c>
      <c r="M12" s="66">
        <f t="shared" si="4"/>
        <v>13</v>
      </c>
      <c r="N12" s="65">
        <f>VLOOKUP($A12,'Return Data'!$B$7:$R$2292,17,0)</f>
        <v>5.1962999999999999</v>
      </c>
      <c r="O12" s="66">
        <f t="shared" si="5"/>
        <v>13</v>
      </c>
      <c r="P12" s="65">
        <f>VLOOKUP($A12,'Return Data'!$B$7:$R$2292,14,0)</f>
        <v>7.0751999999999997</v>
      </c>
      <c r="Q12" s="66">
        <f t="shared" si="6"/>
        <v>11</v>
      </c>
      <c r="R12" s="65">
        <f>VLOOKUP($A12,'Return Data'!$B$7:$R$2292,16,0)</f>
        <v>7.7773000000000003</v>
      </c>
      <c r="S12" s="67">
        <f t="shared" si="7"/>
        <v>8</v>
      </c>
    </row>
    <row r="13" spans="1:19" x14ac:dyDescent="0.3">
      <c r="A13" s="82" t="s">
        <v>570</v>
      </c>
      <c r="B13" s="64">
        <f>VLOOKUP($A13,'Return Data'!$B$7:$R$2292,3,0)</f>
        <v>44679</v>
      </c>
      <c r="C13" s="65">
        <f>VLOOKUP($A13,'Return Data'!$B$7:$R$2292,4,0)</f>
        <v>18.619499999999999</v>
      </c>
      <c r="D13" s="65">
        <f>VLOOKUP($A13,'Return Data'!$B$7:$R$2292,9,0)</f>
        <v>-0.1328</v>
      </c>
      <c r="E13" s="66">
        <f t="shared" si="0"/>
        <v>9</v>
      </c>
      <c r="F13" s="65">
        <f>VLOOKUP($A13,'Return Data'!$B$7:$R$2292,10,0)</f>
        <v>2.931</v>
      </c>
      <c r="G13" s="66">
        <f t="shared" si="1"/>
        <v>6</v>
      </c>
      <c r="H13" s="65">
        <f>VLOOKUP($A13,'Return Data'!$B$7:$R$2292,11,0)</f>
        <v>2.4862000000000002</v>
      </c>
      <c r="I13" s="66">
        <f t="shared" si="2"/>
        <v>9</v>
      </c>
      <c r="J13" s="65">
        <f>VLOOKUP($A13,'Return Data'!$B$7:$R$2292,12,0)</f>
        <v>3.1191</v>
      </c>
      <c r="K13" s="66">
        <f t="shared" si="3"/>
        <v>11</v>
      </c>
      <c r="L13" s="65">
        <f>VLOOKUP($A13,'Return Data'!$B$7:$R$2292,13,0)</f>
        <v>3.7343999999999999</v>
      </c>
      <c r="M13" s="66">
        <f t="shared" si="4"/>
        <v>7</v>
      </c>
      <c r="N13" s="65">
        <f>VLOOKUP($A13,'Return Data'!$B$7:$R$2292,17,0)</f>
        <v>6.5702999999999996</v>
      </c>
      <c r="O13" s="66">
        <f t="shared" si="5"/>
        <v>1</v>
      </c>
      <c r="P13" s="65">
        <f>VLOOKUP($A13,'Return Data'!$B$7:$R$2292,14,0)</f>
        <v>7.3871000000000002</v>
      </c>
      <c r="Q13" s="66">
        <f t="shared" si="6"/>
        <v>6</v>
      </c>
      <c r="R13" s="65">
        <f>VLOOKUP($A13,'Return Data'!$B$7:$R$2292,16,0)</f>
        <v>7.9806999999999997</v>
      </c>
      <c r="S13" s="67">
        <f t="shared" si="7"/>
        <v>6</v>
      </c>
    </row>
    <row r="14" spans="1:19" x14ac:dyDescent="0.3">
      <c r="A14" s="82" t="s">
        <v>571</v>
      </c>
      <c r="B14" s="64">
        <f>VLOOKUP($A14,'Return Data'!$B$7:$R$2292,3,0)</f>
        <v>44679</v>
      </c>
      <c r="C14" s="65">
        <f>VLOOKUP($A14,'Return Data'!$B$7:$R$2292,4,0)</f>
        <v>26.1555</v>
      </c>
      <c r="D14" s="65">
        <f>VLOOKUP($A14,'Return Data'!$B$7:$R$2292,9,0)</f>
        <v>2.5217999999999998</v>
      </c>
      <c r="E14" s="66">
        <f t="shared" si="0"/>
        <v>3</v>
      </c>
      <c r="F14" s="65">
        <f>VLOOKUP($A14,'Return Data'!$B$7:$R$2292,10,0)</f>
        <v>3.9944000000000002</v>
      </c>
      <c r="G14" s="66">
        <f t="shared" si="1"/>
        <v>2</v>
      </c>
      <c r="H14" s="65">
        <f>VLOOKUP($A14,'Return Data'!$B$7:$R$2292,11,0)</f>
        <v>2.2736000000000001</v>
      </c>
      <c r="I14" s="66">
        <f t="shared" si="2"/>
        <v>15</v>
      </c>
      <c r="J14" s="65">
        <f>VLOOKUP($A14,'Return Data'!$B$7:$R$2292,12,0)</f>
        <v>3.71</v>
      </c>
      <c r="K14" s="66">
        <f t="shared" si="3"/>
        <v>3</v>
      </c>
      <c r="L14" s="65">
        <f>VLOOKUP($A14,'Return Data'!$B$7:$R$2292,13,0)</f>
        <v>4.0819999999999999</v>
      </c>
      <c r="M14" s="66">
        <f t="shared" si="4"/>
        <v>4</v>
      </c>
      <c r="N14" s="65">
        <f>VLOOKUP($A14,'Return Data'!$B$7:$R$2292,17,0)</f>
        <v>6.4147999999999996</v>
      </c>
      <c r="O14" s="66">
        <f t="shared" si="5"/>
        <v>3</v>
      </c>
      <c r="P14" s="65">
        <f>VLOOKUP($A14,'Return Data'!$B$7:$R$2292,14,0)</f>
        <v>7.1459000000000001</v>
      </c>
      <c r="Q14" s="66">
        <f t="shared" si="6"/>
        <v>10</v>
      </c>
      <c r="R14" s="65">
        <f>VLOOKUP($A14,'Return Data'!$B$7:$R$2292,16,0)</f>
        <v>8.1107999999999993</v>
      </c>
      <c r="S14" s="67">
        <f t="shared" si="7"/>
        <v>2</v>
      </c>
    </row>
    <row r="15" spans="1:19" x14ac:dyDescent="0.3">
      <c r="A15" s="82" t="s">
        <v>574</v>
      </c>
      <c r="B15" s="64">
        <f>VLOOKUP($A15,'Return Data'!$B$7:$R$2292,3,0)</f>
        <v>44679</v>
      </c>
      <c r="C15" s="65">
        <f>VLOOKUP($A15,'Return Data'!$B$7:$R$2292,4,0)</f>
        <v>20.027100000000001</v>
      </c>
      <c r="D15" s="65">
        <f>VLOOKUP($A15,'Return Data'!$B$7:$R$2292,9,0)</f>
        <v>1.4657</v>
      </c>
      <c r="E15" s="66">
        <f t="shared" si="0"/>
        <v>4</v>
      </c>
      <c r="F15" s="65">
        <f>VLOOKUP($A15,'Return Data'!$B$7:$R$2292,10,0)</f>
        <v>3.1160000000000001</v>
      </c>
      <c r="G15" s="66">
        <f t="shared" si="1"/>
        <v>5</v>
      </c>
      <c r="H15" s="65">
        <f>VLOOKUP($A15,'Return Data'!$B$7:$R$2292,11,0)</f>
        <v>3.1747999999999998</v>
      </c>
      <c r="I15" s="66">
        <f t="shared" si="2"/>
        <v>3</v>
      </c>
      <c r="J15" s="65">
        <f>VLOOKUP($A15,'Return Data'!$B$7:$R$2292,12,0)</f>
        <v>3.0488</v>
      </c>
      <c r="K15" s="66">
        <f t="shared" si="3"/>
        <v>13</v>
      </c>
      <c r="L15" s="65">
        <f>VLOOKUP($A15,'Return Data'!$B$7:$R$2292,13,0)</f>
        <v>3.488</v>
      </c>
      <c r="M15" s="66">
        <f t="shared" si="4"/>
        <v>12</v>
      </c>
      <c r="N15" s="65">
        <f>VLOOKUP($A15,'Return Data'!$B$7:$R$2292,17,0)</f>
        <v>6.1157000000000004</v>
      </c>
      <c r="O15" s="66">
        <f t="shared" si="5"/>
        <v>6</v>
      </c>
      <c r="P15" s="65">
        <f>VLOOKUP($A15,'Return Data'!$B$7:$R$2292,14,0)</f>
        <v>7.7401</v>
      </c>
      <c r="Q15" s="66">
        <f t="shared" si="6"/>
        <v>2</v>
      </c>
      <c r="R15" s="65">
        <f>VLOOKUP($A15,'Return Data'!$B$7:$R$2292,16,0)</f>
        <v>7.8875000000000002</v>
      </c>
      <c r="S15" s="67">
        <f t="shared" si="7"/>
        <v>7</v>
      </c>
    </row>
    <row r="16" spans="1:19" x14ac:dyDescent="0.3">
      <c r="A16" s="82" t="s">
        <v>577</v>
      </c>
      <c r="B16" s="64">
        <f>VLOOKUP($A16,'Return Data'!$B$7:$R$2292,3,0)</f>
        <v>44679</v>
      </c>
      <c r="C16" s="65">
        <f>VLOOKUP($A16,'Return Data'!$B$7:$R$2292,4,0)</f>
        <v>1854.4078999999999</v>
      </c>
      <c r="D16" s="65">
        <f>VLOOKUP($A16,'Return Data'!$B$7:$R$2292,9,0)</f>
        <v>-10.202299999999999</v>
      </c>
      <c r="E16" s="66">
        <f t="shared" si="0"/>
        <v>19</v>
      </c>
      <c r="F16" s="65">
        <f>VLOOKUP($A16,'Return Data'!$B$7:$R$2292,10,0)</f>
        <v>0.27329999999999999</v>
      </c>
      <c r="G16" s="66">
        <f t="shared" si="1"/>
        <v>19</v>
      </c>
      <c r="H16" s="65">
        <f>VLOOKUP($A16,'Return Data'!$B$7:$R$2292,11,0)</f>
        <v>-4.24E-2</v>
      </c>
      <c r="I16" s="66">
        <f t="shared" si="2"/>
        <v>20</v>
      </c>
      <c r="J16" s="65">
        <f>VLOOKUP($A16,'Return Data'!$B$7:$R$2292,12,0)</f>
        <v>1.7376</v>
      </c>
      <c r="K16" s="66">
        <f t="shared" si="3"/>
        <v>19</v>
      </c>
      <c r="L16" s="65">
        <f>VLOOKUP($A16,'Return Data'!$B$7:$R$2292,13,0)</f>
        <v>2.3330000000000002</v>
      </c>
      <c r="M16" s="66">
        <f t="shared" si="4"/>
        <v>19</v>
      </c>
      <c r="N16" s="65">
        <f>VLOOKUP($A16,'Return Data'!$B$7:$R$2292,17,0)</f>
        <v>5.1917</v>
      </c>
      <c r="O16" s="66">
        <f t="shared" si="5"/>
        <v>14</v>
      </c>
      <c r="P16" s="65">
        <f>VLOOKUP($A16,'Return Data'!$B$7:$R$2292,14,0)</f>
        <v>6.2050000000000001</v>
      </c>
      <c r="Q16" s="66">
        <f t="shared" si="6"/>
        <v>15</v>
      </c>
      <c r="R16" s="65">
        <f>VLOOKUP($A16,'Return Data'!$B$7:$R$2292,16,0)</f>
        <v>6.8399000000000001</v>
      </c>
      <c r="S16" s="67">
        <f t="shared" si="7"/>
        <v>17</v>
      </c>
    </row>
    <row r="17" spans="1:19" x14ac:dyDescent="0.3">
      <c r="A17" s="82" t="s">
        <v>579</v>
      </c>
      <c r="B17" s="64">
        <f>VLOOKUP($A17,'Return Data'!$B$7:$R$2292,3,0)</f>
        <v>44679</v>
      </c>
      <c r="C17" s="65">
        <f>VLOOKUP($A17,'Return Data'!$B$7:$R$2292,4,0)</f>
        <v>52.743499999999997</v>
      </c>
      <c r="D17" s="65">
        <f>VLOOKUP($A17,'Return Data'!$B$7:$R$2292,9,0)</f>
        <v>0.34389999999999998</v>
      </c>
      <c r="E17" s="66">
        <f t="shared" si="0"/>
        <v>8</v>
      </c>
      <c r="F17" s="65">
        <f>VLOOKUP($A17,'Return Data'!$B$7:$R$2292,10,0)</f>
        <v>2.6966999999999999</v>
      </c>
      <c r="G17" s="66">
        <f t="shared" si="1"/>
        <v>7</v>
      </c>
      <c r="H17" s="65">
        <f>VLOOKUP($A17,'Return Data'!$B$7:$R$2292,11,0)</f>
        <v>2.3754</v>
      </c>
      <c r="I17" s="66">
        <f t="shared" si="2"/>
        <v>11</v>
      </c>
      <c r="J17" s="65">
        <f>VLOOKUP($A17,'Return Data'!$B$7:$R$2292,12,0)</f>
        <v>3.6861999999999999</v>
      </c>
      <c r="K17" s="66">
        <f t="shared" si="3"/>
        <v>4</v>
      </c>
      <c r="L17" s="65">
        <f>VLOOKUP($A17,'Return Data'!$B$7:$R$2292,13,0)</f>
        <v>4.266</v>
      </c>
      <c r="M17" s="66">
        <f t="shared" si="4"/>
        <v>1</v>
      </c>
      <c r="N17" s="65">
        <f>VLOOKUP($A17,'Return Data'!$B$7:$R$2292,17,0)</f>
        <v>6.5072000000000001</v>
      </c>
      <c r="O17" s="66">
        <f t="shared" si="5"/>
        <v>2</v>
      </c>
      <c r="P17" s="65">
        <f>VLOOKUP($A17,'Return Data'!$B$7:$R$2292,14,0)</f>
        <v>7.6722999999999999</v>
      </c>
      <c r="Q17" s="66">
        <f t="shared" si="6"/>
        <v>4</v>
      </c>
      <c r="R17" s="65">
        <f>VLOOKUP($A17,'Return Data'!$B$7:$R$2292,16,0)</f>
        <v>7.3826999999999998</v>
      </c>
      <c r="S17" s="67">
        <f t="shared" si="7"/>
        <v>14</v>
      </c>
    </row>
    <row r="18" spans="1:19" x14ac:dyDescent="0.3">
      <c r="A18" s="82" t="s">
        <v>582</v>
      </c>
      <c r="B18" s="64">
        <f>VLOOKUP($A18,'Return Data'!$B$7:$R$2292,3,0)</f>
        <v>44679</v>
      </c>
      <c r="C18" s="65">
        <f>VLOOKUP($A18,'Return Data'!$B$7:$R$2292,4,0)</f>
        <v>19.977599999999999</v>
      </c>
      <c r="D18" s="65">
        <f>VLOOKUP($A18,'Return Data'!$B$7:$R$2292,9,0)</f>
        <v>-10.878500000000001</v>
      </c>
      <c r="E18" s="66">
        <f t="shared" si="0"/>
        <v>20</v>
      </c>
      <c r="F18" s="65">
        <f>VLOOKUP($A18,'Return Data'!$B$7:$R$2292,10,0)</f>
        <v>-1.2163999999999999</v>
      </c>
      <c r="G18" s="66">
        <f t="shared" si="1"/>
        <v>20</v>
      </c>
      <c r="H18" s="65">
        <f>VLOOKUP($A18,'Return Data'!$B$7:$R$2292,11,0)</f>
        <v>0.81950000000000001</v>
      </c>
      <c r="I18" s="66">
        <f t="shared" si="2"/>
        <v>19</v>
      </c>
      <c r="J18" s="65">
        <f>VLOOKUP($A18,'Return Data'!$B$7:$R$2292,12,0)</f>
        <v>1.4084000000000001</v>
      </c>
      <c r="K18" s="66">
        <f t="shared" si="3"/>
        <v>20</v>
      </c>
      <c r="L18" s="65">
        <f>VLOOKUP($A18,'Return Data'!$B$7:$R$2292,13,0)</f>
        <v>2.2734999999999999</v>
      </c>
      <c r="M18" s="66">
        <f t="shared" si="4"/>
        <v>20</v>
      </c>
      <c r="N18" s="65">
        <f>VLOOKUP($A18,'Return Data'!$B$7:$R$2292,17,0)</f>
        <v>5.3136000000000001</v>
      </c>
      <c r="O18" s="66">
        <f t="shared" si="5"/>
        <v>12</v>
      </c>
      <c r="P18" s="65">
        <f>VLOOKUP($A18,'Return Data'!$B$7:$R$2292,14,0)</f>
        <v>7.0345000000000004</v>
      </c>
      <c r="Q18" s="66">
        <f t="shared" si="6"/>
        <v>12</v>
      </c>
      <c r="R18" s="65">
        <f>VLOOKUP($A18,'Return Data'!$B$7:$R$2292,16,0)</f>
        <v>4.8494000000000002</v>
      </c>
      <c r="S18" s="67">
        <f t="shared" si="7"/>
        <v>20</v>
      </c>
    </row>
    <row r="19" spans="1:19" x14ac:dyDescent="0.3">
      <c r="A19" s="82" t="s">
        <v>583</v>
      </c>
      <c r="B19" s="64">
        <f>VLOOKUP($A19,'Return Data'!$B$7:$R$2292,3,0)</f>
        <v>44679</v>
      </c>
      <c r="C19" s="65">
        <f>VLOOKUP($A19,'Return Data'!$B$7:$R$2292,4,0)</f>
        <v>28.333300000000001</v>
      </c>
      <c r="D19" s="65">
        <f>VLOOKUP($A19,'Return Data'!$B$7:$R$2292,9,0)</f>
        <v>1.1855</v>
      </c>
      <c r="E19" s="66">
        <f t="shared" si="0"/>
        <v>5</v>
      </c>
      <c r="F19" s="65">
        <f>VLOOKUP($A19,'Return Data'!$B$7:$R$2292,10,0)</f>
        <v>2.6175999999999999</v>
      </c>
      <c r="G19" s="66">
        <f t="shared" si="1"/>
        <v>8</v>
      </c>
      <c r="H19" s="65">
        <f>VLOOKUP($A19,'Return Data'!$B$7:$R$2292,11,0)</f>
        <v>2.5701000000000001</v>
      </c>
      <c r="I19" s="66">
        <f t="shared" si="2"/>
        <v>8</v>
      </c>
      <c r="J19" s="65">
        <f>VLOOKUP($A19,'Return Data'!$B$7:$R$2292,12,0)</f>
        <v>2.5545</v>
      </c>
      <c r="K19" s="66">
        <f t="shared" si="3"/>
        <v>16</v>
      </c>
      <c r="L19" s="65">
        <f>VLOOKUP($A19,'Return Data'!$B$7:$R$2292,13,0)</f>
        <v>2.8405999999999998</v>
      </c>
      <c r="M19" s="66">
        <f t="shared" si="4"/>
        <v>17</v>
      </c>
      <c r="N19" s="65">
        <f>VLOOKUP($A19,'Return Data'!$B$7:$R$2292,17,0)</f>
        <v>4.7500999999999998</v>
      </c>
      <c r="O19" s="66">
        <f t="shared" si="5"/>
        <v>16</v>
      </c>
      <c r="P19" s="65">
        <f>VLOOKUP($A19,'Return Data'!$B$7:$R$2292,14,0)</f>
        <v>6.2611999999999997</v>
      </c>
      <c r="Q19" s="66">
        <f t="shared" si="6"/>
        <v>14</v>
      </c>
      <c r="R19" s="65">
        <f>VLOOKUP($A19,'Return Data'!$B$7:$R$2292,16,0)</f>
        <v>7.2279999999999998</v>
      </c>
      <c r="S19" s="67">
        <f t="shared" si="7"/>
        <v>15</v>
      </c>
    </row>
    <row r="20" spans="1:19" x14ac:dyDescent="0.3">
      <c r="A20" s="82" t="s">
        <v>585</v>
      </c>
      <c r="B20" s="64">
        <f>VLOOKUP($A20,'Return Data'!$B$7:$R$2292,3,0)</f>
        <v>44679</v>
      </c>
      <c r="C20" s="65">
        <f>VLOOKUP($A20,'Return Data'!$B$7:$R$2292,4,0)</f>
        <v>16.826699999999999</v>
      </c>
      <c r="D20" s="65">
        <f>VLOOKUP($A20,'Return Data'!$B$7:$R$2292,9,0)</f>
        <v>-0.72030000000000005</v>
      </c>
      <c r="E20" s="66">
        <f t="shared" si="0"/>
        <v>11</v>
      </c>
      <c r="F20" s="65">
        <f>VLOOKUP($A20,'Return Data'!$B$7:$R$2292,10,0)</f>
        <v>2.4588000000000001</v>
      </c>
      <c r="G20" s="66">
        <f t="shared" si="1"/>
        <v>10</v>
      </c>
      <c r="H20" s="65">
        <f>VLOOKUP($A20,'Return Data'!$B$7:$R$2292,11,0)</f>
        <v>2.6200999999999999</v>
      </c>
      <c r="I20" s="66">
        <f t="shared" si="2"/>
        <v>7</v>
      </c>
      <c r="J20" s="65">
        <f>VLOOKUP($A20,'Return Data'!$B$7:$R$2292,12,0)</f>
        <v>3.2105999999999999</v>
      </c>
      <c r="K20" s="66">
        <f t="shared" si="3"/>
        <v>9</v>
      </c>
      <c r="L20" s="65">
        <f>VLOOKUP($A20,'Return Data'!$B$7:$R$2292,13,0)</f>
        <v>3.7263999999999999</v>
      </c>
      <c r="M20" s="66">
        <f t="shared" si="4"/>
        <v>8</v>
      </c>
      <c r="N20" s="65">
        <f>VLOOKUP($A20,'Return Data'!$B$7:$R$2292,17,0)</f>
        <v>6.1</v>
      </c>
      <c r="O20" s="66">
        <f t="shared" si="5"/>
        <v>7</v>
      </c>
      <c r="P20" s="65">
        <f>VLOOKUP($A20,'Return Data'!$B$7:$R$2292,14,0)</f>
        <v>7.7343000000000002</v>
      </c>
      <c r="Q20" s="66">
        <f t="shared" si="6"/>
        <v>3</v>
      </c>
      <c r="R20" s="65">
        <f>VLOOKUP($A20,'Return Data'!$B$7:$R$2292,16,0)</f>
        <v>7.7645999999999997</v>
      </c>
      <c r="S20" s="67">
        <f t="shared" si="7"/>
        <v>10</v>
      </c>
    </row>
    <row r="21" spans="1:19" x14ac:dyDescent="0.3">
      <c r="A21" s="82" t="s">
        <v>587</v>
      </c>
      <c r="B21" s="64">
        <f>VLOOKUP($A21,'Return Data'!$B$7:$R$2292,3,0)</f>
        <v>44679</v>
      </c>
      <c r="C21" s="65">
        <f>VLOOKUP($A21,'Return Data'!$B$7:$R$2292,4,0)</f>
        <v>19.824200000000001</v>
      </c>
      <c r="D21" s="65">
        <f>VLOOKUP($A21,'Return Data'!$B$7:$R$2292,9,0)</f>
        <v>0.54069999999999996</v>
      </c>
      <c r="E21" s="66">
        <f t="shared" si="0"/>
        <v>7</v>
      </c>
      <c r="F21" s="65">
        <f>VLOOKUP($A21,'Return Data'!$B$7:$R$2292,10,0)</f>
        <v>2.3933</v>
      </c>
      <c r="G21" s="66">
        <f t="shared" si="1"/>
        <v>12</v>
      </c>
      <c r="H21" s="65">
        <f>VLOOKUP($A21,'Return Data'!$B$7:$R$2292,11,0)</f>
        <v>2.3313000000000001</v>
      </c>
      <c r="I21" s="66">
        <f t="shared" si="2"/>
        <v>13</v>
      </c>
      <c r="J21" s="65">
        <f>VLOOKUP($A21,'Return Data'!$B$7:$R$2292,12,0)</f>
        <v>3.1166</v>
      </c>
      <c r="K21" s="66">
        <f t="shared" si="3"/>
        <v>12</v>
      </c>
      <c r="L21" s="65">
        <f>VLOOKUP($A21,'Return Data'!$B$7:$R$2292,13,0)</f>
        <v>3.6038999999999999</v>
      </c>
      <c r="M21" s="66">
        <f t="shared" si="4"/>
        <v>9</v>
      </c>
      <c r="N21" s="65">
        <f>VLOOKUP($A21,'Return Data'!$B$7:$R$2292,17,0)</f>
        <v>5.8677000000000001</v>
      </c>
      <c r="O21" s="66">
        <f t="shared" si="5"/>
        <v>8</v>
      </c>
      <c r="P21" s="65">
        <f>VLOOKUP($A21,'Return Data'!$B$7:$R$2292,14,0)</f>
        <v>7.3643999999999998</v>
      </c>
      <c r="Q21" s="66">
        <f t="shared" si="6"/>
        <v>7</v>
      </c>
      <c r="R21" s="65">
        <f>VLOOKUP($A21,'Return Data'!$B$7:$R$2292,16,0)</f>
        <v>7.7698999999999998</v>
      </c>
      <c r="S21" s="67">
        <f t="shared" si="7"/>
        <v>9</v>
      </c>
    </row>
    <row r="22" spans="1:19" x14ac:dyDescent="0.3">
      <c r="A22" s="82" t="s">
        <v>590</v>
      </c>
      <c r="B22" s="64">
        <f>VLOOKUP($A22,'Return Data'!$B$7:$R$2292,3,0)</f>
        <v>44679</v>
      </c>
      <c r="C22" s="65">
        <f>VLOOKUP($A22,'Return Data'!$B$7:$R$2292,4,0)</f>
        <v>2542.9411</v>
      </c>
      <c r="D22" s="65">
        <f>VLOOKUP($A22,'Return Data'!$B$7:$R$2292,9,0)</f>
        <v>-0.99339999999999995</v>
      </c>
      <c r="E22" s="66">
        <f t="shared" si="0"/>
        <v>13</v>
      </c>
      <c r="F22" s="65">
        <f>VLOOKUP($A22,'Return Data'!$B$7:$R$2292,10,0)</f>
        <v>2.2448999999999999</v>
      </c>
      <c r="G22" s="66">
        <f t="shared" si="1"/>
        <v>14</v>
      </c>
      <c r="H22" s="65">
        <f>VLOOKUP($A22,'Return Data'!$B$7:$R$2292,11,0)</f>
        <v>2.2993000000000001</v>
      </c>
      <c r="I22" s="66">
        <f t="shared" si="2"/>
        <v>14</v>
      </c>
      <c r="J22" s="65">
        <f>VLOOKUP($A22,'Return Data'!$B$7:$R$2292,12,0)</f>
        <v>2.5312000000000001</v>
      </c>
      <c r="K22" s="66">
        <f t="shared" si="3"/>
        <v>17</v>
      </c>
      <c r="L22" s="65">
        <f>VLOOKUP($A22,'Return Data'!$B$7:$R$2292,13,0)</f>
        <v>3.0729000000000002</v>
      </c>
      <c r="M22" s="66">
        <f t="shared" si="4"/>
        <v>14</v>
      </c>
      <c r="N22" s="65">
        <f>VLOOKUP($A22,'Return Data'!$B$7:$R$2292,17,0)</f>
        <v>5.4770000000000003</v>
      </c>
      <c r="O22" s="66">
        <f t="shared" si="5"/>
        <v>11</v>
      </c>
      <c r="P22" s="65">
        <f>VLOOKUP($A22,'Return Data'!$B$7:$R$2292,14,0)</f>
        <v>6.9561000000000002</v>
      </c>
      <c r="Q22" s="66">
        <f t="shared" si="6"/>
        <v>13</v>
      </c>
      <c r="R22" s="65">
        <f>VLOOKUP($A22,'Return Data'!$B$7:$R$2292,16,0)</f>
        <v>7.7146999999999997</v>
      </c>
      <c r="S22" s="67">
        <f t="shared" si="7"/>
        <v>12</v>
      </c>
    </row>
    <row r="23" spans="1:19" x14ac:dyDescent="0.3">
      <c r="A23" s="82" t="s">
        <v>591</v>
      </c>
      <c r="B23" s="64">
        <f>VLOOKUP($A23,'Return Data'!$B$7:$R$2292,3,0)</f>
        <v>44679</v>
      </c>
      <c r="C23" s="65">
        <f>VLOOKUP($A23,'Return Data'!$B$7:$R$2292,4,0)</f>
        <v>34.846200000000003</v>
      </c>
      <c r="D23" s="65">
        <f>VLOOKUP($A23,'Return Data'!$B$7:$R$2292,9,0)</f>
        <v>-3.7688999999999999</v>
      </c>
      <c r="E23" s="66">
        <f t="shared" si="0"/>
        <v>16</v>
      </c>
      <c r="F23" s="65">
        <f>VLOOKUP($A23,'Return Data'!$B$7:$R$2292,10,0)</f>
        <v>2.0646</v>
      </c>
      <c r="G23" s="66">
        <f t="shared" si="1"/>
        <v>15</v>
      </c>
      <c r="H23" s="65">
        <f>VLOOKUP($A23,'Return Data'!$B$7:$R$2292,11,0)</f>
        <v>2.2357999999999998</v>
      </c>
      <c r="I23" s="66">
        <f t="shared" si="2"/>
        <v>16</v>
      </c>
      <c r="J23" s="65">
        <f>VLOOKUP($A23,'Return Data'!$B$7:$R$2292,12,0)</f>
        <v>2.2246999999999999</v>
      </c>
      <c r="K23" s="66">
        <f t="shared" si="3"/>
        <v>18</v>
      </c>
      <c r="L23" s="65">
        <f>VLOOKUP($A23,'Return Data'!$B$7:$R$2292,13,0)</f>
        <v>2.4927000000000001</v>
      </c>
      <c r="M23" s="66">
        <f t="shared" si="4"/>
        <v>18</v>
      </c>
      <c r="N23" s="65">
        <f>VLOOKUP($A23,'Return Data'!$B$7:$R$2292,17,0)</f>
        <v>4.4217000000000004</v>
      </c>
      <c r="O23" s="66">
        <f t="shared" si="5"/>
        <v>17</v>
      </c>
      <c r="P23" s="65">
        <f>VLOOKUP($A23,'Return Data'!$B$7:$R$2292,14,0)</f>
        <v>6.0052000000000003</v>
      </c>
      <c r="Q23" s="66">
        <f t="shared" si="6"/>
        <v>16</v>
      </c>
      <c r="R23" s="65">
        <f>VLOOKUP($A23,'Return Data'!$B$7:$R$2292,16,0)</f>
        <v>7.4661</v>
      </c>
      <c r="S23" s="67">
        <f t="shared" si="7"/>
        <v>13</v>
      </c>
    </row>
    <row r="24" spans="1:19" x14ac:dyDescent="0.3">
      <c r="A24" s="82" t="s">
        <v>594</v>
      </c>
      <c r="B24" s="64">
        <f>VLOOKUP($A24,'Return Data'!$B$7:$R$2292,3,0)</f>
        <v>44679</v>
      </c>
      <c r="C24" s="65">
        <f>VLOOKUP($A24,'Return Data'!$B$7:$R$2292,4,0)</f>
        <v>11.7113</v>
      </c>
      <c r="D24" s="65">
        <f>VLOOKUP($A24,'Return Data'!$B$7:$R$2292,9,0)</f>
        <v>-0.73350000000000004</v>
      </c>
      <c r="E24" s="66">
        <f t="shared" si="0"/>
        <v>12</v>
      </c>
      <c r="F24" s="65">
        <f>VLOOKUP($A24,'Return Data'!$B$7:$R$2292,10,0)</f>
        <v>2.4386000000000001</v>
      </c>
      <c r="G24" s="66">
        <f t="shared" si="1"/>
        <v>11</v>
      </c>
      <c r="H24" s="65">
        <f>VLOOKUP($A24,'Return Data'!$B$7:$R$2292,11,0)</f>
        <v>2.7603</v>
      </c>
      <c r="I24" s="66">
        <f t="shared" si="2"/>
        <v>5</v>
      </c>
      <c r="J24" s="65">
        <f>VLOOKUP($A24,'Return Data'!$B$7:$R$2292,12,0)</f>
        <v>3.2259000000000002</v>
      </c>
      <c r="K24" s="66">
        <f t="shared" si="3"/>
        <v>7</v>
      </c>
      <c r="L24" s="65">
        <f>VLOOKUP($A24,'Return Data'!$B$7:$R$2292,13,0)</f>
        <v>3.7528000000000001</v>
      </c>
      <c r="M24" s="66">
        <f t="shared" si="4"/>
        <v>6</v>
      </c>
      <c r="N24" s="65"/>
      <c r="O24" s="66"/>
      <c r="P24" s="65"/>
      <c r="Q24" s="66"/>
      <c r="R24" s="65">
        <f>VLOOKUP($A24,'Return Data'!$B$7:$R$2292,16,0)</f>
        <v>6.3890000000000002</v>
      </c>
      <c r="S24" s="67">
        <f t="shared" si="7"/>
        <v>19</v>
      </c>
    </row>
    <row r="25" spans="1:19" x14ac:dyDescent="0.3">
      <c r="A25" s="82" t="s">
        <v>596</v>
      </c>
      <c r="B25" s="64">
        <f>VLOOKUP($A25,'Return Data'!$B$7:$R$2292,3,0)</f>
        <v>44679</v>
      </c>
      <c r="C25" s="65">
        <f>VLOOKUP($A25,'Return Data'!$B$7:$R$2292,4,0)</f>
        <v>16.672999999999998</v>
      </c>
      <c r="D25" s="65">
        <f>VLOOKUP($A25,'Return Data'!$B$7:$R$2292,9,0)</f>
        <v>-2.2273000000000001</v>
      </c>
      <c r="E25" s="66">
        <f t="shared" si="0"/>
        <v>15</v>
      </c>
      <c r="F25" s="65">
        <f>VLOOKUP($A25,'Return Data'!$B$7:$R$2292,10,0)</f>
        <v>1.9185000000000001</v>
      </c>
      <c r="G25" s="66">
        <f t="shared" si="1"/>
        <v>17</v>
      </c>
      <c r="H25" s="65">
        <f>VLOOKUP($A25,'Return Data'!$B$7:$R$2292,11,0)</f>
        <v>2.3658999999999999</v>
      </c>
      <c r="I25" s="66">
        <f t="shared" si="2"/>
        <v>12</v>
      </c>
      <c r="J25" s="65">
        <f>VLOOKUP($A25,'Return Data'!$B$7:$R$2292,12,0)</f>
        <v>2.5983999999999998</v>
      </c>
      <c r="K25" s="66">
        <f t="shared" si="3"/>
        <v>15</v>
      </c>
      <c r="L25" s="65">
        <f>VLOOKUP($A25,'Return Data'!$B$7:$R$2292,13,0)</f>
        <v>2.8512</v>
      </c>
      <c r="M25" s="66">
        <f t="shared" si="4"/>
        <v>16</v>
      </c>
      <c r="N25" s="65">
        <f>VLOOKUP($A25,'Return Data'!$B$7:$R$2292,17,0)</f>
        <v>4.7872000000000003</v>
      </c>
      <c r="O25" s="66">
        <f>RANK(N25,N$8:N$27,0)</f>
        <v>15</v>
      </c>
      <c r="P25" s="65">
        <f>VLOOKUP($A25,'Return Data'!$B$7:$R$2292,14,0)</f>
        <v>3.5295999999999998</v>
      </c>
      <c r="Q25" s="66">
        <f>RANK(P25,P$8:P$27,0)</f>
        <v>17</v>
      </c>
      <c r="R25" s="65">
        <f>VLOOKUP($A25,'Return Data'!$B$7:$R$2292,16,0)</f>
        <v>6.4039999999999999</v>
      </c>
      <c r="S25" s="67">
        <f t="shared" si="7"/>
        <v>18</v>
      </c>
    </row>
    <row r="26" spans="1:19" x14ac:dyDescent="0.3">
      <c r="A26" s="82" t="s">
        <v>697</v>
      </c>
      <c r="B26" s="64">
        <f>VLOOKUP($A26,'Return Data'!$B$7:$R$2292,3,0)</f>
        <v>44679</v>
      </c>
      <c r="C26" s="65">
        <f>VLOOKUP($A26,'Return Data'!$B$7:$R$2292,4,0)</f>
        <v>1172.4917</v>
      </c>
      <c r="D26" s="65">
        <f>VLOOKUP($A26,'Return Data'!$B$7:$R$2292,9,0)</f>
        <v>2.8904999999999998</v>
      </c>
      <c r="E26" s="66">
        <f t="shared" si="0"/>
        <v>2</v>
      </c>
      <c r="F26" s="65">
        <f>VLOOKUP($A26,'Return Data'!$B$7:$R$2292,10,0)</f>
        <v>4.016</v>
      </c>
      <c r="G26" s="66">
        <f t="shared" si="1"/>
        <v>1</v>
      </c>
      <c r="H26" s="65">
        <f>VLOOKUP($A26,'Return Data'!$B$7:$R$2292,11,0)</f>
        <v>3.9803999999999999</v>
      </c>
      <c r="I26" s="66">
        <f t="shared" si="2"/>
        <v>1</v>
      </c>
      <c r="J26" s="65">
        <f>VLOOKUP($A26,'Return Data'!$B$7:$R$2292,12,0)</f>
        <v>3.7305000000000001</v>
      </c>
      <c r="K26" s="66">
        <f t="shared" si="3"/>
        <v>2</v>
      </c>
      <c r="L26" s="65">
        <f>VLOOKUP($A26,'Return Data'!$B$7:$R$2292,13,0)</f>
        <v>4.1967999999999996</v>
      </c>
      <c r="M26" s="66">
        <f t="shared" ref="M26:M27" si="8">RANK(L26,L$8:L$27,0)</f>
        <v>3</v>
      </c>
      <c r="N26" s="65"/>
      <c r="O26" s="66"/>
      <c r="P26" s="65"/>
      <c r="Q26" s="66"/>
      <c r="R26" s="65">
        <f>VLOOKUP($A26,'Return Data'!$B$7:$R$2292,16,0)</f>
        <v>7.0431999999999997</v>
      </c>
      <c r="S26" s="67">
        <f t="shared" si="7"/>
        <v>16</v>
      </c>
    </row>
    <row r="27" spans="1:19" x14ac:dyDescent="0.3">
      <c r="A27" s="82" t="s">
        <v>698</v>
      </c>
      <c r="B27" s="64">
        <f>VLOOKUP($A27,'Return Data'!$B$7:$R$2292,3,0)</f>
        <v>44679</v>
      </c>
      <c r="C27" s="65">
        <f>VLOOKUP($A27,'Return Data'!$B$7:$R$2292,4,0)</f>
        <v>1190.7692</v>
      </c>
      <c r="D27" s="65">
        <f>VLOOKUP($A27,'Return Data'!$B$7:$R$2292,9,0)</f>
        <v>-9.5535999999999994</v>
      </c>
      <c r="E27" s="66">
        <f t="shared" si="0"/>
        <v>18</v>
      </c>
      <c r="F27" s="65">
        <f>VLOOKUP($A27,'Return Data'!$B$7:$R$2292,10,0)</f>
        <v>2.3580000000000001</v>
      </c>
      <c r="G27" s="66">
        <f t="shared" si="1"/>
        <v>13</v>
      </c>
      <c r="H27" s="65">
        <f>VLOOKUP($A27,'Return Data'!$B$7:$R$2292,11,0)</f>
        <v>1.5698000000000001</v>
      </c>
      <c r="I27" s="66">
        <f t="shared" si="2"/>
        <v>17</v>
      </c>
      <c r="J27" s="65">
        <f>VLOOKUP($A27,'Return Data'!$B$7:$R$2292,12,0)</f>
        <v>3.8353999999999999</v>
      </c>
      <c r="K27" s="66">
        <f t="shared" si="3"/>
        <v>1</v>
      </c>
      <c r="L27" s="65">
        <f>VLOOKUP($A27,'Return Data'!$B$7:$R$2292,13,0)</f>
        <v>4.2202999999999999</v>
      </c>
      <c r="M27" s="66">
        <f t="shared" si="8"/>
        <v>2</v>
      </c>
      <c r="N27" s="65"/>
      <c r="O27" s="66"/>
      <c r="P27" s="65"/>
      <c r="Q27" s="66"/>
      <c r="R27" s="65">
        <f>VLOOKUP($A27,'Return Data'!$B$7:$R$2292,16,0)</f>
        <v>7.7563000000000004</v>
      </c>
      <c r="S27" s="67">
        <f t="shared" si="7"/>
        <v>11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-1.8146999999999998</v>
      </c>
      <c r="E29" s="88"/>
      <c r="F29" s="89">
        <f>AVERAGE(F8:F27)</f>
        <v>2.3416649999999999</v>
      </c>
      <c r="G29" s="88"/>
      <c r="H29" s="89">
        <f>AVERAGE(H8:H27)</f>
        <v>2.3159049999999999</v>
      </c>
      <c r="I29" s="88"/>
      <c r="J29" s="89">
        <f>AVERAGE(J8:J27)</f>
        <v>2.9718449999999996</v>
      </c>
      <c r="K29" s="88"/>
      <c r="L29" s="89">
        <f>AVERAGE(L8:L27)</f>
        <v>3.4259399999999998</v>
      </c>
      <c r="M29" s="88"/>
      <c r="N29" s="89">
        <f>AVERAGE(N8:N27)</f>
        <v>5.6907411764705884</v>
      </c>
      <c r="O29" s="88"/>
      <c r="P29" s="89">
        <f>AVERAGE(P8:P27)</f>
        <v>6.9961058823529418</v>
      </c>
      <c r="Q29" s="88"/>
      <c r="R29" s="89">
        <f>AVERAGE(R8:R27)</f>
        <v>7.4362850000000007</v>
      </c>
      <c r="S29" s="90"/>
    </row>
    <row r="30" spans="1:19" x14ac:dyDescent="0.3">
      <c r="A30" s="87" t="s">
        <v>28</v>
      </c>
      <c r="B30" s="88"/>
      <c r="C30" s="88"/>
      <c r="D30" s="89">
        <f>MIN(D8:D27)</f>
        <v>-10.878500000000001</v>
      </c>
      <c r="E30" s="88"/>
      <c r="F30" s="89">
        <f>MIN(F8:F27)</f>
        <v>-1.2163999999999999</v>
      </c>
      <c r="G30" s="88"/>
      <c r="H30" s="89">
        <f>MIN(H8:H27)</f>
        <v>-4.24E-2</v>
      </c>
      <c r="I30" s="88"/>
      <c r="J30" s="89">
        <f>MIN(J8:J27)</f>
        <v>1.4084000000000001</v>
      </c>
      <c r="K30" s="88"/>
      <c r="L30" s="89">
        <f>MIN(L8:L27)</f>
        <v>2.2734999999999999</v>
      </c>
      <c r="M30" s="88"/>
      <c r="N30" s="89">
        <f>MIN(N8:N27)</f>
        <v>4.4217000000000004</v>
      </c>
      <c r="O30" s="88"/>
      <c r="P30" s="89">
        <f>MIN(P8:P27)</f>
        <v>3.5295999999999998</v>
      </c>
      <c r="Q30" s="88"/>
      <c r="R30" s="89">
        <f>MIN(R8:R27)</f>
        <v>4.8494000000000002</v>
      </c>
      <c r="S30" s="90"/>
    </row>
    <row r="31" spans="1:19" ht="15" thickBot="1" x14ac:dyDescent="0.35">
      <c r="A31" s="91" t="s">
        <v>29</v>
      </c>
      <c r="B31" s="92"/>
      <c r="C31" s="92"/>
      <c r="D31" s="93">
        <f>MAX(D8:D27)</f>
        <v>2.9565999999999999</v>
      </c>
      <c r="E31" s="92"/>
      <c r="F31" s="93">
        <f>MAX(F8:F27)</f>
        <v>4.016</v>
      </c>
      <c r="G31" s="92"/>
      <c r="H31" s="93">
        <f>MAX(H8:H27)</f>
        <v>3.9803999999999999</v>
      </c>
      <c r="I31" s="92"/>
      <c r="J31" s="93">
        <f>MAX(J8:J27)</f>
        <v>3.8353999999999999</v>
      </c>
      <c r="K31" s="92"/>
      <c r="L31" s="93">
        <f>MAX(L8:L27)</f>
        <v>4.266</v>
      </c>
      <c r="M31" s="92"/>
      <c r="N31" s="93">
        <f>MAX(N8:N27)</f>
        <v>6.5702999999999996</v>
      </c>
      <c r="O31" s="92"/>
      <c r="P31" s="93">
        <f>MAX(P8:P27)</f>
        <v>8.8064</v>
      </c>
      <c r="Q31" s="92"/>
      <c r="R31" s="93">
        <f>MAX(R8:R27)</f>
        <v>8.2725000000000009</v>
      </c>
      <c r="S31" s="94"/>
    </row>
    <row r="32" spans="1:19" x14ac:dyDescent="0.3">
      <c r="A32" s="112" t="s">
        <v>431</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847</v>
      </c>
      <c r="B8" s="64">
        <f>VLOOKUP($A8,'Return Data'!$B$7:$R$2292,3,0)</f>
        <v>44679</v>
      </c>
      <c r="C8" s="65">
        <f>VLOOKUP($A8,'Return Data'!$B$7:$R$2292,4,0)</f>
        <v>47.056800000000003</v>
      </c>
      <c r="D8" s="65">
        <f>VLOOKUP($A8,'Return Data'!$B$7:$R$2292,9,0)</f>
        <v>-15.0091</v>
      </c>
      <c r="E8" s="66">
        <f>RANK(D8,D$8:D$18,0)</f>
        <v>6</v>
      </c>
      <c r="F8" s="65">
        <f>VLOOKUP($A8,'Return Data'!$B$7:$R$2292,10,0)</f>
        <v>31.793099999999999</v>
      </c>
      <c r="G8" s="66">
        <f>RANK(F8,F$8:F$18,0)</f>
        <v>4</v>
      </c>
      <c r="H8" s="65">
        <f>VLOOKUP($A8,'Return Data'!$B$7:$R$2292,11,0)</f>
        <v>15.0909</v>
      </c>
      <c r="I8" s="66">
        <f>RANK(H8,H$8:H$18,0)</f>
        <v>7</v>
      </c>
      <c r="J8" s="65">
        <f>VLOOKUP($A8,'Return Data'!$B$7:$R$2292,12,0)</f>
        <v>10.210100000000001</v>
      </c>
      <c r="K8" s="66">
        <f>RANK(J8,J$8:J$18,0)</f>
        <v>6</v>
      </c>
      <c r="L8" s="65">
        <f>VLOOKUP($A8,'Return Data'!$B$7:$R$2292,13,0)</f>
        <v>9.8994</v>
      </c>
      <c r="M8" s="66">
        <f>RANK(L8,L$8:L$18,0)</f>
        <v>3</v>
      </c>
      <c r="N8" s="65">
        <f>VLOOKUP($A8,'Return Data'!$B$7:$R$2292,17,0)</f>
        <v>3.7795000000000001</v>
      </c>
      <c r="O8" s="66">
        <f>RANK(N8,N$8:N$18,0)</f>
        <v>4</v>
      </c>
      <c r="P8" s="65">
        <f>VLOOKUP($A8,'Return Data'!$B$7:$R$2292,14,0)</f>
        <v>16.7439</v>
      </c>
      <c r="Q8" s="66">
        <f>RANK(P8,P$8:P$18,0)</f>
        <v>2</v>
      </c>
      <c r="R8" s="65">
        <f>VLOOKUP($A8,'Return Data'!$B$7:$R$2292,16,0)</f>
        <v>7.0517000000000003</v>
      </c>
      <c r="S8" s="67">
        <f>RANK(R8,R$8:R$18,0)</f>
        <v>10</v>
      </c>
    </row>
    <row r="9" spans="1:19" x14ac:dyDescent="0.3">
      <c r="A9" s="82" t="s">
        <v>849</v>
      </c>
      <c r="B9" s="64">
        <f>VLOOKUP($A9,'Return Data'!$B$7:$R$2292,3,0)</f>
        <v>44679</v>
      </c>
      <c r="C9" s="65">
        <f>VLOOKUP($A9,'Return Data'!$B$7:$R$2292,4,0)</f>
        <v>44.615299999999998</v>
      </c>
      <c r="D9" s="65">
        <f>VLOOKUP($A9,'Return Data'!$B$7:$R$2292,9,0)</f>
        <v>-14.9634</v>
      </c>
      <c r="E9" s="66">
        <f t="shared" ref="E9:E18" si="0">RANK(D9,D$8:D$18,0)</f>
        <v>4</v>
      </c>
      <c r="F9" s="65">
        <f>VLOOKUP($A9,'Return Data'!$B$7:$R$2292,10,0)</f>
        <v>31.703099999999999</v>
      </c>
      <c r="G9" s="66">
        <f t="shared" ref="G9:G18" si="1">RANK(F9,F$8:F$18,0)</f>
        <v>8</v>
      </c>
      <c r="H9" s="65">
        <f>VLOOKUP($A9,'Return Data'!$B$7:$R$2292,11,0)</f>
        <v>15.1228</v>
      </c>
      <c r="I9" s="66">
        <f t="shared" ref="I9:I18" si="2">RANK(H9,H$8:H$18,0)</f>
        <v>5</v>
      </c>
      <c r="J9" s="65">
        <f>VLOOKUP($A9,'Return Data'!$B$7:$R$2292,12,0)</f>
        <v>10.222099999999999</v>
      </c>
      <c r="K9" s="66">
        <f t="shared" ref="K9:K18" si="3">RANK(J9,J$8:J$18,0)</f>
        <v>5</v>
      </c>
      <c r="L9" s="65">
        <f>VLOOKUP($A9,'Return Data'!$B$7:$R$2292,13,0)</f>
        <v>9.8726000000000003</v>
      </c>
      <c r="M9" s="66">
        <f t="shared" ref="M9:M18" si="4">RANK(L9,L$8:L$18,0)</f>
        <v>6</v>
      </c>
      <c r="N9" s="65">
        <f>VLOOKUP($A9,'Return Data'!$B$7:$R$2292,17,0)</f>
        <v>3.8073000000000001</v>
      </c>
      <c r="O9" s="66">
        <f t="shared" ref="O9:O18" si="5">RANK(N9,N$8:N$18,0)</f>
        <v>2</v>
      </c>
      <c r="P9" s="65">
        <f>VLOOKUP($A9,'Return Data'!$B$7:$R$2292,14,0)</f>
        <v>16.694800000000001</v>
      </c>
      <c r="Q9" s="66">
        <f t="shared" ref="Q9:Q18" si="6">RANK(P9,P$8:P$18,0)</f>
        <v>3</v>
      </c>
      <c r="R9" s="65">
        <f>VLOOKUP($A9,'Return Data'!$B$7:$R$2292,16,0)</f>
        <v>7.1201999999999996</v>
      </c>
      <c r="S9" s="67">
        <f t="shared" ref="S9:S18" si="7">RANK(R9,R$8:R$18,0)</f>
        <v>9</v>
      </c>
    </row>
    <row r="10" spans="1:19" x14ac:dyDescent="0.3">
      <c r="A10" s="82" t="s">
        <v>852</v>
      </c>
      <c r="B10" s="64">
        <f>VLOOKUP($A10,'Return Data'!$B$7:$R$2292,3,0)</f>
        <v>44679</v>
      </c>
      <c r="C10" s="65">
        <f>VLOOKUP($A10,'Return Data'!$B$7:$R$2292,4,0)</f>
        <v>45.827300000000001</v>
      </c>
      <c r="D10" s="65">
        <f>VLOOKUP($A10,'Return Data'!$B$7:$R$2292,9,0)</f>
        <v>-14.9634</v>
      </c>
      <c r="E10" s="66">
        <f t="shared" si="0"/>
        <v>4</v>
      </c>
      <c r="F10" s="65">
        <f>VLOOKUP($A10,'Return Data'!$B$7:$R$2292,10,0)</f>
        <v>31.683800000000002</v>
      </c>
      <c r="G10" s="66">
        <f t="shared" si="1"/>
        <v>9</v>
      </c>
      <c r="H10" s="65">
        <f>VLOOKUP($A10,'Return Data'!$B$7:$R$2292,11,0)</f>
        <v>15.0794</v>
      </c>
      <c r="I10" s="66">
        <f t="shared" si="2"/>
        <v>8</v>
      </c>
      <c r="J10" s="65">
        <f>VLOOKUP($A10,'Return Data'!$B$7:$R$2292,12,0)</f>
        <v>10.1686</v>
      </c>
      <c r="K10" s="66">
        <f t="shared" si="3"/>
        <v>8</v>
      </c>
      <c r="L10" s="65">
        <f>VLOOKUP($A10,'Return Data'!$B$7:$R$2292,13,0)</f>
        <v>9.8086000000000002</v>
      </c>
      <c r="M10" s="66">
        <f t="shared" si="4"/>
        <v>8</v>
      </c>
      <c r="N10" s="65">
        <f>VLOOKUP($A10,'Return Data'!$B$7:$R$2292,17,0)</f>
        <v>3.6819999999999999</v>
      </c>
      <c r="O10" s="66">
        <f t="shared" si="5"/>
        <v>7</v>
      </c>
      <c r="P10" s="65">
        <f>VLOOKUP($A10,'Return Data'!$B$7:$R$2292,14,0)</f>
        <v>16.396999999999998</v>
      </c>
      <c r="Q10" s="66">
        <f t="shared" si="6"/>
        <v>8</v>
      </c>
      <c r="R10" s="65">
        <f>VLOOKUP($A10,'Return Data'!$B$7:$R$2292,16,0)</f>
        <v>8.3020999999999994</v>
      </c>
      <c r="S10" s="67">
        <f t="shared" si="7"/>
        <v>7</v>
      </c>
    </row>
    <row r="11" spans="1:19" x14ac:dyDescent="0.3">
      <c r="A11" s="82" t="s">
        <v>854</v>
      </c>
      <c r="B11" s="64">
        <f>VLOOKUP($A11,'Return Data'!$B$7:$R$2292,3,0)</f>
        <v>44679</v>
      </c>
      <c r="C11" s="65">
        <f>VLOOKUP($A11,'Return Data'!$B$7:$R$2292,4,0)</f>
        <v>45.758400000000002</v>
      </c>
      <c r="D11" s="65">
        <f>VLOOKUP($A11,'Return Data'!$B$7:$R$2292,9,0)</f>
        <v>-15.0458</v>
      </c>
      <c r="E11" s="66">
        <f t="shared" si="0"/>
        <v>8</v>
      </c>
      <c r="F11" s="65">
        <f>VLOOKUP($A11,'Return Data'!$B$7:$R$2292,10,0)</f>
        <v>31.769300000000001</v>
      </c>
      <c r="G11" s="66">
        <f t="shared" si="1"/>
        <v>5</v>
      </c>
      <c r="H11" s="65">
        <f>VLOOKUP($A11,'Return Data'!$B$7:$R$2292,11,0)</f>
        <v>15.1814</v>
      </c>
      <c r="I11" s="66">
        <f t="shared" si="2"/>
        <v>3</v>
      </c>
      <c r="J11" s="65">
        <f>VLOOKUP($A11,'Return Data'!$B$7:$R$2292,12,0)</f>
        <v>10.2715</v>
      </c>
      <c r="K11" s="66">
        <f t="shared" si="3"/>
        <v>3</v>
      </c>
      <c r="L11" s="65">
        <f>VLOOKUP($A11,'Return Data'!$B$7:$R$2292,13,0)</f>
        <v>9.891</v>
      </c>
      <c r="M11" s="66">
        <f t="shared" si="4"/>
        <v>5</v>
      </c>
      <c r="N11" s="65">
        <f>VLOOKUP($A11,'Return Data'!$B$7:$R$2292,17,0)</f>
        <v>3.6480999999999999</v>
      </c>
      <c r="O11" s="66">
        <f t="shared" si="5"/>
        <v>8</v>
      </c>
      <c r="P11" s="65">
        <f>VLOOKUP($A11,'Return Data'!$B$7:$R$2292,14,0)</f>
        <v>16.4133</v>
      </c>
      <c r="Q11" s="66">
        <f t="shared" si="6"/>
        <v>7</v>
      </c>
      <c r="R11" s="65">
        <f>VLOOKUP($A11,'Return Data'!$B$7:$R$2292,16,0)</f>
        <v>7.8487999999999998</v>
      </c>
      <c r="S11" s="67">
        <f t="shared" si="7"/>
        <v>8</v>
      </c>
    </row>
    <row r="12" spans="1:19" x14ac:dyDescent="0.3">
      <c r="A12" s="82" t="s">
        <v>856</v>
      </c>
      <c r="B12" s="64">
        <f>VLOOKUP($A12,'Return Data'!$B$7:$R$2292,3,0)</f>
        <v>44679</v>
      </c>
      <c r="C12" s="65">
        <f>VLOOKUP($A12,'Return Data'!$B$7:$R$2292,4,0)</f>
        <v>4763.4425000000001</v>
      </c>
      <c r="D12" s="65">
        <f>VLOOKUP($A12,'Return Data'!$B$7:$R$2292,9,0)</f>
        <v>-14.8809</v>
      </c>
      <c r="E12" s="66">
        <f t="shared" si="0"/>
        <v>2</v>
      </c>
      <c r="F12" s="65">
        <f>VLOOKUP($A12,'Return Data'!$B$7:$R$2292,10,0)</f>
        <v>32.457099999999997</v>
      </c>
      <c r="G12" s="66">
        <f t="shared" si="1"/>
        <v>1</v>
      </c>
      <c r="H12" s="65">
        <f>VLOOKUP($A12,'Return Data'!$B$7:$R$2292,11,0)</f>
        <v>15.611700000000001</v>
      </c>
      <c r="I12" s="66">
        <f t="shared" si="2"/>
        <v>1</v>
      </c>
      <c r="J12" s="65">
        <f>VLOOKUP($A12,'Return Data'!$B$7:$R$2292,12,0)</f>
        <v>10.6204</v>
      </c>
      <c r="K12" s="66">
        <f t="shared" si="3"/>
        <v>1</v>
      </c>
      <c r="L12" s="65">
        <f>VLOOKUP($A12,'Return Data'!$B$7:$R$2292,13,0)</f>
        <v>10.259600000000001</v>
      </c>
      <c r="M12" s="66">
        <f t="shared" si="4"/>
        <v>1</v>
      </c>
      <c r="N12" s="65">
        <f>VLOOKUP($A12,'Return Data'!$B$7:$R$2292,17,0)</f>
        <v>3.8723000000000001</v>
      </c>
      <c r="O12" s="66">
        <f t="shared" si="5"/>
        <v>1</v>
      </c>
      <c r="P12" s="65">
        <f>VLOOKUP($A12,'Return Data'!$B$7:$R$2292,14,0)</f>
        <v>16.560500000000001</v>
      </c>
      <c r="Q12" s="66">
        <f t="shared" si="6"/>
        <v>6</v>
      </c>
      <c r="R12" s="65">
        <f>VLOOKUP($A12,'Return Data'!$B$7:$R$2292,16,0)</f>
        <v>4.8467000000000002</v>
      </c>
      <c r="S12" s="67">
        <f t="shared" si="7"/>
        <v>11</v>
      </c>
    </row>
    <row r="13" spans="1:19" x14ac:dyDescent="0.3">
      <c r="A13" s="82" t="s">
        <v>858</v>
      </c>
      <c r="B13" s="64">
        <f>VLOOKUP($A13,'Return Data'!$B$7:$R$2292,3,0)</f>
        <v>44679</v>
      </c>
      <c r="C13" s="65">
        <f>VLOOKUP($A13,'Return Data'!$B$7:$R$2292,4,0)</f>
        <v>4646.0545000000002</v>
      </c>
      <c r="D13" s="65">
        <f>VLOOKUP($A13,'Return Data'!$B$7:$R$2292,9,0)</f>
        <v>-14.8482</v>
      </c>
      <c r="E13" s="66">
        <f t="shared" si="0"/>
        <v>1</v>
      </c>
      <c r="F13" s="65">
        <f>VLOOKUP($A13,'Return Data'!$B$7:$R$2292,10,0)</f>
        <v>31.958100000000002</v>
      </c>
      <c r="G13" s="66">
        <f t="shared" si="1"/>
        <v>2</v>
      </c>
      <c r="H13" s="65">
        <f>VLOOKUP($A13,'Return Data'!$B$7:$R$2292,11,0)</f>
        <v>15.2544</v>
      </c>
      <c r="I13" s="66">
        <f t="shared" si="2"/>
        <v>2</v>
      </c>
      <c r="J13" s="65">
        <f>VLOOKUP($A13,'Return Data'!$B$7:$R$2292,12,0)</f>
        <v>10.305099999999999</v>
      </c>
      <c r="K13" s="66">
        <f t="shared" si="3"/>
        <v>2</v>
      </c>
      <c r="L13" s="65">
        <f>VLOOKUP($A13,'Return Data'!$B$7:$R$2292,13,0)</f>
        <v>9.9664000000000001</v>
      </c>
      <c r="M13" s="66">
        <f t="shared" si="4"/>
        <v>2</v>
      </c>
      <c r="N13" s="65">
        <f>VLOOKUP($A13,'Return Data'!$B$7:$R$2292,17,0)</f>
        <v>3.8039999999999998</v>
      </c>
      <c r="O13" s="66">
        <f t="shared" si="5"/>
        <v>3</v>
      </c>
      <c r="P13" s="65">
        <f>VLOOKUP($A13,'Return Data'!$B$7:$R$2292,14,0)</f>
        <v>16.796600000000002</v>
      </c>
      <c r="Q13" s="66">
        <f t="shared" si="6"/>
        <v>1</v>
      </c>
      <c r="R13" s="65">
        <f>VLOOKUP($A13,'Return Data'!$B$7:$R$2292,16,0)</f>
        <v>8.7256999999999998</v>
      </c>
      <c r="S13" s="67">
        <f t="shared" si="7"/>
        <v>6</v>
      </c>
    </row>
    <row r="14" spans="1:19" x14ac:dyDescent="0.3">
      <c r="A14" s="82" t="s">
        <v>860</v>
      </c>
      <c r="B14" s="64">
        <f>VLOOKUP($A14,'Return Data'!$B$7:$R$2292,3,0)</f>
        <v>44679</v>
      </c>
      <c r="C14" s="65">
        <f>VLOOKUP($A14,'Return Data'!$B$7:$R$2292,4,0)</f>
        <v>44.723599999999998</v>
      </c>
      <c r="D14" s="65">
        <f>VLOOKUP($A14,'Return Data'!$B$7:$R$2292,9,0)</f>
        <v>-14.937900000000001</v>
      </c>
      <c r="E14" s="66">
        <f t="shared" si="0"/>
        <v>3</v>
      </c>
      <c r="F14" s="65">
        <f>VLOOKUP($A14,'Return Data'!$B$7:$R$2292,10,0)</f>
        <v>31.720500000000001</v>
      </c>
      <c r="G14" s="66">
        <f t="shared" si="1"/>
        <v>7</v>
      </c>
      <c r="H14" s="65">
        <f>VLOOKUP($A14,'Return Data'!$B$7:$R$2292,11,0)</f>
        <v>15.1187</v>
      </c>
      <c r="I14" s="66">
        <f t="shared" si="2"/>
        <v>6</v>
      </c>
      <c r="J14" s="65">
        <f>VLOOKUP($A14,'Return Data'!$B$7:$R$2292,12,0)</f>
        <v>10.2082</v>
      </c>
      <c r="K14" s="66">
        <f t="shared" si="3"/>
        <v>7</v>
      </c>
      <c r="L14" s="65">
        <f>VLOOKUP($A14,'Return Data'!$B$7:$R$2292,13,0)</f>
        <v>9.8490000000000002</v>
      </c>
      <c r="M14" s="66">
        <f t="shared" si="4"/>
        <v>7</v>
      </c>
      <c r="N14" s="65">
        <f>VLOOKUP($A14,'Return Data'!$B$7:$R$2292,17,0)</f>
        <v>3.7139000000000002</v>
      </c>
      <c r="O14" s="66">
        <f t="shared" si="5"/>
        <v>6</v>
      </c>
      <c r="P14" s="65">
        <f>VLOOKUP($A14,'Return Data'!$B$7:$R$2292,14,0)</f>
        <v>16.641300000000001</v>
      </c>
      <c r="Q14" s="66">
        <f t="shared" si="6"/>
        <v>5</v>
      </c>
      <c r="R14" s="65">
        <f>VLOOKUP($A14,'Return Data'!$B$7:$R$2292,16,0)</f>
        <v>11.6404</v>
      </c>
      <c r="S14" s="67">
        <f t="shared" si="7"/>
        <v>1</v>
      </c>
    </row>
    <row r="15" spans="1:19" x14ac:dyDescent="0.3">
      <c r="A15" s="82" t="s">
        <v>862</v>
      </c>
      <c r="B15" s="64">
        <f>VLOOKUP($A15,'Return Data'!$B$7:$R$2292,3,0)</f>
        <v>44679</v>
      </c>
      <c r="C15" s="65">
        <f>VLOOKUP($A15,'Return Data'!$B$7:$R$2292,4,0)</f>
        <v>44.601199999999999</v>
      </c>
      <c r="D15" s="65">
        <f>VLOOKUP($A15,'Return Data'!$B$7:$R$2292,9,0)</f>
        <v>-15.1816</v>
      </c>
      <c r="E15" s="66">
        <f t="shared" si="0"/>
        <v>9</v>
      </c>
      <c r="F15" s="65">
        <f>VLOOKUP($A15,'Return Data'!$B$7:$R$2292,10,0)</f>
        <v>29.9819</v>
      </c>
      <c r="G15" s="66">
        <f t="shared" si="1"/>
        <v>11</v>
      </c>
      <c r="H15" s="65">
        <f>VLOOKUP($A15,'Return Data'!$B$7:$R$2292,11,0)</f>
        <v>14.3925</v>
      </c>
      <c r="I15" s="66">
        <f t="shared" si="2"/>
        <v>11</v>
      </c>
      <c r="J15" s="65">
        <f>VLOOKUP($A15,'Return Data'!$B$7:$R$2292,12,0)</f>
        <v>10.0526</v>
      </c>
      <c r="K15" s="66">
        <f t="shared" si="3"/>
        <v>9</v>
      </c>
      <c r="L15" s="65">
        <f>VLOOKUP($A15,'Return Data'!$B$7:$R$2292,13,0)</f>
        <v>9.2416999999999998</v>
      </c>
      <c r="M15" s="66">
        <f t="shared" si="4"/>
        <v>11</v>
      </c>
      <c r="N15" s="65">
        <f>VLOOKUP($A15,'Return Data'!$B$7:$R$2292,17,0)</f>
        <v>3.4626999999999999</v>
      </c>
      <c r="O15" s="66">
        <f t="shared" si="5"/>
        <v>10</v>
      </c>
      <c r="P15" s="65">
        <f>VLOOKUP($A15,'Return Data'!$B$7:$R$2292,14,0)</f>
        <v>16.392800000000001</v>
      </c>
      <c r="Q15" s="66">
        <f t="shared" si="6"/>
        <v>9</v>
      </c>
      <c r="R15" s="65">
        <f>VLOOKUP($A15,'Return Data'!$B$7:$R$2292,16,0)</f>
        <v>10.7791</v>
      </c>
      <c r="S15" s="67">
        <f t="shared" si="7"/>
        <v>3</v>
      </c>
    </row>
    <row r="16" spans="1:19" x14ac:dyDescent="0.3">
      <c r="A16" s="82" t="s">
        <v>864</v>
      </c>
      <c r="B16" s="64">
        <f>VLOOKUP($A16,'Return Data'!$B$7:$R$2292,3,0)</f>
        <v>44679</v>
      </c>
      <c r="C16" s="65">
        <f>VLOOKUP($A16,'Return Data'!$B$7:$R$2292,4,0)</f>
        <v>44.374000000000002</v>
      </c>
      <c r="D16" s="65">
        <f>VLOOKUP($A16,'Return Data'!$B$7:$R$2292,9,0)</f>
        <v>-15.452199999999999</v>
      </c>
      <c r="E16" s="66">
        <f t="shared" si="0"/>
        <v>10</v>
      </c>
      <c r="F16" s="65">
        <f>VLOOKUP($A16,'Return Data'!$B$7:$R$2292,10,0)</f>
        <v>31.673300000000001</v>
      </c>
      <c r="G16" s="66">
        <f t="shared" si="1"/>
        <v>10</v>
      </c>
      <c r="H16" s="65">
        <f>VLOOKUP($A16,'Return Data'!$B$7:$R$2292,11,0)</f>
        <v>14.9693</v>
      </c>
      <c r="I16" s="66">
        <f t="shared" si="2"/>
        <v>9</v>
      </c>
      <c r="J16" s="65">
        <f>VLOOKUP($A16,'Return Data'!$B$7:$R$2292,12,0)</f>
        <v>10.0274</v>
      </c>
      <c r="K16" s="66">
        <f t="shared" si="3"/>
        <v>10</v>
      </c>
      <c r="L16" s="65">
        <f>VLOOKUP($A16,'Return Data'!$B$7:$R$2292,13,0)</f>
        <v>9.6754999999999995</v>
      </c>
      <c r="M16" s="66">
        <f t="shared" si="4"/>
        <v>9</v>
      </c>
      <c r="N16" s="65">
        <f>VLOOKUP($A16,'Return Data'!$B$7:$R$2292,17,0)</f>
        <v>3.4943</v>
      </c>
      <c r="O16" s="66">
        <f t="shared" si="5"/>
        <v>9</v>
      </c>
      <c r="P16" s="65">
        <f>VLOOKUP($A16,'Return Data'!$B$7:$R$2292,14,0)</f>
        <v>16.377300000000002</v>
      </c>
      <c r="Q16" s="66">
        <f t="shared" si="6"/>
        <v>10</v>
      </c>
      <c r="R16" s="65">
        <f>VLOOKUP($A16,'Return Data'!$B$7:$R$2292,16,0)</f>
        <v>9.7469999999999999</v>
      </c>
      <c r="S16" s="67">
        <f t="shared" si="7"/>
        <v>4</v>
      </c>
    </row>
    <row r="17" spans="1:19" x14ac:dyDescent="0.3">
      <c r="A17" s="82" t="s">
        <v>867</v>
      </c>
      <c r="B17" s="64">
        <f>VLOOKUP($A17,'Return Data'!$B$7:$R$2292,3,0)</f>
        <v>44679</v>
      </c>
      <c r="C17" s="65">
        <f>VLOOKUP($A17,'Return Data'!$B$7:$R$2292,4,0)</f>
        <v>45.914099999999998</v>
      </c>
      <c r="D17" s="65">
        <f>VLOOKUP($A17,'Return Data'!$B$7:$R$2292,9,0)</f>
        <v>-15.038</v>
      </c>
      <c r="E17" s="66">
        <f t="shared" si="0"/>
        <v>7</v>
      </c>
      <c r="F17" s="65">
        <f>VLOOKUP($A17,'Return Data'!$B$7:$R$2292,10,0)</f>
        <v>31.763999999999999</v>
      </c>
      <c r="G17" s="66">
        <f t="shared" si="1"/>
        <v>6</v>
      </c>
      <c r="H17" s="65">
        <f>VLOOKUP($A17,'Return Data'!$B$7:$R$2292,11,0)</f>
        <v>15.1739</v>
      </c>
      <c r="I17" s="66">
        <f t="shared" si="2"/>
        <v>4</v>
      </c>
      <c r="J17" s="65">
        <f>VLOOKUP($A17,'Return Data'!$B$7:$R$2292,12,0)</f>
        <v>10.244199999999999</v>
      </c>
      <c r="K17" s="66">
        <f t="shared" si="3"/>
        <v>4</v>
      </c>
      <c r="L17" s="65">
        <f>VLOOKUP($A17,'Return Data'!$B$7:$R$2292,13,0)</f>
        <v>9.8920999999999992</v>
      </c>
      <c r="M17" s="66">
        <f t="shared" si="4"/>
        <v>4</v>
      </c>
      <c r="N17" s="65">
        <f>VLOOKUP($A17,'Return Data'!$B$7:$R$2292,17,0)</f>
        <v>3.7345999999999999</v>
      </c>
      <c r="O17" s="66">
        <f t="shared" si="5"/>
        <v>5</v>
      </c>
      <c r="P17" s="65">
        <f>VLOOKUP($A17,'Return Data'!$B$7:$R$2292,14,0)</f>
        <v>16.686800000000002</v>
      </c>
      <c r="Q17" s="66">
        <f t="shared" si="6"/>
        <v>4</v>
      </c>
      <c r="R17" s="65">
        <f>VLOOKUP($A17,'Return Data'!$B$7:$R$2292,16,0)</f>
        <v>9.2303999999999995</v>
      </c>
      <c r="S17" s="67">
        <f t="shared" si="7"/>
        <v>5</v>
      </c>
    </row>
    <row r="18" spans="1:19" x14ac:dyDescent="0.3">
      <c r="A18" s="82" t="s">
        <v>868</v>
      </c>
      <c r="B18" s="64">
        <f>VLOOKUP($A18,'Return Data'!$B$7:$R$2292,3,0)</f>
        <v>44679</v>
      </c>
      <c r="C18" s="65">
        <f>VLOOKUP($A18,'Return Data'!$B$7:$R$2292,4,0)</f>
        <v>44.696399999999997</v>
      </c>
      <c r="D18" s="65">
        <f>VLOOKUP($A18,'Return Data'!$B$7:$R$2292,9,0)</f>
        <v>-15.760300000000001</v>
      </c>
      <c r="E18" s="66">
        <f t="shared" si="0"/>
        <v>11</v>
      </c>
      <c r="F18" s="65">
        <f>VLOOKUP($A18,'Return Data'!$B$7:$R$2292,10,0)</f>
        <v>31.863700000000001</v>
      </c>
      <c r="G18" s="66">
        <f t="shared" si="1"/>
        <v>3</v>
      </c>
      <c r="H18" s="65">
        <f>VLOOKUP($A18,'Return Data'!$B$7:$R$2292,11,0)</f>
        <v>14.879799999999999</v>
      </c>
      <c r="I18" s="66">
        <f t="shared" si="2"/>
        <v>10</v>
      </c>
      <c r="J18" s="65">
        <f>VLOOKUP($A18,'Return Data'!$B$7:$R$2292,12,0)</f>
        <v>9.8454999999999995</v>
      </c>
      <c r="K18" s="66">
        <f t="shared" si="3"/>
        <v>11</v>
      </c>
      <c r="L18" s="65">
        <f>VLOOKUP($A18,'Return Data'!$B$7:$R$2292,13,0)</f>
        <v>9.4697999999999993</v>
      </c>
      <c r="M18" s="66">
        <f t="shared" si="4"/>
        <v>10</v>
      </c>
      <c r="N18" s="65">
        <f>VLOOKUP($A18,'Return Data'!$B$7:$R$2292,17,0)</f>
        <v>3.1970000000000001</v>
      </c>
      <c r="O18" s="66">
        <f t="shared" si="5"/>
        <v>11</v>
      </c>
      <c r="P18" s="65">
        <f>VLOOKUP($A18,'Return Data'!$B$7:$R$2292,14,0)</f>
        <v>16.173300000000001</v>
      </c>
      <c r="Q18" s="66">
        <f t="shared" si="6"/>
        <v>11</v>
      </c>
      <c r="R18" s="65">
        <f>VLOOKUP($A18,'Return Data'!$B$7:$R$2292,16,0)</f>
        <v>10.869199999999999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-15.098254545454546</v>
      </c>
      <c r="E20" s="88"/>
      <c r="F20" s="89">
        <f>AVERAGE(F8:F18)</f>
        <v>31.669809090909094</v>
      </c>
      <c r="G20" s="88"/>
      <c r="H20" s="89">
        <f>AVERAGE(H8:H18)</f>
        <v>15.079527272727272</v>
      </c>
      <c r="I20" s="88"/>
      <c r="J20" s="89">
        <f>AVERAGE(J8:J18)</f>
        <v>10.197790909090909</v>
      </c>
      <c r="K20" s="88"/>
      <c r="L20" s="89">
        <f>AVERAGE(L8:L18)</f>
        <v>9.8023363636363623</v>
      </c>
      <c r="M20" s="88"/>
      <c r="N20" s="89">
        <f>AVERAGE(N8:N18)</f>
        <v>3.6541545454545457</v>
      </c>
      <c r="O20" s="88"/>
      <c r="P20" s="89">
        <f>AVERAGE(P8:P18)</f>
        <v>16.534327272727271</v>
      </c>
      <c r="Q20" s="88"/>
      <c r="R20" s="89">
        <f>AVERAGE(R8:R18)</f>
        <v>8.7419363636363645</v>
      </c>
      <c r="S20" s="90"/>
    </row>
    <row r="21" spans="1:19" x14ac:dyDescent="0.3">
      <c r="A21" s="87" t="s">
        <v>28</v>
      </c>
      <c r="B21" s="88"/>
      <c r="C21" s="88"/>
      <c r="D21" s="89">
        <f>MIN(D8:D18)</f>
        <v>-15.760300000000001</v>
      </c>
      <c r="E21" s="88"/>
      <c r="F21" s="89">
        <f>MIN(F8:F18)</f>
        <v>29.9819</v>
      </c>
      <c r="G21" s="88"/>
      <c r="H21" s="89">
        <f>MIN(H8:H18)</f>
        <v>14.3925</v>
      </c>
      <c r="I21" s="88"/>
      <c r="J21" s="89">
        <f>MIN(J8:J18)</f>
        <v>9.8454999999999995</v>
      </c>
      <c r="K21" s="88"/>
      <c r="L21" s="89">
        <f>MIN(L8:L18)</f>
        <v>9.2416999999999998</v>
      </c>
      <c r="M21" s="88"/>
      <c r="N21" s="89">
        <f>MIN(N8:N18)</f>
        <v>3.1970000000000001</v>
      </c>
      <c r="O21" s="88"/>
      <c r="P21" s="89">
        <f>MIN(P8:P18)</f>
        <v>16.173300000000001</v>
      </c>
      <c r="Q21" s="88"/>
      <c r="R21" s="89">
        <f>MIN(R8:R18)</f>
        <v>4.8467000000000002</v>
      </c>
      <c r="S21" s="90"/>
    </row>
    <row r="22" spans="1:19" ht="15" thickBot="1" x14ac:dyDescent="0.35">
      <c r="A22" s="91" t="s">
        <v>29</v>
      </c>
      <c r="B22" s="92"/>
      <c r="C22" s="92"/>
      <c r="D22" s="93">
        <f>MAX(D8:D18)</f>
        <v>-14.8482</v>
      </c>
      <c r="E22" s="92"/>
      <c r="F22" s="93">
        <f>MAX(F8:F18)</f>
        <v>32.457099999999997</v>
      </c>
      <c r="G22" s="92"/>
      <c r="H22" s="93">
        <f>MAX(H8:H18)</f>
        <v>15.611700000000001</v>
      </c>
      <c r="I22" s="92"/>
      <c r="J22" s="93">
        <f>MAX(J8:J18)</f>
        <v>10.6204</v>
      </c>
      <c r="K22" s="92"/>
      <c r="L22" s="93">
        <f>MAX(L8:L18)</f>
        <v>10.259600000000001</v>
      </c>
      <c r="M22" s="92"/>
      <c r="N22" s="93">
        <f>MAX(N8:N18)</f>
        <v>3.8723000000000001</v>
      </c>
      <c r="O22" s="92"/>
      <c r="P22" s="93">
        <f>MAX(P8:P18)</f>
        <v>16.796600000000002</v>
      </c>
      <c r="Q22" s="92"/>
      <c r="R22" s="93">
        <f>MAX(R8:R18)</f>
        <v>11.6404</v>
      </c>
      <c r="S22" s="94"/>
    </row>
    <row r="23" spans="1:19" x14ac:dyDescent="0.3">
      <c r="A23" s="112" t="s">
        <v>431</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848</v>
      </c>
      <c r="B8" s="64">
        <f>VLOOKUP($A8,'Return Data'!$B$7:$R$2292,3,0)</f>
        <v>44679</v>
      </c>
      <c r="C8" s="65">
        <f>VLOOKUP($A8,'Return Data'!$B$7:$R$2292,4,0)</f>
        <v>15.6043</v>
      </c>
      <c r="D8" s="65">
        <f>VLOOKUP($A8,'Return Data'!$B$7:$R$2292,9,0)</f>
        <v>-9.5945</v>
      </c>
      <c r="E8" s="66">
        <f>RANK(D8,D$8:D$18,0)</f>
        <v>10</v>
      </c>
      <c r="F8" s="65">
        <f>VLOOKUP($A8,'Return Data'!$B$7:$R$2292,10,0)</f>
        <v>25.2973</v>
      </c>
      <c r="G8" s="66">
        <f>RANK(F8,F$8:F$18,0)</f>
        <v>10</v>
      </c>
      <c r="H8" s="65">
        <f>VLOOKUP($A8,'Return Data'!$B$7:$R$2292,11,0)</f>
        <v>12.250299999999999</v>
      </c>
      <c r="I8" s="66">
        <f>RANK(H8,H$8:H$18,0)</f>
        <v>10</v>
      </c>
      <c r="J8" s="65">
        <f>VLOOKUP($A8,'Return Data'!$B$7:$R$2292,12,0)</f>
        <v>8.3536999999999999</v>
      </c>
      <c r="K8" s="66">
        <f>RANK(J8,J$8:J$18,0)</f>
        <v>10</v>
      </c>
      <c r="L8" s="65">
        <f>VLOOKUP($A8,'Return Data'!$B$7:$R$2292,13,0)</f>
        <v>7.4958</v>
      </c>
      <c r="M8" s="66">
        <f>RANK(L8,L$8:L$18,0)</f>
        <v>9</v>
      </c>
      <c r="N8" s="65">
        <f>VLOOKUP($A8,'Return Data'!$B$7:$R$2292,17,0)</f>
        <v>1.7559</v>
      </c>
      <c r="O8" s="66">
        <f>RANK(N8,N$8:N$18,0)</f>
        <v>9</v>
      </c>
      <c r="P8" s="65">
        <f>VLOOKUP($A8,'Return Data'!$B$7:$R$2292,14,0)</f>
        <v>15.4099</v>
      </c>
      <c r="Q8" s="66">
        <f>RANK(P8,P$8:P$18,0)</f>
        <v>9</v>
      </c>
      <c r="R8" s="65">
        <f>VLOOKUP($A8,'Return Data'!$B$7:$R$2292,16,0)</f>
        <v>4.4984000000000002</v>
      </c>
      <c r="S8" s="67">
        <f>RANK(R8,R$8:R$18,0)</f>
        <v>6</v>
      </c>
    </row>
    <row r="9" spans="1:19" x14ac:dyDescent="0.3">
      <c r="A9" s="82" t="s">
        <v>850</v>
      </c>
      <c r="B9" s="64">
        <f>VLOOKUP($A9,'Return Data'!$B$7:$R$2292,3,0)</f>
        <v>44679</v>
      </c>
      <c r="C9" s="65">
        <f>VLOOKUP($A9,'Return Data'!$B$7:$R$2292,4,0)</f>
        <v>15.707100000000001</v>
      </c>
      <c r="D9" s="65">
        <f>VLOOKUP($A9,'Return Data'!$B$7:$R$2292,9,0)</f>
        <v>4.4318</v>
      </c>
      <c r="E9" s="66">
        <f t="shared" ref="E9:E18" si="0">RANK(D9,D$8:D$18,0)</f>
        <v>2</v>
      </c>
      <c r="F9" s="65">
        <f>VLOOKUP($A9,'Return Data'!$B$7:$R$2292,10,0)</f>
        <v>29.6677</v>
      </c>
      <c r="G9" s="66">
        <f t="shared" ref="G9:G18" si="1">RANK(F9,F$8:F$18,0)</f>
        <v>3</v>
      </c>
      <c r="H9" s="65">
        <f>VLOOKUP($A9,'Return Data'!$B$7:$R$2292,11,0)</f>
        <v>13.978999999999999</v>
      </c>
      <c r="I9" s="66">
        <f t="shared" ref="I9:I18" si="2">RANK(H9,H$8:H$18,0)</f>
        <v>3</v>
      </c>
      <c r="J9" s="65">
        <f>VLOOKUP($A9,'Return Data'!$B$7:$R$2292,12,0)</f>
        <v>9.4953000000000003</v>
      </c>
      <c r="K9" s="66">
        <f t="shared" ref="K9:K18" si="3">RANK(J9,J$8:J$18,0)</f>
        <v>5</v>
      </c>
      <c r="L9" s="65">
        <f>VLOOKUP($A9,'Return Data'!$B$7:$R$2292,13,0)</f>
        <v>8.5808999999999997</v>
      </c>
      <c r="M9" s="66">
        <f t="shared" ref="M9:M18" si="4">RANK(L9,L$8:L$18,0)</f>
        <v>6</v>
      </c>
      <c r="N9" s="65">
        <f>VLOOKUP($A9,'Return Data'!$B$7:$R$2292,17,0)</f>
        <v>2.5451000000000001</v>
      </c>
      <c r="O9" s="66">
        <f t="shared" ref="O9:O18" si="5">RANK(N9,N$8:N$18,0)</f>
        <v>3</v>
      </c>
      <c r="P9" s="65">
        <f>VLOOKUP($A9,'Return Data'!$B$7:$R$2292,14,0)</f>
        <v>16.263300000000001</v>
      </c>
      <c r="Q9" s="66">
        <f t="shared" ref="Q9:Q18" si="6">RANK(P9,P$8:P$18,0)</f>
        <v>3</v>
      </c>
      <c r="R9" s="65">
        <f>VLOOKUP($A9,'Return Data'!$B$7:$R$2292,16,0)</f>
        <v>4.3818000000000001</v>
      </c>
      <c r="S9" s="67">
        <f t="shared" ref="S9:S18" si="7">RANK(R9,R$8:R$18,0)</f>
        <v>7</v>
      </c>
    </row>
    <row r="10" spans="1:19" x14ac:dyDescent="0.3">
      <c r="A10" s="82" t="s">
        <v>851</v>
      </c>
      <c r="B10" s="64">
        <f>VLOOKUP($A10,'Return Data'!$B$7:$R$2292,3,0)</f>
        <v>44678</v>
      </c>
      <c r="C10" s="65">
        <f>VLOOKUP($A10,'Return Data'!$B$7:$R$2292,4,0)</f>
        <v>17.633299999999998</v>
      </c>
      <c r="D10" s="65">
        <f>VLOOKUP($A10,'Return Data'!$B$7:$R$2292,9,0)</f>
        <v>-83.328599999999994</v>
      </c>
      <c r="E10" s="66">
        <f t="shared" si="0"/>
        <v>11</v>
      </c>
      <c r="F10" s="65">
        <f>VLOOKUP($A10,'Return Data'!$B$7:$R$2292,10,0)</f>
        <v>25.293900000000001</v>
      </c>
      <c r="G10" s="66">
        <f t="shared" si="1"/>
        <v>11</v>
      </c>
      <c r="H10" s="65">
        <f>VLOOKUP($A10,'Return Data'!$B$7:$R$2292,11,0)</f>
        <v>-7.6120999999999999</v>
      </c>
      <c r="I10" s="66">
        <f t="shared" si="2"/>
        <v>11</v>
      </c>
      <c r="J10" s="65">
        <f>VLOOKUP($A10,'Return Data'!$B$7:$R$2292,12,0)</f>
        <v>-0.58740000000000003</v>
      </c>
      <c r="K10" s="66">
        <f t="shared" si="3"/>
        <v>11</v>
      </c>
      <c r="L10" s="65">
        <f>VLOOKUP($A10,'Return Data'!$B$7:$R$2292,13,0)</f>
        <v>-8.6201000000000008</v>
      </c>
      <c r="M10" s="66">
        <f t="shared" si="4"/>
        <v>11</v>
      </c>
      <c r="N10" s="65">
        <f>VLOOKUP($A10,'Return Data'!$B$7:$R$2292,17,0)</f>
        <v>-0.44979999999999998</v>
      </c>
      <c r="O10" s="66">
        <f t="shared" si="5"/>
        <v>11</v>
      </c>
      <c r="P10" s="65">
        <f>VLOOKUP($A10,'Return Data'!$B$7:$R$2292,14,0)</f>
        <v>16.977499999999999</v>
      </c>
      <c r="Q10" s="66">
        <f t="shared" si="6"/>
        <v>1</v>
      </c>
      <c r="R10" s="65">
        <f>VLOOKUP($A10,'Return Data'!$B$7:$R$2292,16,0)</f>
        <v>3.9538000000000002</v>
      </c>
      <c r="S10" s="67">
        <f t="shared" si="7"/>
        <v>10</v>
      </c>
    </row>
    <row r="11" spans="1:19" x14ac:dyDescent="0.3">
      <c r="A11" s="82" t="s">
        <v>853</v>
      </c>
      <c r="B11" s="64">
        <f>VLOOKUP($A11,'Return Data'!$B$7:$R$2292,3,0)</f>
        <v>44679</v>
      </c>
      <c r="C11" s="65">
        <f>VLOOKUP($A11,'Return Data'!$B$7:$R$2292,4,0)</f>
        <v>16.172599999999999</v>
      </c>
      <c r="D11" s="65">
        <f>VLOOKUP($A11,'Return Data'!$B$7:$R$2292,9,0)</f>
        <v>-2.5499000000000001</v>
      </c>
      <c r="E11" s="66">
        <f t="shared" si="0"/>
        <v>7</v>
      </c>
      <c r="F11" s="65">
        <f>VLOOKUP($A11,'Return Data'!$B$7:$R$2292,10,0)</f>
        <v>28.491700000000002</v>
      </c>
      <c r="G11" s="66">
        <f t="shared" si="1"/>
        <v>5</v>
      </c>
      <c r="H11" s="65">
        <f>VLOOKUP($A11,'Return Data'!$B$7:$R$2292,11,0)</f>
        <v>14.032500000000001</v>
      </c>
      <c r="I11" s="66">
        <f t="shared" si="2"/>
        <v>2</v>
      </c>
      <c r="J11" s="65">
        <f>VLOOKUP($A11,'Return Data'!$B$7:$R$2292,12,0)</f>
        <v>9.6308000000000007</v>
      </c>
      <c r="K11" s="66">
        <f t="shared" si="3"/>
        <v>3</v>
      </c>
      <c r="L11" s="65">
        <f>VLOOKUP($A11,'Return Data'!$B$7:$R$2292,13,0)</f>
        <v>8.6517999999999997</v>
      </c>
      <c r="M11" s="66">
        <f t="shared" si="4"/>
        <v>4</v>
      </c>
      <c r="N11" s="65">
        <f>VLOOKUP($A11,'Return Data'!$B$7:$R$2292,17,0)</f>
        <v>1.9777</v>
      </c>
      <c r="O11" s="66">
        <f t="shared" si="5"/>
        <v>6</v>
      </c>
      <c r="P11" s="65">
        <f>VLOOKUP($A11,'Return Data'!$B$7:$R$2292,14,0)</f>
        <v>15.936999999999999</v>
      </c>
      <c r="Q11" s="66">
        <f t="shared" si="6"/>
        <v>6</v>
      </c>
      <c r="R11" s="65">
        <f>VLOOKUP($A11,'Return Data'!$B$7:$R$2292,16,0)</f>
        <v>4.6867000000000001</v>
      </c>
      <c r="S11" s="67">
        <f t="shared" si="7"/>
        <v>5</v>
      </c>
    </row>
    <row r="12" spans="1:19" x14ac:dyDescent="0.3">
      <c r="A12" s="82" t="s">
        <v>855</v>
      </c>
      <c r="B12" s="64">
        <f>VLOOKUP($A12,'Return Data'!$B$7:$R$2292,3,0)</f>
        <v>44679</v>
      </c>
      <c r="C12" s="65">
        <f>VLOOKUP($A12,'Return Data'!$B$7:$R$2292,4,0)</f>
        <v>16.6404</v>
      </c>
      <c r="D12" s="65">
        <f>VLOOKUP($A12,'Return Data'!$B$7:$R$2292,9,0)</f>
        <v>-3.7170999999999998</v>
      </c>
      <c r="E12" s="66">
        <f t="shared" si="0"/>
        <v>8</v>
      </c>
      <c r="F12" s="65">
        <f>VLOOKUP($A12,'Return Data'!$B$7:$R$2292,10,0)</f>
        <v>27.119499999999999</v>
      </c>
      <c r="G12" s="66">
        <f t="shared" si="1"/>
        <v>9</v>
      </c>
      <c r="H12" s="65">
        <f>VLOOKUP($A12,'Return Data'!$B$7:$R$2292,11,0)</f>
        <v>12.3611</v>
      </c>
      <c r="I12" s="66">
        <f t="shared" si="2"/>
        <v>9</v>
      </c>
      <c r="J12" s="65">
        <f>VLOOKUP($A12,'Return Data'!$B$7:$R$2292,12,0)</f>
        <v>8.6640999999999995</v>
      </c>
      <c r="K12" s="66">
        <f t="shared" si="3"/>
        <v>9</v>
      </c>
      <c r="L12" s="65">
        <f>VLOOKUP($A12,'Return Data'!$B$7:$R$2292,13,0)</f>
        <v>8.1775000000000002</v>
      </c>
      <c r="M12" s="66">
        <f t="shared" si="4"/>
        <v>8</v>
      </c>
      <c r="N12" s="65">
        <f>VLOOKUP($A12,'Return Data'!$B$7:$R$2292,17,0)</f>
        <v>1.8223</v>
      </c>
      <c r="O12" s="66">
        <f t="shared" si="5"/>
        <v>8</v>
      </c>
      <c r="P12" s="65">
        <f>VLOOKUP($A12,'Return Data'!$B$7:$R$2292,14,0)</f>
        <v>15.291700000000001</v>
      </c>
      <c r="Q12" s="66">
        <f t="shared" si="6"/>
        <v>11</v>
      </c>
      <c r="R12" s="65">
        <f>VLOOKUP($A12,'Return Data'!$B$7:$R$2292,16,0)</f>
        <v>4.9438000000000004</v>
      </c>
      <c r="S12" s="67">
        <f t="shared" si="7"/>
        <v>4</v>
      </c>
    </row>
    <row r="13" spans="1:19" x14ac:dyDescent="0.3">
      <c r="A13" s="82" t="s">
        <v>857</v>
      </c>
      <c r="B13" s="64">
        <f>VLOOKUP($A13,'Return Data'!$B$7:$R$2292,3,0)</f>
        <v>44679</v>
      </c>
      <c r="C13" s="65">
        <f>VLOOKUP($A13,'Return Data'!$B$7:$R$2292,4,0)</f>
        <v>13.966100000000001</v>
      </c>
      <c r="D13" s="65">
        <f>VLOOKUP($A13,'Return Data'!$B$7:$R$2292,9,0)</f>
        <v>3.5261</v>
      </c>
      <c r="E13" s="66">
        <f t="shared" si="0"/>
        <v>3</v>
      </c>
      <c r="F13" s="65">
        <f>VLOOKUP($A13,'Return Data'!$B$7:$R$2292,10,0)</f>
        <v>27.9117</v>
      </c>
      <c r="G13" s="66">
        <f t="shared" si="1"/>
        <v>7</v>
      </c>
      <c r="H13" s="65">
        <f>VLOOKUP($A13,'Return Data'!$B$7:$R$2292,11,0)</f>
        <v>12.9772</v>
      </c>
      <c r="I13" s="66">
        <f t="shared" si="2"/>
        <v>7</v>
      </c>
      <c r="J13" s="65">
        <f>VLOOKUP($A13,'Return Data'!$B$7:$R$2292,12,0)</f>
        <v>9.0113000000000003</v>
      </c>
      <c r="K13" s="66">
        <f t="shared" si="3"/>
        <v>8</v>
      </c>
      <c r="L13" s="65">
        <f>VLOOKUP($A13,'Return Data'!$B$7:$R$2292,13,0)</f>
        <v>7.3670999999999998</v>
      </c>
      <c r="M13" s="66">
        <f t="shared" si="4"/>
        <v>10</v>
      </c>
      <c r="N13" s="65">
        <f>VLOOKUP($A13,'Return Data'!$B$7:$R$2292,17,0)</f>
        <v>2.8536000000000001</v>
      </c>
      <c r="O13" s="66">
        <f t="shared" si="5"/>
        <v>2</v>
      </c>
      <c r="P13" s="65">
        <f>VLOOKUP($A13,'Return Data'!$B$7:$R$2292,14,0)</f>
        <v>15.407500000000001</v>
      </c>
      <c r="Q13" s="66">
        <f t="shared" si="6"/>
        <v>10</v>
      </c>
      <c r="R13" s="65">
        <f>VLOOKUP($A13,'Return Data'!$B$7:$R$2292,16,0)</f>
        <v>3.5003000000000002</v>
      </c>
      <c r="S13" s="67">
        <f t="shared" si="7"/>
        <v>11</v>
      </c>
    </row>
    <row r="14" spans="1:19" x14ac:dyDescent="0.3">
      <c r="A14" s="82" t="s">
        <v>859</v>
      </c>
      <c r="B14" s="64">
        <f>VLOOKUP($A14,'Return Data'!$B$7:$R$2292,3,0)</f>
        <v>44679</v>
      </c>
      <c r="C14" s="65">
        <f>VLOOKUP($A14,'Return Data'!$B$7:$R$2292,4,0)</f>
        <v>15.342499999999999</v>
      </c>
      <c r="D14" s="65">
        <f>VLOOKUP($A14,'Return Data'!$B$7:$R$2292,9,0)</f>
        <v>-1.7854000000000001</v>
      </c>
      <c r="E14" s="66">
        <f t="shared" si="0"/>
        <v>6</v>
      </c>
      <c r="F14" s="65">
        <f>VLOOKUP($A14,'Return Data'!$B$7:$R$2292,10,0)</f>
        <v>31.8508</v>
      </c>
      <c r="G14" s="66">
        <f t="shared" si="1"/>
        <v>1</v>
      </c>
      <c r="H14" s="65">
        <f>VLOOKUP($A14,'Return Data'!$B$7:$R$2292,11,0)</f>
        <v>15.6349</v>
      </c>
      <c r="I14" s="66">
        <f t="shared" si="2"/>
        <v>1</v>
      </c>
      <c r="J14" s="65">
        <f>VLOOKUP($A14,'Return Data'!$B$7:$R$2292,12,0)</f>
        <v>9.5996000000000006</v>
      </c>
      <c r="K14" s="66">
        <f t="shared" si="3"/>
        <v>4</v>
      </c>
      <c r="L14" s="65">
        <f>VLOOKUP($A14,'Return Data'!$B$7:$R$2292,13,0)</f>
        <v>8.7996999999999996</v>
      </c>
      <c r="M14" s="66">
        <f t="shared" si="4"/>
        <v>3</v>
      </c>
      <c r="N14" s="65">
        <f>VLOOKUP($A14,'Return Data'!$B$7:$R$2292,17,0)</f>
        <v>2.9590000000000001</v>
      </c>
      <c r="O14" s="66">
        <f t="shared" si="5"/>
        <v>1</v>
      </c>
      <c r="P14" s="65">
        <f>VLOOKUP($A14,'Return Data'!$B$7:$R$2292,14,0)</f>
        <v>15.859</v>
      </c>
      <c r="Q14" s="66">
        <f t="shared" si="6"/>
        <v>8</v>
      </c>
      <c r="R14" s="65">
        <f>VLOOKUP($A14,'Return Data'!$B$7:$R$2292,16,0)</f>
        <v>4.2004999999999999</v>
      </c>
      <c r="S14" s="67">
        <f t="shared" si="7"/>
        <v>9</v>
      </c>
    </row>
    <row r="15" spans="1:19" x14ac:dyDescent="0.3">
      <c r="A15" s="82" t="s">
        <v>861</v>
      </c>
      <c r="B15" s="64">
        <f>VLOOKUP($A15,'Return Data'!$B$7:$R$2292,3,0)</f>
        <v>44679</v>
      </c>
      <c r="C15" s="65">
        <f>VLOOKUP($A15,'Return Data'!$B$7:$R$2292,4,0)</f>
        <v>21.057099999999998</v>
      </c>
      <c r="D15" s="65">
        <f>VLOOKUP($A15,'Return Data'!$B$7:$R$2292,9,0)</f>
        <v>7.3708</v>
      </c>
      <c r="E15" s="66">
        <f t="shared" si="0"/>
        <v>1</v>
      </c>
      <c r="F15" s="65">
        <f>VLOOKUP($A15,'Return Data'!$B$7:$R$2292,10,0)</f>
        <v>30.251999999999999</v>
      </c>
      <c r="G15" s="66">
        <f t="shared" si="1"/>
        <v>2</v>
      </c>
      <c r="H15" s="65">
        <f>VLOOKUP($A15,'Return Data'!$B$7:$R$2292,11,0)</f>
        <v>13.6828</v>
      </c>
      <c r="I15" s="66">
        <f t="shared" si="2"/>
        <v>4</v>
      </c>
      <c r="J15" s="65">
        <f>VLOOKUP($A15,'Return Data'!$B$7:$R$2292,12,0)</f>
        <v>10.0809</v>
      </c>
      <c r="K15" s="66">
        <f t="shared" si="3"/>
        <v>1</v>
      </c>
      <c r="L15" s="65">
        <f>VLOOKUP($A15,'Return Data'!$B$7:$R$2292,13,0)</f>
        <v>9.1702999999999992</v>
      </c>
      <c r="M15" s="66">
        <f t="shared" si="4"/>
        <v>1</v>
      </c>
      <c r="N15" s="65">
        <f>VLOOKUP($A15,'Return Data'!$B$7:$R$2292,17,0)</f>
        <v>2.4788999999999999</v>
      </c>
      <c r="O15" s="66">
        <f t="shared" si="5"/>
        <v>4</v>
      </c>
      <c r="P15" s="65">
        <f>VLOOKUP($A15,'Return Data'!$B$7:$R$2292,14,0)</f>
        <v>16.372299999999999</v>
      </c>
      <c r="Q15" s="66">
        <f t="shared" si="6"/>
        <v>2</v>
      </c>
      <c r="R15" s="65">
        <f>VLOOKUP($A15,'Return Data'!$B$7:$R$2292,16,0)</f>
        <v>6.9378000000000002</v>
      </c>
      <c r="S15" s="67">
        <f t="shared" si="7"/>
        <v>1</v>
      </c>
    </row>
    <row r="16" spans="1:19" x14ac:dyDescent="0.3">
      <c r="A16" s="82" t="s">
        <v>863</v>
      </c>
      <c r="B16" s="64">
        <f>VLOOKUP($A16,'Return Data'!$B$7:$R$2292,3,0)</f>
        <v>44679</v>
      </c>
      <c r="C16" s="65">
        <f>VLOOKUP($A16,'Return Data'!$B$7:$R$2292,4,0)</f>
        <v>20.700199999999999</v>
      </c>
      <c r="D16" s="65">
        <f>VLOOKUP($A16,'Return Data'!$B$7:$R$2292,9,0)</f>
        <v>-4.5835999999999997</v>
      </c>
      <c r="E16" s="66">
        <f t="shared" si="0"/>
        <v>9</v>
      </c>
      <c r="F16" s="65">
        <f>VLOOKUP($A16,'Return Data'!$B$7:$R$2292,10,0)</f>
        <v>27.741199999999999</v>
      </c>
      <c r="G16" s="66">
        <f t="shared" si="1"/>
        <v>8</v>
      </c>
      <c r="H16" s="65">
        <f>VLOOKUP($A16,'Return Data'!$B$7:$R$2292,11,0)</f>
        <v>12.7987</v>
      </c>
      <c r="I16" s="66">
        <f t="shared" si="2"/>
        <v>8</v>
      </c>
      <c r="J16" s="65">
        <f>VLOOKUP($A16,'Return Data'!$B$7:$R$2292,12,0)</f>
        <v>9.0409000000000006</v>
      </c>
      <c r="K16" s="66">
        <f t="shared" si="3"/>
        <v>7</v>
      </c>
      <c r="L16" s="65">
        <f>VLOOKUP($A16,'Return Data'!$B$7:$R$2292,13,0)</f>
        <v>8.6049000000000007</v>
      </c>
      <c r="M16" s="66">
        <f t="shared" si="4"/>
        <v>5</v>
      </c>
      <c r="N16" s="65">
        <f>VLOOKUP($A16,'Return Data'!$B$7:$R$2292,17,0)</f>
        <v>1.5283</v>
      </c>
      <c r="O16" s="66">
        <f t="shared" si="5"/>
        <v>10</v>
      </c>
      <c r="P16" s="65">
        <f>VLOOKUP($A16,'Return Data'!$B$7:$R$2292,14,0)</f>
        <v>15.882300000000001</v>
      </c>
      <c r="Q16" s="66">
        <f t="shared" si="6"/>
        <v>7</v>
      </c>
      <c r="R16" s="65">
        <f>VLOOKUP($A16,'Return Data'!$B$7:$R$2292,16,0)</f>
        <v>6.7423999999999999</v>
      </c>
      <c r="S16" s="67">
        <f t="shared" si="7"/>
        <v>3</v>
      </c>
    </row>
    <row r="17" spans="1:19" x14ac:dyDescent="0.3">
      <c r="A17" s="82" t="s">
        <v>865</v>
      </c>
      <c r="B17" s="64">
        <f>VLOOKUP($A17,'Return Data'!$B$7:$R$2292,3,0)</f>
        <v>44679</v>
      </c>
      <c r="C17" s="65">
        <f>VLOOKUP($A17,'Return Data'!$B$7:$R$2292,4,0)</f>
        <v>20.438500000000001</v>
      </c>
      <c r="D17" s="65">
        <f>VLOOKUP($A17,'Return Data'!$B$7:$R$2292,9,0)</f>
        <v>0.49559999999999998</v>
      </c>
      <c r="E17" s="66">
        <f t="shared" si="0"/>
        <v>5</v>
      </c>
      <c r="F17" s="65">
        <f>VLOOKUP($A17,'Return Data'!$B$7:$R$2292,10,0)</f>
        <v>28.0212</v>
      </c>
      <c r="G17" s="66">
        <f t="shared" si="1"/>
        <v>6</v>
      </c>
      <c r="H17" s="65">
        <f>VLOOKUP($A17,'Return Data'!$B$7:$R$2292,11,0)</f>
        <v>13.288399999999999</v>
      </c>
      <c r="I17" s="66">
        <f t="shared" si="2"/>
        <v>6</v>
      </c>
      <c r="J17" s="65">
        <f>VLOOKUP($A17,'Return Data'!$B$7:$R$2292,12,0)</f>
        <v>9.7544000000000004</v>
      </c>
      <c r="K17" s="66">
        <f t="shared" si="3"/>
        <v>2</v>
      </c>
      <c r="L17" s="65">
        <f>VLOOKUP($A17,'Return Data'!$B$7:$R$2292,13,0)</f>
        <v>8.8069000000000006</v>
      </c>
      <c r="M17" s="66">
        <f t="shared" si="4"/>
        <v>2</v>
      </c>
      <c r="N17" s="65">
        <f>VLOOKUP($A17,'Return Data'!$B$7:$R$2292,17,0)</f>
        <v>2.0710999999999999</v>
      </c>
      <c r="O17" s="66">
        <f t="shared" si="5"/>
        <v>5</v>
      </c>
      <c r="P17" s="65">
        <f>VLOOKUP($A17,'Return Data'!$B$7:$R$2292,14,0)</f>
        <v>16.036899999999999</v>
      </c>
      <c r="Q17" s="66">
        <f t="shared" si="6"/>
        <v>5</v>
      </c>
      <c r="R17" s="65">
        <f>VLOOKUP($A17,'Return Data'!$B$7:$R$2292,16,0)</f>
        <v>6.7454999999999998</v>
      </c>
      <c r="S17" s="67">
        <f t="shared" si="7"/>
        <v>2</v>
      </c>
    </row>
    <row r="18" spans="1:19" x14ac:dyDescent="0.3">
      <c r="A18" s="82" t="s">
        <v>866</v>
      </c>
      <c r="B18" s="64">
        <f>VLOOKUP($A18,'Return Data'!$B$7:$R$2292,3,0)</f>
        <v>44679</v>
      </c>
      <c r="C18" s="65">
        <f>VLOOKUP($A18,'Return Data'!$B$7:$R$2292,4,0)</f>
        <v>15.7072</v>
      </c>
      <c r="D18" s="65">
        <f>VLOOKUP($A18,'Return Data'!$B$7:$R$2292,9,0)</f>
        <v>1.7341</v>
      </c>
      <c r="E18" s="66">
        <f t="shared" si="0"/>
        <v>4</v>
      </c>
      <c r="F18" s="65">
        <f>VLOOKUP($A18,'Return Data'!$B$7:$R$2292,10,0)</f>
        <v>29.216000000000001</v>
      </c>
      <c r="G18" s="66">
        <f t="shared" si="1"/>
        <v>4</v>
      </c>
      <c r="H18" s="65">
        <f>VLOOKUP($A18,'Return Data'!$B$7:$R$2292,11,0)</f>
        <v>13.5764</v>
      </c>
      <c r="I18" s="66">
        <f t="shared" si="2"/>
        <v>5</v>
      </c>
      <c r="J18" s="65">
        <f>VLOOKUP($A18,'Return Data'!$B$7:$R$2292,12,0)</f>
        <v>9.3970000000000002</v>
      </c>
      <c r="K18" s="66">
        <f t="shared" si="3"/>
        <v>6</v>
      </c>
      <c r="L18" s="65">
        <f>VLOOKUP($A18,'Return Data'!$B$7:$R$2292,13,0)</f>
        <v>8.5770999999999997</v>
      </c>
      <c r="M18" s="66">
        <f t="shared" si="4"/>
        <v>7</v>
      </c>
      <c r="N18" s="65">
        <f>VLOOKUP($A18,'Return Data'!$B$7:$R$2292,17,0)</f>
        <v>1.8543000000000001</v>
      </c>
      <c r="O18" s="66">
        <f t="shared" si="5"/>
        <v>7</v>
      </c>
      <c r="P18" s="65">
        <f>VLOOKUP($A18,'Return Data'!$B$7:$R$2292,14,0)</f>
        <v>16.180399999999999</v>
      </c>
      <c r="Q18" s="66">
        <f t="shared" si="6"/>
        <v>4</v>
      </c>
      <c r="R18" s="65">
        <f>VLOOKUP($A18,'Return Data'!$B$7:$R$2292,16,0)</f>
        <v>4.3380000000000001</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-8.0000636363636364</v>
      </c>
      <c r="E20" s="88"/>
      <c r="F20" s="89">
        <f>AVERAGE(F8:F18)</f>
        <v>28.260272727272728</v>
      </c>
      <c r="G20" s="88"/>
      <c r="H20" s="89">
        <f>AVERAGE(H8:H18)</f>
        <v>11.542654545454546</v>
      </c>
      <c r="I20" s="88"/>
      <c r="J20" s="89">
        <f>AVERAGE(J8:J18)</f>
        <v>8.4036909090909102</v>
      </c>
      <c r="K20" s="88"/>
      <c r="L20" s="89">
        <f>AVERAGE(L8:L18)</f>
        <v>6.8738090909090914</v>
      </c>
      <c r="M20" s="88"/>
      <c r="N20" s="89">
        <f>AVERAGE(N8:N18)</f>
        <v>1.9451272727272728</v>
      </c>
      <c r="O20" s="88"/>
      <c r="P20" s="89">
        <f>AVERAGE(P8:P18)</f>
        <v>15.965254545454544</v>
      </c>
      <c r="Q20" s="88"/>
      <c r="R20" s="89">
        <f>AVERAGE(R8:R18)</f>
        <v>4.9935454545454547</v>
      </c>
      <c r="S20" s="90"/>
    </row>
    <row r="21" spans="1:19" x14ac:dyDescent="0.3">
      <c r="A21" s="87" t="s">
        <v>28</v>
      </c>
      <c r="B21" s="88"/>
      <c r="C21" s="88"/>
      <c r="D21" s="89">
        <f>MIN(D8:D18)</f>
        <v>-83.328599999999994</v>
      </c>
      <c r="E21" s="88"/>
      <c r="F21" s="89">
        <f>MIN(F8:F18)</f>
        <v>25.293900000000001</v>
      </c>
      <c r="G21" s="88"/>
      <c r="H21" s="89">
        <f>MIN(H8:H18)</f>
        <v>-7.6120999999999999</v>
      </c>
      <c r="I21" s="88"/>
      <c r="J21" s="89">
        <f>MIN(J8:J18)</f>
        <v>-0.58740000000000003</v>
      </c>
      <c r="K21" s="88"/>
      <c r="L21" s="89">
        <f>MIN(L8:L18)</f>
        <v>-8.6201000000000008</v>
      </c>
      <c r="M21" s="88"/>
      <c r="N21" s="89">
        <f>MIN(N8:N18)</f>
        <v>-0.44979999999999998</v>
      </c>
      <c r="O21" s="88"/>
      <c r="P21" s="89">
        <f>MIN(P8:P18)</f>
        <v>15.291700000000001</v>
      </c>
      <c r="Q21" s="88"/>
      <c r="R21" s="89">
        <f>MIN(R8:R18)</f>
        <v>3.5003000000000002</v>
      </c>
      <c r="S21" s="90"/>
    </row>
    <row r="22" spans="1:19" ht="15" thickBot="1" x14ac:dyDescent="0.35">
      <c r="A22" s="91" t="s">
        <v>29</v>
      </c>
      <c r="B22" s="92"/>
      <c r="C22" s="92"/>
      <c r="D22" s="93">
        <f>MAX(D8:D18)</f>
        <v>7.3708</v>
      </c>
      <c r="E22" s="92"/>
      <c r="F22" s="93">
        <f>MAX(F8:F18)</f>
        <v>31.8508</v>
      </c>
      <c r="G22" s="92"/>
      <c r="H22" s="93">
        <f>MAX(H8:H18)</f>
        <v>15.6349</v>
      </c>
      <c r="I22" s="92"/>
      <c r="J22" s="93">
        <f>MAX(J8:J18)</f>
        <v>10.0809</v>
      </c>
      <c r="K22" s="92"/>
      <c r="L22" s="93">
        <f>MAX(L8:L18)</f>
        <v>9.1702999999999992</v>
      </c>
      <c r="M22" s="92"/>
      <c r="N22" s="93">
        <f>MAX(N8:N18)</f>
        <v>2.9590000000000001</v>
      </c>
      <c r="O22" s="92"/>
      <c r="P22" s="93">
        <f>MAX(P8:P18)</f>
        <v>16.977499999999999</v>
      </c>
      <c r="Q22" s="92"/>
      <c r="R22" s="93">
        <f>MAX(R8:R18)</f>
        <v>6.9378000000000002</v>
      </c>
      <c r="S22" s="94"/>
    </row>
    <row r="23" spans="1:19" x14ac:dyDescent="0.3">
      <c r="A23" s="112" t="s">
        <v>431</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642</v>
      </c>
      <c r="B8" s="64">
        <f>VLOOKUP($A8,'Return Data'!$B$7:$R$2292,3,0)</f>
        <v>44679</v>
      </c>
      <c r="C8" s="65">
        <f>VLOOKUP($A8,'Return Data'!$B$7:$R$2292,4,0)</f>
        <v>17.298400000000001</v>
      </c>
      <c r="D8" s="65">
        <f>VLOOKUP($A8,'Return Data'!$B$7:$R$2292,9,0)</f>
        <v>2.0865</v>
      </c>
      <c r="E8" s="66">
        <f t="shared" ref="E8:E25" si="0">RANK(D8,D$8:D$25,0)</f>
        <v>5</v>
      </c>
      <c r="F8" s="65">
        <f>VLOOKUP($A8,'Return Data'!$B$7:$R$2292,10,0)</f>
        <v>5.2675999999999998</v>
      </c>
      <c r="G8" s="66">
        <f t="shared" ref="G8:G25" si="1">RANK(F8,F$8:F$25,0)</f>
        <v>5</v>
      </c>
      <c r="H8" s="65">
        <f>VLOOKUP($A8,'Return Data'!$B$7:$R$2292,11,0)</f>
        <v>4.8845999999999998</v>
      </c>
      <c r="I8" s="66">
        <f t="shared" ref="I8:I25" si="2">RANK(H8,H$8:H$25,0)</f>
        <v>6</v>
      </c>
      <c r="J8" s="65">
        <f>VLOOKUP($A8,'Return Data'!$B$7:$R$2292,12,0)</f>
        <v>5.3582999999999998</v>
      </c>
      <c r="K8" s="66">
        <f t="shared" ref="K8:K25" si="3">RANK(J8,J$8:J$25,0)</f>
        <v>10</v>
      </c>
      <c r="L8" s="65">
        <f>VLOOKUP($A8,'Return Data'!$B$7:$R$2292,13,0)</f>
        <v>5.8764000000000003</v>
      </c>
      <c r="M8" s="66">
        <f t="shared" ref="M8:M25" si="4">RANK(L8,L$8:L$25,0)</f>
        <v>11</v>
      </c>
      <c r="N8" s="65">
        <f>VLOOKUP($A8,'Return Data'!$B$7:$R$2292,17,0)</f>
        <v>9.7790999999999997</v>
      </c>
      <c r="O8" s="66">
        <f t="shared" ref="O8:O23" si="5">RANK(N8,N$8:N$25,0)</f>
        <v>7</v>
      </c>
      <c r="P8" s="65">
        <f>VLOOKUP($A8,'Return Data'!$B$7:$R$2292,14,0)</f>
        <v>6.7579000000000002</v>
      </c>
      <c r="Q8" s="66">
        <f>RANK(P8,P$8:P$25,0)</f>
        <v>8</v>
      </c>
      <c r="R8" s="65">
        <f>VLOOKUP($A8,'Return Data'!$B$7:$R$2292,16,0)</f>
        <v>8.0891999999999999</v>
      </c>
      <c r="S8" s="67">
        <f t="shared" ref="S8:S25" si="6">RANK(R8,R$8:R$25,0)</f>
        <v>8</v>
      </c>
    </row>
    <row r="9" spans="1:19" x14ac:dyDescent="0.3">
      <c r="A9" s="82" t="s">
        <v>644</v>
      </c>
      <c r="B9" s="64">
        <f>VLOOKUP($A9,'Return Data'!$B$7:$R$2292,3,0)</f>
        <v>44679</v>
      </c>
      <c r="C9" s="65">
        <f>VLOOKUP($A9,'Return Data'!$B$7:$R$2292,4,0)</f>
        <v>0.1699</v>
      </c>
      <c r="D9" s="65">
        <f>VLOOKUP($A9,'Return Data'!$B$7:$R$2292,9,0)</f>
        <v>-696.19839999999999</v>
      </c>
      <c r="E9" s="66">
        <f t="shared" si="0"/>
        <v>18</v>
      </c>
      <c r="F9" s="65">
        <f>VLOOKUP($A9,'Return Data'!$B$7:$R$2292,10,0)</f>
        <v>-239.80170000000001</v>
      </c>
      <c r="G9" s="66">
        <f t="shared" si="1"/>
        <v>18</v>
      </c>
      <c r="H9" s="65">
        <f>VLOOKUP($A9,'Return Data'!$B$7:$R$2292,11,0)</f>
        <v>-118.58320000000001</v>
      </c>
      <c r="I9" s="66">
        <f t="shared" si="2"/>
        <v>18</v>
      </c>
      <c r="J9" s="65">
        <f>VLOOKUP($A9,'Return Data'!$B$7:$R$2292,12,0)</f>
        <v>-78.766999999999996</v>
      </c>
      <c r="K9" s="66">
        <f t="shared" si="3"/>
        <v>18</v>
      </c>
      <c r="L9" s="65">
        <f>VLOOKUP($A9,'Return Data'!$B$7:$R$2292,13,0)</f>
        <v>-59.129199999999997</v>
      </c>
      <c r="M9" s="66">
        <f t="shared" si="4"/>
        <v>18</v>
      </c>
      <c r="N9" s="65">
        <f>VLOOKUP($A9,'Return Data'!$B$7:$R$2292,17,0)</f>
        <v>-36.069699999999997</v>
      </c>
      <c r="O9" s="66">
        <f t="shared" si="5"/>
        <v>17</v>
      </c>
      <c r="P9" s="65"/>
      <c r="Q9" s="66"/>
      <c r="R9" s="65">
        <f>VLOOKUP($A9,'Return Data'!$B$7:$R$2292,16,0)</f>
        <v>-38.2361</v>
      </c>
      <c r="S9" s="67">
        <f t="shared" si="6"/>
        <v>18</v>
      </c>
    </row>
    <row r="10" spans="1:19" x14ac:dyDescent="0.3">
      <c r="A10" s="82" t="s">
        <v>646</v>
      </c>
      <c r="B10" s="64">
        <f>VLOOKUP($A10,'Return Data'!$B$7:$R$2292,3,0)</f>
        <v>44679</v>
      </c>
      <c r="C10" s="65">
        <f>VLOOKUP($A10,'Return Data'!$B$7:$R$2292,4,0)</f>
        <v>18.773399999999999</v>
      </c>
      <c r="D10" s="65">
        <f>VLOOKUP($A10,'Return Data'!$B$7:$R$2292,9,0)</f>
        <v>1.8089999999999999</v>
      </c>
      <c r="E10" s="66">
        <f t="shared" si="0"/>
        <v>6</v>
      </c>
      <c r="F10" s="65">
        <f>VLOOKUP($A10,'Return Data'!$B$7:$R$2292,10,0)</f>
        <v>4.4531999999999998</v>
      </c>
      <c r="G10" s="66">
        <f t="shared" si="1"/>
        <v>6</v>
      </c>
      <c r="H10" s="65">
        <f>VLOOKUP($A10,'Return Data'!$B$7:$R$2292,11,0)</f>
        <v>4.6207000000000003</v>
      </c>
      <c r="I10" s="66">
        <f t="shared" si="2"/>
        <v>7</v>
      </c>
      <c r="J10" s="65">
        <f>VLOOKUP($A10,'Return Data'!$B$7:$R$2292,12,0)</f>
        <v>5.2382999999999997</v>
      </c>
      <c r="K10" s="66">
        <f t="shared" si="3"/>
        <v>11</v>
      </c>
      <c r="L10" s="65">
        <f>VLOOKUP($A10,'Return Data'!$B$7:$R$2292,13,0)</f>
        <v>5.83</v>
      </c>
      <c r="M10" s="66">
        <f t="shared" si="4"/>
        <v>12</v>
      </c>
      <c r="N10" s="65">
        <f>VLOOKUP($A10,'Return Data'!$B$7:$R$2292,17,0)</f>
        <v>8.2186000000000003</v>
      </c>
      <c r="O10" s="66">
        <f t="shared" si="5"/>
        <v>11</v>
      </c>
      <c r="P10" s="65">
        <f>VLOOKUP($A10,'Return Data'!$B$7:$R$2292,14,0)</f>
        <v>6.8413000000000004</v>
      </c>
      <c r="Q10" s="66">
        <f t="shared" ref="Q10:Q23" si="7">RANK(P10,P$8:P$25,0)</f>
        <v>7</v>
      </c>
      <c r="R10" s="65">
        <f>VLOOKUP($A10,'Return Data'!$B$7:$R$2292,16,0)</f>
        <v>8.4192999999999998</v>
      </c>
      <c r="S10" s="67">
        <f t="shared" si="6"/>
        <v>6</v>
      </c>
    </row>
    <row r="11" spans="1:19" x14ac:dyDescent="0.3">
      <c r="A11" s="82" t="s">
        <v>2032</v>
      </c>
      <c r="B11" s="64">
        <f>VLOOKUP($A11,'Return Data'!$B$7:$R$2292,3,0)</f>
        <v>44679</v>
      </c>
      <c r="C11" s="65">
        <f>VLOOKUP($A11,'Return Data'!$B$7:$R$2292,4,0)</f>
        <v>19.02</v>
      </c>
      <c r="D11" s="65">
        <f>VLOOKUP($A11,'Return Data'!$B$7:$R$2292,9,0)</f>
        <v>1.6738</v>
      </c>
      <c r="E11" s="66">
        <f t="shared" si="0"/>
        <v>7</v>
      </c>
      <c r="F11" s="65">
        <f>VLOOKUP($A11,'Return Data'!$B$7:$R$2292,10,0)</f>
        <v>5.5791000000000004</v>
      </c>
      <c r="G11" s="66">
        <f t="shared" si="1"/>
        <v>4</v>
      </c>
      <c r="H11" s="65">
        <f>VLOOKUP($A11,'Return Data'!$B$7:$R$2292,11,0)</f>
        <v>4.9837999999999996</v>
      </c>
      <c r="I11" s="66">
        <f t="shared" si="2"/>
        <v>5</v>
      </c>
      <c r="J11" s="65">
        <f>VLOOKUP($A11,'Return Data'!$B$7:$R$2292,12,0)</f>
        <v>17.151900000000001</v>
      </c>
      <c r="K11" s="66">
        <f t="shared" si="3"/>
        <v>4</v>
      </c>
      <c r="L11" s="65">
        <f>VLOOKUP($A11,'Return Data'!$B$7:$R$2292,13,0)</f>
        <v>14.212999999999999</v>
      </c>
      <c r="M11" s="66">
        <f t="shared" si="4"/>
        <v>4</v>
      </c>
      <c r="N11" s="65">
        <f>VLOOKUP($A11,'Return Data'!$B$7:$R$2292,17,0)</f>
        <v>13.5169</v>
      </c>
      <c r="O11" s="66">
        <f t="shared" si="5"/>
        <v>3</v>
      </c>
      <c r="P11" s="65">
        <f>VLOOKUP($A11,'Return Data'!$B$7:$R$2292,14,0)</f>
        <v>8.2791999999999994</v>
      </c>
      <c r="Q11" s="66">
        <f t="shared" si="7"/>
        <v>3</v>
      </c>
      <c r="R11" s="65">
        <f>VLOOKUP($A11,'Return Data'!$B$7:$R$2292,16,0)</f>
        <v>9.2516999999999996</v>
      </c>
      <c r="S11" s="67">
        <f t="shared" si="6"/>
        <v>2</v>
      </c>
    </row>
    <row r="12" spans="1:19" x14ac:dyDescent="0.3">
      <c r="A12" s="82" t="s">
        <v>648</v>
      </c>
      <c r="B12" s="64">
        <f>VLOOKUP($A12,'Return Data'!$B$7:$R$2292,3,0)</f>
        <v>44679</v>
      </c>
      <c r="C12" s="65">
        <f>VLOOKUP($A12,'Return Data'!$B$7:$R$2292,4,0)</f>
        <v>10.4368</v>
      </c>
      <c r="D12" s="65">
        <f>VLOOKUP($A12,'Return Data'!$B$7:$R$2292,9,0)</f>
        <v>1442.0576000000001</v>
      </c>
      <c r="E12" s="66">
        <f t="shared" si="0"/>
        <v>1</v>
      </c>
      <c r="F12" s="65">
        <f>VLOOKUP($A12,'Return Data'!$B$7:$R$2292,10,0)</f>
        <v>556.20360000000005</v>
      </c>
      <c r="G12" s="66">
        <f t="shared" si="1"/>
        <v>1</v>
      </c>
      <c r="H12" s="65">
        <f>VLOOKUP($A12,'Return Data'!$B$7:$R$2292,11,0)</f>
        <v>277.31509999999997</v>
      </c>
      <c r="I12" s="66">
        <f t="shared" si="2"/>
        <v>1</v>
      </c>
      <c r="J12" s="65">
        <f>VLOOKUP($A12,'Return Data'!$B$7:$R$2292,12,0)</f>
        <v>187.63749999999999</v>
      </c>
      <c r="K12" s="66">
        <f t="shared" si="3"/>
        <v>1</v>
      </c>
      <c r="L12" s="65">
        <f>VLOOKUP($A12,'Return Data'!$B$7:$R$2292,13,0)</f>
        <v>147.82849999999999</v>
      </c>
      <c r="M12" s="66">
        <f t="shared" si="4"/>
        <v>1</v>
      </c>
      <c r="N12" s="65">
        <f>VLOOKUP($A12,'Return Data'!$B$7:$R$2292,17,0)</f>
        <v>68.413700000000006</v>
      </c>
      <c r="O12" s="66">
        <f t="shared" si="5"/>
        <v>1</v>
      </c>
      <c r="P12" s="65">
        <f>VLOOKUP($A12,'Return Data'!$B$7:$R$2292,14,0)</f>
        <v>-7.5818000000000003</v>
      </c>
      <c r="Q12" s="66">
        <f t="shared" si="7"/>
        <v>16</v>
      </c>
      <c r="R12" s="65">
        <f>VLOOKUP($A12,'Return Data'!$B$7:$R$2292,16,0)</f>
        <v>0.59809999999999997</v>
      </c>
      <c r="S12" s="67">
        <f t="shared" si="6"/>
        <v>16</v>
      </c>
    </row>
    <row r="13" spans="1:19" x14ac:dyDescent="0.3">
      <c r="A13" s="82" t="s">
        <v>650</v>
      </c>
      <c r="B13" s="64">
        <f>VLOOKUP($A13,'Return Data'!$B$7:$R$2292,3,0)</f>
        <v>44679</v>
      </c>
      <c r="C13" s="65">
        <f>VLOOKUP($A13,'Return Data'!$B$7:$R$2292,4,0)</f>
        <v>35.070700000000002</v>
      </c>
      <c r="D13" s="65">
        <f>VLOOKUP($A13,'Return Data'!$B$7:$R$2292,9,0)</f>
        <v>75.418899999999994</v>
      </c>
      <c r="E13" s="66">
        <f t="shared" si="0"/>
        <v>2</v>
      </c>
      <c r="F13" s="65">
        <f>VLOOKUP($A13,'Return Data'!$B$7:$R$2292,10,0)</f>
        <v>28.363099999999999</v>
      </c>
      <c r="G13" s="66">
        <f t="shared" si="1"/>
        <v>2</v>
      </c>
      <c r="H13" s="65">
        <f>VLOOKUP($A13,'Return Data'!$B$7:$R$2292,11,0)</f>
        <v>15.4916</v>
      </c>
      <c r="I13" s="66">
        <f t="shared" si="2"/>
        <v>2</v>
      </c>
      <c r="J13" s="65">
        <f>VLOOKUP($A13,'Return Data'!$B$7:$R$2292,12,0)</f>
        <v>10.9102</v>
      </c>
      <c r="K13" s="66">
        <f t="shared" si="3"/>
        <v>5</v>
      </c>
      <c r="L13" s="65">
        <f>VLOOKUP($A13,'Return Data'!$B$7:$R$2292,13,0)</f>
        <v>9.4385999999999992</v>
      </c>
      <c r="M13" s="66">
        <f t="shared" si="4"/>
        <v>6</v>
      </c>
      <c r="N13" s="65">
        <f>VLOOKUP($A13,'Return Data'!$B$7:$R$2292,17,0)</f>
        <v>8.3657000000000004</v>
      </c>
      <c r="O13" s="66">
        <f t="shared" si="5"/>
        <v>10</v>
      </c>
      <c r="P13" s="65">
        <f>VLOOKUP($A13,'Return Data'!$B$7:$R$2292,14,0)</f>
        <v>6.3026</v>
      </c>
      <c r="Q13" s="66">
        <f t="shared" si="7"/>
        <v>9</v>
      </c>
      <c r="R13" s="65">
        <f>VLOOKUP($A13,'Return Data'!$B$7:$R$2292,16,0)</f>
        <v>7.2861000000000002</v>
      </c>
      <c r="S13" s="67">
        <f t="shared" si="6"/>
        <v>10</v>
      </c>
    </row>
    <row r="14" spans="1:19" x14ac:dyDescent="0.3">
      <c r="A14" s="82" t="s">
        <v>653</v>
      </c>
      <c r="B14" s="64">
        <f>VLOOKUP($A14,'Return Data'!$B$7:$R$2292,3,0)</f>
        <v>44679</v>
      </c>
      <c r="C14" s="65">
        <f>VLOOKUP($A14,'Return Data'!$B$7:$R$2292,4,0)</f>
        <v>23.868500000000001</v>
      </c>
      <c r="D14" s="65">
        <f>VLOOKUP($A14,'Return Data'!$B$7:$R$2292,9,0)</f>
        <v>-8.9779999999999998</v>
      </c>
      <c r="E14" s="66">
        <f t="shared" si="0"/>
        <v>16</v>
      </c>
      <c r="F14" s="65">
        <f>VLOOKUP($A14,'Return Data'!$B$7:$R$2292,10,0)</f>
        <v>-4.5229999999999997</v>
      </c>
      <c r="G14" s="66">
        <f t="shared" si="1"/>
        <v>17</v>
      </c>
      <c r="H14" s="65">
        <f>VLOOKUP($A14,'Return Data'!$B$7:$R$2292,11,0)</f>
        <v>0.2802</v>
      </c>
      <c r="I14" s="66">
        <f t="shared" si="2"/>
        <v>15</v>
      </c>
      <c r="J14" s="65">
        <f>VLOOKUP($A14,'Return Data'!$B$7:$R$2292,12,0)</f>
        <v>8.9558999999999997</v>
      </c>
      <c r="K14" s="66">
        <f t="shared" si="3"/>
        <v>6</v>
      </c>
      <c r="L14" s="65">
        <f>VLOOKUP($A14,'Return Data'!$B$7:$R$2292,13,0)</f>
        <v>6.3331999999999997</v>
      </c>
      <c r="M14" s="66">
        <f t="shared" si="4"/>
        <v>9</v>
      </c>
      <c r="N14" s="65">
        <f>VLOOKUP($A14,'Return Data'!$B$7:$R$2292,17,0)</f>
        <v>11.485900000000001</v>
      </c>
      <c r="O14" s="66">
        <f t="shared" si="5"/>
        <v>4</v>
      </c>
      <c r="P14" s="65">
        <f>VLOOKUP($A14,'Return Data'!$B$7:$R$2292,14,0)</f>
        <v>5.2382</v>
      </c>
      <c r="Q14" s="66">
        <f t="shared" si="7"/>
        <v>10</v>
      </c>
      <c r="R14" s="65">
        <f>VLOOKUP($A14,'Return Data'!$B$7:$R$2292,16,0)</f>
        <v>8.3259000000000007</v>
      </c>
      <c r="S14" s="67">
        <f t="shared" si="6"/>
        <v>7</v>
      </c>
    </row>
    <row r="15" spans="1:19" x14ac:dyDescent="0.3">
      <c r="A15" s="82" t="s">
        <v>661</v>
      </c>
      <c r="B15" s="64">
        <f>VLOOKUP($A15,'Return Data'!$B$7:$R$2292,3,0)</f>
        <v>44679</v>
      </c>
      <c r="C15" s="65">
        <f>VLOOKUP($A15,'Return Data'!$B$7:$R$2292,4,0)</f>
        <v>20.584199999999999</v>
      </c>
      <c r="D15" s="65">
        <f>VLOOKUP($A15,'Return Data'!$B$7:$R$2292,9,0)</f>
        <v>-1.3712</v>
      </c>
      <c r="E15" s="66">
        <f t="shared" si="0"/>
        <v>12</v>
      </c>
      <c r="F15" s="65">
        <f>VLOOKUP($A15,'Return Data'!$B$7:$R$2292,10,0)</f>
        <v>3.6238000000000001</v>
      </c>
      <c r="G15" s="66">
        <f t="shared" si="1"/>
        <v>10</v>
      </c>
      <c r="H15" s="65">
        <f>VLOOKUP($A15,'Return Data'!$B$7:$R$2292,11,0)</f>
        <v>4.0869</v>
      </c>
      <c r="I15" s="66">
        <f t="shared" si="2"/>
        <v>10</v>
      </c>
      <c r="J15" s="65">
        <f>VLOOKUP($A15,'Return Data'!$B$7:$R$2292,12,0)</f>
        <v>4.9814999999999996</v>
      </c>
      <c r="K15" s="66">
        <f t="shared" si="3"/>
        <v>12</v>
      </c>
      <c r="L15" s="65">
        <f>VLOOKUP($A15,'Return Data'!$B$7:$R$2292,13,0)</f>
        <v>6.5594999999999999</v>
      </c>
      <c r="M15" s="66">
        <f t="shared" si="4"/>
        <v>8</v>
      </c>
      <c r="N15" s="65">
        <f>VLOOKUP($A15,'Return Data'!$B$7:$R$2292,17,0)</f>
        <v>9.8330000000000002</v>
      </c>
      <c r="O15" s="66">
        <f t="shared" si="5"/>
        <v>6</v>
      </c>
      <c r="P15" s="65">
        <f>VLOOKUP($A15,'Return Data'!$B$7:$R$2292,14,0)</f>
        <v>8.8927999999999994</v>
      </c>
      <c r="Q15" s="66">
        <f t="shared" si="7"/>
        <v>1</v>
      </c>
      <c r="R15" s="65">
        <f>VLOOKUP($A15,'Return Data'!$B$7:$R$2292,16,0)</f>
        <v>9.3237000000000005</v>
      </c>
      <c r="S15" s="67">
        <f t="shared" si="6"/>
        <v>1</v>
      </c>
    </row>
    <row r="16" spans="1:19" x14ac:dyDescent="0.3">
      <c r="A16" s="82" t="s">
        <v>663</v>
      </c>
      <c r="B16" s="64">
        <f>VLOOKUP($A16,'Return Data'!$B$7:$R$2292,3,0)</f>
        <v>44679</v>
      </c>
      <c r="C16" s="65">
        <f>VLOOKUP($A16,'Return Data'!$B$7:$R$2292,4,0)</f>
        <v>27.194800000000001</v>
      </c>
      <c r="D16" s="65">
        <f>VLOOKUP($A16,'Return Data'!$B$7:$R$2292,9,0)</f>
        <v>3.2692000000000001</v>
      </c>
      <c r="E16" s="66">
        <f t="shared" si="0"/>
        <v>3</v>
      </c>
      <c r="F16" s="65">
        <f>VLOOKUP($A16,'Return Data'!$B$7:$R$2292,10,0)</f>
        <v>5.6828000000000003</v>
      </c>
      <c r="G16" s="66">
        <f t="shared" si="1"/>
        <v>3</v>
      </c>
      <c r="H16" s="65">
        <f>VLOOKUP($A16,'Return Data'!$B$7:$R$2292,11,0)</f>
        <v>5.5171000000000001</v>
      </c>
      <c r="I16" s="66">
        <f t="shared" si="2"/>
        <v>3</v>
      </c>
      <c r="J16" s="65">
        <f>VLOOKUP($A16,'Return Data'!$B$7:$R$2292,12,0)</f>
        <v>5.8691000000000004</v>
      </c>
      <c r="K16" s="66">
        <f t="shared" si="3"/>
        <v>8</v>
      </c>
      <c r="L16" s="65">
        <f>VLOOKUP($A16,'Return Data'!$B$7:$R$2292,13,0)</f>
        <v>6.8638000000000003</v>
      </c>
      <c r="M16" s="66">
        <f t="shared" si="4"/>
        <v>7</v>
      </c>
      <c r="N16" s="65">
        <f>VLOOKUP($A16,'Return Data'!$B$7:$R$2292,17,0)</f>
        <v>8.8406000000000002</v>
      </c>
      <c r="O16" s="66">
        <f t="shared" si="5"/>
        <v>9</v>
      </c>
      <c r="P16" s="65">
        <f>VLOOKUP($A16,'Return Data'!$B$7:$R$2292,14,0)</f>
        <v>8.8404000000000007</v>
      </c>
      <c r="Q16" s="66">
        <f t="shared" si="7"/>
        <v>2</v>
      </c>
      <c r="R16" s="65">
        <f>VLOOKUP($A16,'Return Data'!$B$7:$R$2292,16,0)</f>
        <v>9.1774000000000004</v>
      </c>
      <c r="S16" s="67">
        <f t="shared" si="6"/>
        <v>3</v>
      </c>
    </row>
    <row r="17" spans="1:19" x14ac:dyDescent="0.3">
      <c r="A17" s="82" t="s">
        <v>665</v>
      </c>
      <c r="B17" s="64">
        <f>VLOOKUP($A17,'Return Data'!$B$7:$R$2292,3,0)</f>
        <v>44679</v>
      </c>
      <c r="C17" s="65">
        <f>VLOOKUP($A17,'Return Data'!$B$7:$R$2292,4,0)</f>
        <v>16.356300000000001</v>
      </c>
      <c r="D17" s="65">
        <f>VLOOKUP($A17,'Return Data'!$B$7:$R$2292,9,0)</f>
        <v>-3.3950999999999998</v>
      </c>
      <c r="E17" s="66">
        <f t="shared" si="0"/>
        <v>15</v>
      </c>
      <c r="F17" s="65">
        <f>VLOOKUP($A17,'Return Data'!$B$7:$R$2292,10,0)</f>
        <v>3.2113999999999998</v>
      </c>
      <c r="G17" s="66">
        <f t="shared" si="1"/>
        <v>12</v>
      </c>
      <c r="H17" s="65">
        <f>VLOOKUP($A17,'Return Data'!$B$7:$R$2292,11,0)</f>
        <v>3.7738</v>
      </c>
      <c r="I17" s="66">
        <f t="shared" si="2"/>
        <v>11</v>
      </c>
      <c r="J17" s="65">
        <f>VLOOKUP($A17,'Return Data'!$B$7:$R$2292,12,0)</f>
        <v>18.4924</v>
      </c>
      <c r="K17" s="66">
        <f t="shared" si="3"/>
        <v>3</v>
      </c>
      <c r="L17" s="65">
        <f>VLOOKUP($A17,'Return Data'!$B$7:$R$2292,13,0)</f>
        <v>16.719799999999999</v>
      </c>
      <c r="M17" s="66">
        <f t="shared" si="4"/>
        <v>3</v>
      </c>
      <c r="N17" s="65">
        <f>VLOOKUP($A17,'Return Data'!$B$7:$R$2292,17,0)</f>
        <v>14.981</v>
      </c>
      <c r="O17" s="66">
        <f t="shared" si="5"/>
        <v>2</v>
      </c>
      <c r="P17" s="65">
        <f>VLOOKUP($A17,'Return Data'!$B$7:$R$2292,14,0)</f>
        <v>2.2543000000000002</v>
      </c>
      <c r="Q17" s="66">
        <f t="shared" si="7"/>
        <v>14</v>
      </c>
      <c r="R17" s="65">
        <f>VLOOKUP($A17,'Return Data'!$B$7:$R$2292,16,0)</f>
        <v>6.2161</v>
      </c>
      <c r="S17" s="67">
        <f t="shared" si="6"/>
        <v>14</v>
      </c>
    </row>
    <row r="18" spans="1:19" x14ac:dyDescent="0.3">
      <c r="A18" s="82" t="s">
        <v>666</v>
      </c>
      <c r="B18" s="64">
        <f>VLOOKUP($A18,'Return Data'!$B$7:$R$2292,3,0)</f>
        <v>44679</v>
      </c>
      <c r="C18" s="65">
        <f>VLOOKUP($A18,'Return Data'!$B$7:$R$2292,4,0)</f>
        <v>14.265599999999999</v>
      </c>
      <c r="D18" s="65">
        <f>VLOOKUP($A18,'Return Data'!$B$7:$R$2292,9,0)</f>
        <v>-1.492</v>
      </c>
      <c r="E18" s="66">
        <f t="shared" si="0"/>
        <v>13</v>
      </c>
      <c r="F18" s="65">
        <f>VLOOKUP($A18,'Return Data'!$B$7:$R$2292,10,0)</f>
        <v>2.7850999999999999</v>
      </c>
      <c r="G18" s="66">
        <f t="shared" si="1"/>
        <v>13</v>
      </c>
      <c r="H18" s="65">
        <f>VLOOKUP($A18,'Return Data'!$B$7:$R$2292,11,0)</f>
        <v>2.8140000000000001</v>
      </c>
      <c r="I18" s="66">
        <f t="shared" si="2"/>
        <v>13</v>
      </c>
      <c r="J18" s="65">
        <f>VLOOKUP($A18,'Return Data'!$B$7:$R$2292,12,0)</f>
        <v>3.9201000000000001</v>
      </c>
      <c r="K18" s="66">
        <f t="shared" si="3"/>
        <v>14</v>
      </c>
      <c r="L18" s="65">
        <f>VLOOKUP($A18,'Return Data'!$B$7:$R$2292,13,0)</f>
        <v>4.4570999999999996</v>
      </c>
      <c r="M18" s="66">
        <f t="shared" si="4"/>
        <v>14</v>
      </c>
      <c r="N18" s="65">
        <f>VLOOKUP($A18,'Return Data'!$B$7:$R$2292,17,0)</f>
        <v>6.8399000000000001</v>
      </c>
      <c r="O18" s="66">
        <f t="shared" si="5"/>
        <v>15</v>
      </c>
      <c r="P18" s="65">
        <f>VLOOKUP($A18,'Return Data'!$B$7:$R$2292,14,0)</f>
        <v>7.0686</v>
      </c>
      <c r="Q18" s="66">
        <f t="shared" si="7"/>
        <v>5</v>
      </c>
      <c r="R18" s="65">
        <f>VLOOKUP($A18,'Return Data'!$B$7:$R$2292,16,0)</f>
        <v>7.133</v>
      </c>
      <c r="S18" s="67">
        <f t="shared" si="6"/>
        <v>12</v>
      </c>
    </row>
    <row r="19" spans="1:19" x14ac:dyDescent="0.3">
      <c r="A19" s="82" t="s">
        <v>669</v>
      </c>
      <c r="B19" s="64">
        <f>VLOOKUP($A19,'Return Data'!$B$7:$R$2292,3,0)</f>
        <v>44679</v>
      </c>
      <c r="C19" s="65">
        <f>VLOOKUP($A19,'Return Data'!$B$7:$R$2292,4,0)</f>
        <v>1593.9160999999999</v>
      </c>
      <c r="D19" s="65">
        <f>VLOOKUP($A19,'Return Data'!$B$7:$R$2292,9,0)</f>
        <v>-1.8678999999999999</v>
      </c>
      <c r="E19" s="66">
        <f t="shared" si="0"/>
        <v>14</v>
      </c>
      <c r="F19" s="65">
        <f>VLOOKUP($A19,'Return Data'!$B$7:$R$2292,10,0)</f>
        <v>1.9225000000000001</v>
      </c>
      <c r="G19" s="66">
        <f t="shared" si="1"/>
        <v>14</v>
      </c>
      <c r="H19" s="65">
        <f>VLOOKUP($A19,'Return Data'!$B$7:$R$2292,11,0)</f>
        <v>2.5851999999999999</v>
      </c>
      <c r="I19" s="66">
        <f t="shared" si="2"/>
        <v>14</v>
      </c>
      <c r="J19" s="65">
        <f>VLOOKUP($A19,'Return Data'!$B$7:$R$2292,12,0)</f>
        <v>3.161</v>
      </c>
      <c r="K19" s="66">
        <f t="shared" si="3"/>
        <v>15</v>
      </c>
      <c r="L19" s="65">
        <f>VLOOKUP($A19,'Return Data'!$B$7:$R$2292,13,0)</f>
        <v>3.6109</v>
      </c>
      <c r="M19" s="66">
        <f t="shared" si="4"/>
        <v>15</v>
      </c>
      <c r="N19" s="65">
        <f>VLOOKUP($A19,'Return Data'!$B$7:$R$2292,17,0)</f>
        <v>5.8935000000000004</v>
      </c>
      <c r="O19" s="66">
        <f t="shared" si="5"/>
        <v>16</v>
      </c>
      <c r="P19" s="65">
        <f>VLOOKUP($A19,'Return Data'!$B$7:$R$2292,14,0)</f>
        <v>4.9734999999999996</v>
      </c>
      <c r="Q19" s="66">
        <f t="shared" si="7"/>
        <v>11</v>
      </c>
      <c r="R19" s="65">
        <f>VLOOKUP($A19,'Return Data'!$B$7:$R$2292,16,0)</f>
        <v>6.2817999999999996</v>
      </c>
      <c r="S19" s="67">
        <f t="shared" si="6"/>
        <v>13</v>
      </c>
    </row>
    <row r="20" spans="1:19" x14ac:dyDescent="0.3">
      <c r="A20" s="82" t="s">
        <v>671</v>
      </c>
      <c r="B20" s="64">
        <f>VLOOKUP($A20,'Return Data'!$B$7:$R$2292,3,0)</f>
        <v>44679</v>
      </c>
      <c r="C20" s="65">
        <f>VLOOKUP($A20,'Return Data'!$B$7:$R$2292,4,0)</f>
        <v>26.367100000000001</v>
      </c>
      <c r="D20" s="65">
        <f>VLOOKUP($A20,'Return Data'!$B$7:$R$2292,9,0)</f>
        <v>-22.642600000000002</v>
      </c>
      <c r="E20" s="66">
        <f t="shared" si="0"/>
        <v>17</v>
      </c>
      <c r="F20" s="65">
        <f>VLOOKUP($A20,'Return Data'!$B$7:$R$2292,10,0)</f>
        <v>-3.7275999999999998</v>
      </c>
      <c r="G20" s="66">
        <f t="shared" si="1"/>
        <v>16</v>
      </c>
      <c r="H20" s="65">
        <f>VLOOKUP($A20,'Return Data'!$B$7:$R$2292,11,0)</f>
        <v>0.14230000000000001</v>
      </c>
      <c r="I20" s="66">
        <f t="shared" si="2"/>
        <v>16</v>
      </c>
      <c r="J20" s="65">
        <f>VLOOKUP($A20,'Return Data'!$B$7:$R$2292,12,0)</f>
        <v>2.5188000000000001</v>
      </c>
      <c r="K20" s="66">
        <f t="shared" si="3"/>
        <v>16</v>
      </c>
      <c r="L20" s="65">
        <f>VLOOKUP($A20,'Return Data'!$B$7:$R$2292,13,0)</f>
        <v>3.5848</v>
      </c>
      <c r="M20" s="66">
        <f t="shared" si="4"/>
        <v>16</v>
      </c>
      <c r="N20" s="65">
        <f>VLOOKUP($A20,'Return Data'!$B$7:$R$2292,17,0)</f>
        <v>7.4915000000000003</v>
      </c>
      <c r="O20" s="66">
        <f t="shared" si="5"/>
        <v>13</v>
      </c>
      <c r="P20" s="65">
        <f>VLOOKUP($A20,'Return Data'!$B$7:$R$2292,14,0)</f>
        <v>6.8589000000000002</v>
      </c>
      <c r="Q20" s="66">
        <f t="shared" si="7"/>
        <v>6</v>
      </c>
      <c r="R20" s="65">
        <f>VLOOKUP($A20,'Return Data'!$B$7:$R$2292,16,0)</f>
        <v>8.5495999999999999</v>
      </c>
      <c r="S20" s="67">
        <f t="shared" si="6"/>
        <v>5</v>
      </c>
    </row>
    <row r="21" spans="1:19" x14ac:dyDescent="0.3">
      <c r="A21" s="82" t="s">
        <v>672</v>
      </c>
      <c r="B21" s="64">
        <f>VLOOKUP($A21,'Return Data'!$B$7:$R$2292,3,0)</f>
        <v>44679</v>
      </c>
      <c r="C21" s="65">
        <f>VLOOKUP($A21,'Return Data'!$B$7:$R$2292,4,0)</f>
        <v>24.9191</v>
      </c>
      <c r="D21" s="65">
        <f>VLOOKUP($A21,'Return Data'!$B$7:$R$2292,9,0)</f>
        <v>0.3498</v>
      </c>
      <c r="E21" s="66">
        <f t="shared" si="0"/>
        <v>9</v>
      </c>
      <c r="F21" s="65">
        <f>VLOOKUP($A21,'Return Data'!$B$7:$R$2292,10,0)</f>
        <v>3.2366999999999999</v>
      </c>
      <c r="G21" s="66">
        <f t="shared" si="1"/>
        <v>11</v>
      </c>
      <c r="H21" s="65">
        <f>VLOOKUP($A21,'Return Data'!$B$7:$R$2292,11,0)</f>
        <v>3.3690000000000002</v>
      </c>
      <c r="I21" s="66">
        <f t="shared" si="2"/>
        <v>12</v>
      </c>
      <c r="J21" s="65">
        <f>VLOOKUP($A21,'Return Data'!$B$7:$R$2292,12,0)</f>
        <v>5.9917999999999996</v>
      </c>
      <c r="K21" s="66">
        <f t="shared" si="3"/>
        <v>7</v>
      </c>
      <c r="L21" s="65">
        <f>VLOOKUP($A21,'Return Data'!$B$7:$R$2292,13,0)</f>
        <v>5.9941000000000004</v>
      </c>
      <c r="M21" s="66">
        <f t="shared" si="4"/>
        <v>10</v>
      </c>
      <c r="N21" s="65">
        <f>VLOOKUP($A21,'Return Data'!$B$7:$R$2292,17,0)</f>
        <v>7.0103</v>
      </c>
      <c r="O21" s="66">
        <f t="shared" si="5"/>
        <v>14</v>
      </c>
      <c r="P21" s="65">
        <f>VLOOKUP($A21,'Return Data'!$B$7:$R$2292,14,0)</f>
        <v>4.7141999999999999</v>
      </c>
      <c r="Q21" s="66">
        <f t="shared" si="7"/>
        <v>12</v>
      </c>
      <c r="R21" s="65">
        <f>VLOOKUP($A21,'Return Data'!$B$7:$R$2292,16,0)</f>
        <v>7.3460000000000001</v>
      </c>
      <c r="S21" s="67">
        <f t="shared" si="6"/>
        <v>9</v>
      </c>
    </row>
    <row r="22" spans="1:19" x14ac:dyDescent="0.3">
      <c r="A22" s="82" t="s">
        <v>674</v>
      </c>
      <c r="B22" s="64">
        <f>VLOOKUP($A22,'Return Data'!$B$7:$R$2292,3,0)</f>
        <v>44679</v>
      </c>
      <c r="C22" s="65">
        <f>VLOOKUP($A22,'Return Data'!$B$7:$R$2292,4,0)</f>
        <v>29.843399999999999</v>
      </c>
      <c r="D22" s="65">
        <f>VLOOKUP($A22,'Return Data'!$B$7:$R$2292,9,0)</f>
        <v>-0.20119999999999999</v>
      </c>
      <c r="E22" s="66">
        <f t="shared" si="0"/>
        <v>11</v>
      </c>
      <c r="F22" s="65">
        <f>VLOOKUP($A22,'Return Data'!$B$7:$R$2292,10,0)</f>
        <v>3.8148</v>
      </c>
      <c r="G22" s="66">
        <f t="shared" si="1"/>
        <v>9</v>
      </c>
      <c r="H22" s="65">
        <f>VLOOKUP($A22,'Return Data'!$B$7:$R$2292,11,0)</f>
        <v>5.0209000000000001</v>
      </c>
      <c r="I22" s="66">
        <f t="shared" si="2"/>
        <v>4</v>
      </c>
      <c r="J22" s="65">
        <f>VLOOKUP($A22,'Return Data'!$B$7:$R$2292,12,0)</f>
        <v>5.7336</v>
      </c>
      <c r="K22" s="66">
        <f t="shared" si="3"/>
        <v>9</v>
      </c>
      <c r="L22" s="65">
        <f>VLOOKUP($A22,'Return Data'!$B$7:$R$2292,13,0)</f>
        <v>12.6821</v>
      </c>
      <c r="M22" s="66">
        <f t="shared" si="4"/>
        <v>5</v>
      </c>
      <c r="N22" s="65">
        <f>VLOOKUP($A22,'Return Data'!$B$7:$R$2292,17,0)</f>
        <v>11.3133</v>
      </c>
      <c r="O22" s="66">
        <f t="shared" si="5"/>
        <v>5</v>
      </c>
      <c r="P22" s="65">
        <f>VLOOKUP($A22,'Return Data'!$B$7:$R$2292,14,0)</f>
        <v>3.1522999999999999</v>
      </c>
      <c r="Q22" s="66">
        <f t="shared" si="7"/>
        <v>13</v>
      </c>
      <c r="R22" s="65">
        <f>VLOOKUP($A22,'Return Data'!$B$7:$R$2292,16,0)</f>
        <v>7.2756999999999996</v>
      </c>
      <c r="S22" s="67">
        <f t="shared" si="6"/>
        <v>11</v>
      </c>
    </row>
    <row r="23" spans="1:19" x14ac:dyDescent="0.3">
      <c r="A23" s="82" t="s">
        <v>683</v>
      </c>
      <c r="B23" s="64">
        <f>VLOOKUP($A23,'Return Data'!$B$7:$R$2292,3,0)</f>
        <v>44679</v>
      </c>
      <c r="C23" s="65">
        <f>VLOOKUP($A23,'Return Data'!$B$7:$R$2292,4,0)</f>
        <v>38.2776</v>
      </c>
      <c r="D23" s="65">
        <f>VLOOKUP($A23,'Return Data'!$B$7:$R$2292,9,0)</f>
        <v>2.2713999999999999</v>
      </c>
      <c r="E23" s="66">
        <f t="shared" si="0"/>
        <v>4</v>
      </c>
      <c r="F23" s="65">
        <f>VLOOKUP($A23,'Return Data'!$B$7:$R$2292,10,0)</f>
        <v>4.2027000000000001</v>
      </c>
      <c r="G23" s="66">
        <f t="shared" si="1"/>
        <v>8</v>
      </c>
      <c r="H23" s="65">
        <f>VLOOKUP($A23,'Return Data'!$B$7:$R$2292,11,0)</f>
        <v>4.1760999999999999</v>
      </c>
      <c r="I23" s="66">
        <f t="shared" si="2"/>
        <v>9</v>
      </c>
      <c r="J23" s="65">
        <f>VLOOKUP($A23,'Return Data'!$B$7:$R$2292,12,0)</f>
        <v>4.8094000000000001</v>
      </c>
      <c r="K23" s="66">
        <f t="shared" si="3"/>
        <v>13</v>
      </c>
      <c r="L23" s="65">
        <f>VLOOKUP($A23,'Return Data'!$B$7:$R$2292,13,0)</f>
        <v>5.5522999999999998</v>
      </c>
      <c r="M23" s="66">
        <f t="shared" si="4"/>
        <v>13</v>
      </c>
      <c r="N23" s="65">
        <f>VLOOKUP($A23,'Return Data'!$B$7:$R$2292,17,0)</f>
        <v>8.1515000000000004</v>
      </c>
      <c r="O23" s="66">
        <f t="shared" si="5"/>
        <v>12</v>
      </c>
      <c r="P23" s="65">
        <f>VLOOKUP($A23,'Return Data'!$B$7:$R$2292,14,0)</f>
        <v>7.3537999999999997</v>
      </c>
      <c r="Q23" s="66">
        <f t="shared" si="7"/>
        <v>4</v>
      </c>
      <c r="R23" s="65">
        <f>VLOOKUP($A23,'Return Data'!$B$7:$R$2292,16,0)</f>
        <v>8.8175000000000008</v>
      </c>
      <c r="S23" s="67">
        <f t="shared" si="6"/>
        <v>4</v>
      </c>
    </row>
    <row r="24" spans="1:19" x14ac:dyDescent="0.3">
      <c r="A24" s="82" t="s">
        <v>691</v>
      </c>
      <c r="B24" s="64">
        <f>VLOOKUP($A24,'Return Data'!$B$7:$R$2292,3,0)</f>
        <v>0</v>
      </c>
      <c r="C24" s="65">
        <f>VLOOKUP($A24,'Return Data'!$B$7:$R$2292,4,0)</f>
        <v>0</v>
      </c>
      <c r="D24" s="65">
        <f>VLOOKUP($A24,'Return Data'!$B$7:$R$2292,9,0)</f>
        <v>0</v>
      </c>
      <c r="E24" s="66">
        <f t="shared" si="0"/>
        <v>10</v>
      </c>
      <c r="F24" s="65">
        <f>VLOOKUP($A24,'Return Data'!$B$7:$R$2292,10,0)</f>
        <v>0</v>
      </c>
      <c r="G24" s="66">
        <f t="shared" si="1"/>
        <v>15</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693</v>
      </c>
      <c r="B25" s="64">
        <f>VLOOKUP($A25,'Return Data'!$B$7:$R$2292,3,0)</f>
        <v>44679</v>
      </c>
      <c r="C25" s="65">
        <f>VLOOKUP($A25,'Return Data'!$B$7:$R$2292,4,0)</f>
        <v>15.3154</v>
      </c>
      <c r="D25" s="65">
        <f>VLOOKUP($A25,'Return Data'!$B$7:$R$2292,9,0)</f>
        <v>1.4624999999999999</v>
      </c>
      <c r="E25" s="66">
        <f t="shared" si="0"/>
        <v>8</v>
      </c>
      <c r="F25" s="65">
        <f>VLOOKUP($A25,'Return Data'!$B$7:$R$2292,10,0)</f>
        <v>4.3952</v>
      </c>
      <c r="G25" s="66">
        <f t="shared" si="1"/>
        <v>7</v>
      </c>
      <c r="H25" s="65">
        <f>VLOOKUP($A25,'Return Data'!$B$7:$R$2292,11,0)</f>
        <v>4.2782999999999998</v>
      </c>
      <c r="I25" s="66">
        <f t="shared" si="2"/>
        <v>8</v>
      </c>
      <c r="J25" s="65">
        <f>VLOOKUP($A25,'Return Data'!$B$7:$R$2292,12,0)</f>
        <v>26.959</v>
      </c>
      <c r="K25" s="66">
        <f t="shared" si="3"/>
        <v>2</v>
      </c>
      <c r="L25" s="65">
        <f>VLOOKUP($A25,'Return Data'!$B$7:$R$2292,13,0)</f>
        <v>22.049600000000002</v>
      </c>
      <c r="M25" s="66">
        <f t="shared" si="4"/>
        <v>2</v>
      </c>
      <c r="N25" s="65">
        <f>VLOOKUP($A25,'Return Data'!$B$7:$R$2292,17,0)</f>
        <v>9.3844999999999992</v>
      </c>
      <c r="O25" s="66">
        <f>RANK(N25,N$8:N$25,0)</f>
        <v>8</v>
      </c>
      <c r="P25" s="65">
        <f>VLOOKUP($A25,'Return Data'!$B$7:$R$2292,14,0)</f>
        <v>-5.2980999999999998</v>
      </c>
      <c r="Q25" s="66">
        <f>RANK(P25,P$8:P$25,0)</f>
        <v>15</v>
      </c>
      <c r="R25" s="65">
        <f>VLOOKUP($A25,'Return Data'!$B$7:$R$2292,16,0)</f>
        <v>4.5400999999999998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44.125127777777784</v>
      </c>
      <c r="E27" s="88"/>
      <c r="F27" s="89">
        <f>AVERAGE(F8:F25)</f>
        <v>21.371627777777778</v>
      </c>
      <c r="G27" s="88"/>
      <c r="H27" s="89">
        <f>AVERAGE(H8:H25)</f>
        <v>12.486466666666665</v>
      </c>
      <c r="I27" s="88"/>
      <c r="J27" s="89">
        <f>AVERAGE(J8:J25)</f>
        <v>13.273433333333335</v>
      </c>
      <c r="K27" s="88"/>
      <c r="L27" s="89">
        <f>AVERAGE(L8:L25)</f>
        <v>12.136916666666664</v>
      </c>
      <c r="M27" s="88"/>
      <c r="N27" s="89">
        <f>AVERAGE(N8:N25)</f>
        <v>10.2029</v>
      </c>
      <c r="O27" s="88"/>
      <c r="P27" s="89">
        <f>AVERAGE(P8:P25)</f>
        <v>4.66550625</v>
      </c>
      <c r="Q27" s="88"/>
      <c r="R27" s="89">
        <f>AVERAGE(R8:R25)</f>
        <v>4.3552833333333325</v>
      </c>
      <c r="S27" s="90"/>
    </row>
    <row r="28" spans="1:19" x14ac:dyDescent="0.3">
      <c r="A28" s="87" t="s">
        <v>28</v>
      </c>
      <c r="B28" s="88"/>
      <c r="C28" s="88"/>
      <c r="D28" s="89">
        <f>MIN(D8:D25)</f>
        <v>-696.19839999999999</v>
      </c>
      <c r="E28" s="88"/>
      <c r="F28" s="89">
        <f>MIN(F8:F25)</f>
        <v>-239.80170000000001</v>
      </c>
      <c r="G28" s="88"/>
      <c r="H28" s="89">
        <f>MIN(H8:H25)</f>
        <v>-118.58320000000001</v>
      </c>
      <c r="I28" s="88"/>
      <c r="J28" s="89">
        <f>MIN(J8:J25)</f>
        <v>-78.766999999999996</v>
      </c>
      <c r="K28" s="88"/>
      <c r="L28" s="89">
        <f>MIN(L8:L25)</f>
        <v>-59.129199999999997</v>
      </c>
      <c r="M28" s="88"/>
      <c r="N28" s="89">
        <f>MIN(N8:N25)</f>
        <v>-36.069699999999997</v>
      </c>
      <c r="O28" s="88"/>
      <c r="P28" s="89">
        <f>MIN(P8:P25)</f>
        <v>-7.5818000000000003</v>
      </c>
      <c r="Q28" s="88"/>
      <c r="R28" s="89">
        <f>MIN(R8:R25)</f>
        <v>-38.2361</v>
      </c>
      <c r="S28" s="90"/>
    </row>
    <row r="29" spans="1:19" ht="15" thickBot="1" x14ac:dyDescent="0.35">
      <c r="A29" s="91" t="s">
        <v>29</v>
      </c>
      <c r="B29" s="92"/>
      <c r="C29" s="92"/>
      <c r="D29" s="93">
        <f>MAX(D8:D25)</f>
        <v>1442.0576000000001</v>
      </c>
      <c r="E29" s="92"/>
      <c r="F29" s="93">
        <f>MAX(F8:F25)</f>
        <v>556.20360000000005</v>
      </c>
      <c r="G29" s="92"/>
      <c r="H29" s="93">
        <f>MAX(H8:H25)</f>
        <v>277.31509999999997</v>
      </c>
      <c r="I29" s="92"/>
      <c r="J29" s="93">
        <f>MAX(J8:J25)</f>
        <v>187.63749999999999</v>
      </c>
      <c r="K29" s="92"/>
      <c r="L29" s="93">
        <f>MAX(L8:L25)</f>
        <v>147.82849999999999</v>
      </c>
      <c r="M29" s="92"/>
      <c r="N29" s="93">
        <f>MAX(N8:N25)</f>
        <v>68.413700000000006</v>
      </c>
      <c r="O29" s="92"/>
      <c r="P29" s="93">
        <f>MAX(P8:P25)</f>
        <v>8.8927999999999994</v>
      </c>
      <c r="Q29" s="92"/>
      <c r="R29" s="93">
        <f>MAX(R8:R25)</f>
        <v>9.3237000000000005</v>
      </c>
      <c r="S29" s="94"/>
    </row>
    <row r="30" spans="1:19" x14ac:dyDescent="0.3">
      <c r="A30" s="112" t="s">
        <v>431</v>
      </c>
    </row>
    <row r="31" spans="1:19" x14ac:dyDescent="0.3">
      <c r="A31" s="14" t="s">
        <v>340</v>
      </c>
    </row>
  </sheetData>
  <sheetProtection algorithmName="SHA-512" hashValue="VtCqmx+UWtQ4ePt7kDdsGqEnDdHlSGR1vX5FZIPRJZw1OWUEUzvx2ZV5CUwUxqeECZcF0mXO5EC6BCyioAcn/g==" saltValue="AOX+8OjmAE7V2YZg7Jb6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643</v>
      </c>
      <c r="B8" s="64">
        <f>VLOOKUP($A8,'Return Data'!$B$7:$R$2292,3,0)</f>
        <v>44679</v>
      </c>
      <c r="C8" s="65">
        <f>VLOOKUP($A8,'Return Data'!$B$7:$R$2292,4,0)</f>
        <v>16.229500000000002</v>
      </c>
      <c r="D8" s="65">
        <f>VLOOKUP($A8,'Return Data'!$B$7:$R$2292,9,0)</f>
        <v>1.2419</v>
      </c>
      <c r="E8" s="66">
        <f t="shared" ref="E8:E25" si="0">RANK(D8,D$8:D$25,0)</f>
        <v>5</v>
      </c>
      <c r="F8" s="65">
        <f>VLOOKUP($A8,'Return Data'!$B$7:$R$2292,10,0)</f>
        <v>4.2062999999999997</v>
      </c>
      <c r="G8" s="66">
        <f t="shared" ref="G8:G25" si="1">RANK(F8,F$8:F$25,0)</f>
        <v>6</v>
      </c>
      <c r="H8" s="65">
        <f>VLOOKUP($A8,'Return Data'!$B$7:$R$2292,11,0)</f>
        <v>3.9477000000000002</v>
      </c>
      <c r="I8" s="66">
        <f t="shared" ref="I8:I25" si="2">RANK(H8,H$8:H$25,0)</f>
        <v>7</v>
      </c>
      <c r="J8" s="65">
        <f>VLOOKUP($A8,'Return Data'!$B$7:$R$2292,12,0)</f>
        <v>4.4629000000000003</v>
      </c>
      <c r="K8" s="66">
        <f t="shared" ref="K8:K25" si="3">RANK(J8,J$8:J$25,0)</f>
        <v>10</v>
      </c>
      <c r="L8" s="65">
        <f>VLOOKUP($A8,'Return Data'!$B$7:$R$2292,13,0)</f>
        <v>4.9474999999999998</v>
      </c>
      <c r="M8" s="66">
        <f t="shared" ref="M8:M25" si="4">RANK(L8,L$8:L$25,0)</f>
        <v>11</v>
      </c>
      <c r="N8" s="65">
        <f>VLOOKUP($A8,'Return Data'!$B$7:$R$2292,17,0)</f>
        <v>8.8596000000000004</v>
      </c>
      <c r="O8" s="66">
        <f t="shared" ref="O8:O23" si="5">RANK(N8,N$8:N$25,0)</f>
        <v>7</v>
      </c>
      <c r="P8" s="65">
        <f>VLOOKUP($A8,'Return Data'!$B$7:$R$2292,14,0)</f>
        <v>5.8719000000000001</v>
      </c>
      <c r="Q8" s="66">
        <f>RANK(P8,P$8:P$25,0)</f>
        <v>7</v>
      </c>
      <c r="R8" s="65">
        <f>VLOOKUP($A8,'Return Data'!$B$7:$R$2292,16,0)</f>
        <v>7.1135999999999999</v>
      </c>
      <c r="S8" s="67">
        <f t="shared" ref="S8:S25" si="6">RANK(R8,R$8:R$25,0)</f>
        <v>8</v>
      </c>
    </row>
    <row r="9" spans="1:19" x14ac:dyDescent="0.3">
      <c r="A9" s="82" t="s">
        <v>645</v>
      </c>
      <c r="B9" s="64">
        <f>VLOOKUP($A9,'Return Data'!$B$7:$R$2292,3,0)</f>
        <v>44679</v>
      </c>
      <c r="C9" s="65">
        <f>VLOOKUP($A9,'Return Data'!$B$7:$R$2292,4,0)</f>
        <v>0.16270000000000001</v>
      </c>
      <c r="D9" s="65">
        <f>VLOOKUP($A9,'Return Data'!$B$7:$R$2292,9,0)</f>
        <v>-696.09739999999999</v>
      </c>
      <c r="E9" s="66">
        <f t="shared" si="0"/>
        <v>18</v>
      </c>
      <c r="F9" s="65">
        <f>VLOOKUP($A9,'Return Data'!$B$7:$R$2292,10,0)</f>
        <v>-239.76689999999999</v>
      </c>
      <c r="G9" s="66">
        <f t="shared" si="1"/>
        <v>18</v>
      </c>
      <c r="H9" s="65">
        <f>VLOOKUP($A9,'Return Data'!$B$7:$R$2292,11,0)</f>
        <v>-118.566</v>
      </c>
      <c r="I9" s="66">
        <f t="shared" si="2"/>
        <v>18</v>
      </c>
      <c r="J9" s="65">
        <f>VLOOKUP($A9,'Return Data'!$B$7:$R$2292,12,0)</f>
        <v>-78.755499999999998</v>
      </c>
      <c r="K9" s="66">
        <f t="shared" si="3"/>
        <v>18</v>
      </c>
      <c r="L9" s="65">
        <f>VLOOKUP($A9,'Return Data'!$B$7:$R$2292,13,0)</f>
        <v>-59.120600000000003</v>
      </c>
      <c r="M9" s="66">
        <f t="shared" si="4"/>
        <v>18</v>
      </c>
      <c r="N9" s="65">
        <f>VLOOKUP($A9,'Return Data'!$B$7:$R$2292,17,0)</f>
        <v>-36.063000000000002</v>
      </c>
      <c r="O9" s="66">
        <f t="shared" si="5"/>
        <v>17</v>
      </c>
      <c r="P9" s="65"/>
      <c r="Q9" s="66"/>
      <c r="R9" s="65">
        <f>VLOOKUP($A9,'Return Data'!$B$7:$R$2292,16,0)</f>
        <v>-38.229300000000002</v>
      </c>
      <c r="S9" s="67">
        <f t="shared" si="6"/>
        <v>18</v>
      </c>
    </row>
    <row r="10" spans="1:19" x14ac:dyDescent="0.3">
      <c r="A10" s="82" t="s">
        <v>647</v>
      </c>
      <c r="B10" s="64">
        <f>VLOOKUP($A10,'Return Data'!$B$7:$R$2292,3,0)</f>
        <v>44679</v>
      </c>
      <c r="C10" s="65">
        <f>VLOOKUP($A10,'Return Data'!$B$7:$R$2292,4,0)</f>
        <v>17.215399999999999</v>
      </c>
      <c r="D10" s="65">
        <f>VLOOKUP($A10,'Return Data'!$B$7:$R$2292,9,0)</f>
        <v>1.0130999999999999</v>
      </c>
      <c r="E10" s="66">
        <f t="shared" si="0"/>
        <v>6</v>
      </c>
      <c r="F10" s="65">
        <f>VLOOKUP($A10,'Return Data'!$B$7:$R$2292,10,0)</f>
        <v>3.6151</v>
      </c>
      <c r="G10" s="66">
        <f t="shared" si="1"/>
        <v>8</v>
      </c>
      <c r="H10" s="65">
        <f>VLOOKUP($A10,'Return Data'!$B$7:$R$2292,11,0)</f>
        <v>3.7549000000000001</v>
      </c>
      <c r="I10" s="66">
        <f t="shared" si="2"/>
        <v>8</v>
      </c>
      <c r="J10" s="65">
        <f>VLOOKUP($A10,'Return Data'!$B$7:$R$2292,12,0)</f>
        <v>4.3475999999999999</v>
      </c>
      <c r="K10" s="66">
        <f t="shared" si="3"/>
        <v>11</v>
      </c>
      <c r="L10" s="65">
        <f>VLOOKUP($A10,'Return Data'!$B$7:$R$2292,13,0)</f>
        <v>4.8875000000000002</v>
      </c>
      <c r="M10" s="66">
        <f t="shared" si="4"/>
        <v>13</v>
      </c>
      <c r="N10" s="65">
        <f>VLOOKUP($A10,'Return Data'!$B$7:$R$2292,17,0)</f>
        <v>7.1497000000000002</v>
      </c>
      <c r="O10" s="66">
        <f t="shared" si="5"/>
        <v>12</v>
      </c>
      <c r="P10" s="65">
        <f>VLOOKUP($A10,'Return Data'!$B$7:$R$2292,14,0)</f>
        <v>5.7233000000000001</v>
      </c>
      <c r="Q10" s="66">
        <f t="shared" ref="Q10:Q23" si="7">RANK(P10,P$8:P$25,0)</f>
        <v>9</v>
      </c>
      <c r="R10" s="65">
        <f>VLOOKUP($A10,'Return Data'!$B$7:$R$2292,16,0)</f>
        <v>7.2205000000000004</v>
      </c>
      <c r="S10" s="67">
        <f t="shared" si="6"/>
        <v>7</v>
      </c>
    </row>
    <row r="11" spans="1:19" x14ac:dyDescent="0.3">
      <c r="A11" s="82" t="s">
        <v>2033</v>
      </c>
      <c r="B11" s="64">
        <f>VLOOKUP($A11,'Return Data'!$B$7:$R$2292,3,0)</f>
        <v>44679</v>
      </c>
      <c r="C11" s="65">
        <f>VLOOKUP($A11,'Return Data'!$B$7:$R$2292,4,0)</f>
        <v>17.723400000000002</v>
      </c>
      <c r="D11" s="65">
        <f>VLOOKUP($A11,'Return Data'!$B$7:$R$2292,9,0)</f>
        <v>0.92410000000000003</v>
      </c>
      <c r="E11" s="66">
        <f t="shared" si="0"/>
        <v>7</v>
      </c>
      <c r="F11" s="65">
        <f>VLOOKUP($A11,'Return Data'!$B$7:$R$2292,10,0)</f>
        <v>4.7739000000000003</v>
      </c>
      <c r="G11" s="66">
        <f t="shared" si="1"/>
        <v>5</v>
      </c>
      <c r="H11" s="65">
        <f>VLOOKUP($A11,'Return Data'!$B$7:$R$2292,11,0)</f>
        <v>4.1886999999999999</v>
      </c>
      <c r="I11" s="66">
        <f t="shared" si="2"/>
        <v>6</v>
      </c>
      <c r="J11" s="65">
        <f>VLOOKUP($A11,'Return Data'!$B$7:$R$2292,12,0)</f>
        <v>16.308199999999999</v>
      </c>
      <c r="K11" s="66">
        <f t="shared" si="3"/>
        <v>5</v>
      </c>
      <c r="L11" s="65">
        <f>VLOOKUP($A11,'Return Data'!$B$7:$R$2292,13,0)</f>
        <v>13.389799999999999</v>
      </c>
      <c r="M11" s="66">
        <f t="shared" si="4"/>
        <v>4</v>
      </c>
      <c r="N11" s="65">
        <f>VLOOKUP($A11,'Return Data'!$B$7:$R$2292,17,0)</f>
        <v>12.699299999999999</v>
      </c>
      <c r="O11" s="66">
        <f t="shared" si="5"/>
        <v>4</v>
      </c>
      <c r="P11" s="65">
        <f>VLOOKUP($A11,'Return Data'!$B$7:$R$2292,14,0)</f>
        <v>7.4532999999999996</v>
      </c>
      <c r="Q11" s="66">
        <f t="shared" si="7"/>
        <v>3</v>
      </c>
      <c r="R11" s="65">
        <f>VLOOKUP($A11,'Return Data'!$B$7:$R$2292,16,0)</f>
        <v>8.1951999999999998</v>
      </c>
      <c r="S11" s="67">
        <f t="shared" si="6"/>
        <v>4</v>
      </c>
    </row>
    <row r="12" spans="1:19" x14ac:dyDescent="0.3">
      <c r="A12" s="82" t="s">
        <v>649</v>
      </c>
      <c r="B12" s="64">
        <f>VLOOKUP($A12,'Return Data'!$B$7:$R$2292,3,0)</f>
        <v>44679</v>
      </c>
      <c r="C12" s="65">
        <f>VLOOKUP($A12,'Return Data'!$B$7:$R$2292,4,0)</f>
        <v>10.2881</v>
      </c>
      <c r="D12" s="65">
        <f>VLOOKUP($A12,'Return Data'!$B$7:$R$2292,9,0)</f>
        <v>1441.4128000000001</v>
      </c>
      <c r="E12" s="66">
        <f t="shared" si="0"/>
        <v>1</v>
      </c>
      <c r="F12" s="65">
        <f>VLOOKUP($A12,'Return Data'!$B$7:$R$2292,10,0)</f>
        <v>555.53819999999996</v>
      </c>
      <c r="G12" s="66">
        <f t="shared" si="1"/>
        <v>1</v>
      </c>
      <c r="H12" s="65">
        <f>VLOOKUP($A12,'Return Data'!$B$7:$R$2292,11,0)</f>
        <v>276.64019999999999</v>
      </c>
      <c r="I12" s="66">
        <f t="shared" si="2"/>
        <v>1</v>
      </c>
      <c r="J12" s="65">
        <f>VLOOKUP($A12,'Return Data'!$B$7:$R$2292,12,0)</f>
        <v>186.96</v>
      </c>
      <c r="K12" s="66">
        <f t="shared" si="3"/>
        <v>1</v>
      </c>
      <c r="L12" s="65">
        <f>VLOOKUP($A12,'Return Data'!$B$7:$R$2292,13,0)</f>
        <v>147.1378</v>
      </c>
      <c r="M12" s="66">
        <f t="shared" si="4"/>
        <v>1</v>
      </c>
      <c r="N12" s="65">
        <f>VLOOKUP($A12,'Return Data'!$B$7:$R$2292,17,0)</f>
        <v>67.943799999999996</v>
      </c>
      <c r="O12" s="66">
        <f t="shared" si="5"/>
        <v>1</v>
      </c>
      <c r="P12" s="65">
        <f>VLOOKUP($A12,'Return Data'!$B$7:$R$2292,14,0)</f>
        <v>-7.8376000000000001</v>
      </c>
      <c r="Q12" s="66">
        <f t="shared" si="7"/>
        <v>16</v>
      </c>
      <c r="R12" s="65">
        <f>VLOOKUP($A12,'Return Data'!$B$7:$R$2292,16,0)</f>
        <v>0.39689999999999998</v>
      </c>
      <c r="S12" s="67">
        <f t="shared" si="6"/>
        <v>16</v>
      </c>
    </row>
    <row r="13" spans="1:19" x14ac:dyDescent="0.3">
      <c r="A13" s="82" t="s">
        <v>651</v>
      </c>
      <c r="B13" s="64">
        <f>VLOOKUP($A13,'Return Data'!$B$7:$R$2292,3,0)</f>
        <v>44679</v>
      </c>
      <c r="C13" s="65">
        <f>VLOOKUP($A13,'Return Data'!$B$7:$R$2292,4,0)</f>
        <v>32.949300000000001</v>
      </c>
      <c r="D13" s="65">
        <f>VLOOKUP($A13,'Return Data'!$B$7:$R$2292,9,0)</f>
        <v>74.763999999999996</v>
      </c>
      <c r="E13" s="66">
        <f t="shared" si="0"/>
        <v>2</v>
      </c>
      <c r="F13" s="65">
        <f>VLOOKUP($A13,'Return Data'!$B$7:$R$2292,10,0)</f>
        <v>27.5624</v>
      </c>
      <c r="G13" s="66">
        <f t="shared" si="1"/>
        <v>2</v>
      </c>
      <c r="H13" s="65">
        <f>VLOOKUP($A13,'Return Data'!$B$7:$R$2292,11,0)</f>
        <v>14.577400000000001</v>
      </c>
      <c r="I13" s="66">
        <f t="shared" si="2"/>
        <v>2</v>
      </c>
      <c r="J13" s="65">
        <f>VLOOKUP($A13,'Return Data'!$B$7:$R$2292,12,0)</f>
        <v>9.9894999999999996</v>
      </c>
      <c r="K13" s="66">
        <f t="shared" si="3"/>
        <v>6</v>
      </c>
      <c r="L13" s="65">
        <f>VLOOKUP($A13,'Return Data'!$B$7:$R$2292,13,0)</f>
        <v>8.5197000000000003</v>
      </c>
      <c r="M13" s="66">
        <f t="shared" si="4"/>
        <v>7</v>
      </c>
      <c r="N13" s="65">
        <f>VLOOKUP($A13,'Return Data'!$B$7:$R$2292,17,0)</f>
        <v>7.4691000000000001</v>
      </c>
      <c r="O13" s="66">
        <f t="shared" si="5"/>
        <v>11</v>
      </c>
      <c r="P13" s="65">
        <f>VLOOKUP($A13,'Return Data'!$B$7:$R$2292,14,0)</f>
        <v>5.4362000000000004</v>
      </c>
      <c r="Q13" s="66">
        <f t="shared" si="7"/>
        <v>10</v>
      </c>
      <c r="R13" s="65">
        <f>VLOOKUP($A13,'Return Data'!$B$7:$R$2292,16,0)</f>
        <v>6.4865000000000004</v>
      </c>
      <c r="S13" s="67">
        <f t="shared" si="6"/>
        <v>10</v>
      </c>
    </row>
    <row r="14" spans="1:19" x14ac:dyDescent="0.3">
      <c r="A14" s="82" t="s">
        <v>652</v>
      </c>
      <c r="B14" s="64">
        <f>VLOOKUP($A14,'Return Data'!$B$7:$R$2292,3,0)</f>
        <v>44679</v>
      </c>
      <c r="C14" s="65">
        <f>VLOOKUP($A14,'Return Data'!$B$7:$R$2292,4,0)</f>
        <v>23.653600000000001</v>
      </c>
      <c r="D14" s="65">
        <f>VLOOKUP($A14,'Return Data'!$B$7:$R$2292,9,0)</f>
        <v>-8.9756</v>
      </c>
      <c r="E14" s="66">
        <f t="shared" si="0"/>
        <v>16</v>
      </c>
      <c r="F14" s="65">
        <f>VLOOKUP($A14,'Return Data'!$B$7:$R$2292,10,0)</f>
        <v>17.782900000000001</v>
      </c>
      <c r="G14" s="66">
        <f t="shared" si="1"/>
        <v>3</v>
      </c>
      <c r="H14" s="65">
        <f>VLOOKUP($A14,'Return Data'!$B$7:$R$2292,11,0)</f>
        <v>11.450699999999999</v>
      </c>
      <c r="I14" s="66">
        <f t="shared" si="2"/>
        <v>3</v>
      </c>
      <c r="J14" s="65">
        <f>VLOOKUP($A14,'Return Data'!$B$7:$R$2292,12,0)</f>
        <v>16.8629</v>
      </c>
      <c r="K14" s="66">
        <f t="shared" si="3"/>
        <v>4</v>
      </c>
      <c r="L14" s="65">
        <f>VLOOKUP($A14,'Return Data'!$B$7:$R$2292,13,0)</f>
        <v>12.2476</v>
      </c>
      <c r="M14" s="66">
        <f t="shared" si="4"/>
        <v>5</v>
      </c>
      <c r="N14" s="65">
        <f>VLOOKUP($A14,'Return Data'!$B$7:$R$2292,17,0)</f>
        <v>14.2507</v>
      </c>
      <c r="O14" s="66">
        <f t="shared" si="5"/>
        <v>2</v>
      </c>
      <c r="P14" s="65">
        <f>VLOOKUP($A14,'Return Data'!$B$7:$R$2292,14,0)</f>
        <v>6.7239000000000004</v>
      </c>
      <c r="Q14" s="66">
        <f t="shared" si="7"/>
        <v>4</v>
      </c>
      <c r="R14" s="65">
        <f>VLOOKUP($A14,'Return Data'!$B$7:$R$2292,16,0)</f>
        <v>8.6327999999999996</v>
      </c>
      <c r="S14" s="67">
        <f t="shared" si="6"/>
        <v>1</v>
      </c>
    </row>
    <row r="15" spans="1:19" x14ac:dyDescent="0.3">
      <c r="A15" s="82" t="s">
        <v>660</v>
      </c>
      <c r="B15" s="64">
        <f>VLOOKUP($A15,'Return Data'!$B$7:$R$2292,3,0)</f>
        <v>44679</v>
      </c>
      <c r="C15" s="65">
        <f>VLOOKUP($A15,'Return Data'!$B$7:$R$2292,4,0)</f>
        <v>19.422599999999999</v>
      </c>
      <c r="D15" s="65">
        <f>VLOOKUP($A15,'Return Data'!$B$7:$R$2292,9,0)</f>
        <v>-1.9669000000000001</v>
      </c>
      <c r="E15" s="66">
        <f t="shared" si="0"/>
        <v>12</v>
      </c>
      <c r="F15" s="65">
        <f>VLOOKUP($A15,'Return Data'!$B$7:$R$2292,10,0)</f>
        <v>2.9550999999999998</v>
      </c>
      <c r="G15" s="66">
        <f t="shared" si="1"/>
        <v>11</v>
      </c>
      <c r="H15" s="65">
        <f>VLOOKUP($A15,'Return Data'!$B$7:$R$2292,11,0)</f>
        <v>3.4129</v>
      </c>
      <c r="I15" s="66">
        <f t="shared" si="2"/>
        <v>11</v>
      </c>
      <c r="J15" s="65">
        <f>VLOOKUP($A15,'Return Data'!$B$7:$R$2292,12,0)</f>
        <v>4.3318000000000003</v>
      </c>
      <c r="K15" s="66">
        <f t="shared" si="3"/>
        <v>12</v>
      </c>
      <c r="L15" s="65">
        <f>VLOOKUP($A15,'Return Data'!$B$7:$R$2292,13,0)</f>
        <v>5.9184999999999999</v>
      </c>
      <c r="M15" s="66">
        <f t="shared" si="4"/>
        <v>9</v>
      </c>
      <c r="N15" s="65">
        <f>VLOOKUP($A15,'Return Data'!$B$7:$R$2292,17,0)</f>
        <v>9.2334999999999994</v>
      </c>
      <c r="O15" s="66">
        <f t="shared" si="5"/>
        <v>6</v>
      </c>
      <c r="P15" s="65">
        <f>VLOOKUP($A15,'Return Data'!$B$7:$R$2292,14,0)</f>
        <v>8.3437999999999999</v>
      </c>
      <c r="Q15" s="66">
        <f t="shared" si="7"/>
        <v>1</v>
      </c>
      <c r="R15" s="65">
        <f>VLOOKUP($A15,'Return Data'!$B$7:$R$2292,16,0)</f>
        <v>8.5424000000000007</v>
      </c>
      <c r="S15" s="67">
        <f t="shared" si="6"/>
        <v>2</v>
      </c>
    </row>
    <row r="16" spans="1:19" x14ac:dyDescent="0.3">
      <c r="A16" s="82" t="s">
        <v>662</v>
      </c>
      <c r="B16" s="64">
        <f>VLOOKUP($A16,'Return Data'!$B$7:$R$2292,3,0)</f>
        <v>44679</v>
      </c>
      <c r="C16" s="65">
        <f>VLOOKUP($A16,'Return Data'!$B$7:$R$2292,4,0)</f>
        <v>25.202300000000001</v>
      </c>
      <c r="D16" s="65">
        <f>VLOOKUP($A16,'Return Data'!$B$7:$R$2292,9,0)</f>
        <v>2.6126999999999998</v>
      </c>
      <c r="E16" s="66">
        <f t="shared" si="0"/>
        <v>3</v>
      </c>
      <c r="F16" s="65">
        <f>VLOOKUP($A16,'Return Data'!$B$7:$R$2292,10,0)</f>
        <v>5.0571999999999999</v>
      </c>
      <c r="G16" s="66">
        <f t="shared" si="1"/>
        <v>4</v>
      </c>
      <c r="H16" s="65">
        <f>VLOOKUP($A16,'Return Data'!$B$7:$R$2292,11,0)</f>
        <v>4.8643000000000001</v>
      </c>
      <c r="I16" s="66">
        <f t="shared" si="2"/>
        <v>4</v>
      </c>
      <c r="J16" s="65">
        <f>VLOOKUP($A16,'Return Data'!$B$7:$R$2292,12,0)</f>
        <v>5.1947000000000001</v>
      </c>
      <c r="K16" s="66">
        <f t="shared" si="3"/>
        <v>7</v>
      </c>
      <c r="L16" s="65">
        <f>VLOOKUP($A16,'Return Data'!$B$7:$R$2292,13,0)</f>
        <v>6.1672000000000002</v>
      </c>
      <c r="M16" s="66">
        <f t="shared" si="4"/>
        <v>8</v>
      </c>
      <c r="N16" s="65">
        <f>VLOOKUP($A16,'Return Data'!$B$7:$R$2292,17,0)</f>
        <v>8.1219000000000001</v>
      </c>
      <c r="O16" s="66">
        <f t="shared" si="5"/>
        <v>9</v>
      </c>
      <c r="P16" s="65">
        <f>VLOOKUP($A16,'Return Data'!$B$7:$R$2292,14,0)</f>
        <v>8.1638000000000002</v>
      </c>
      <c r="Q16" s="66">
        <f t="shared" si="7"/>
        <v>2</v>
      </c>
      <c r="R16" s="65">
        <f>VLOOKUP($A16,'Return Data'!$B$7:$R$2292,16,0)</f>
        <v>8.4398</v>
      </c>
      <c r="S16" s="67">
        <f t="shared" si="6"/>
        <v>3</v>
      </c>
    </row>
    <row r="17" spans="1:19" x14ac:dyDescent="0.3">
      <c r="A17" s="82" t="s">
        <v>664</v>
      </c>
      <c r="B17" s="64">
        <f>VLOOKUP($A17,'Return Data'!$B$7:$R$2292,3,0)</f>
        <v>44679</v>
      </c>
      <c r="C17" s="65">
        <f>VLOOKUP($A17,'Return Data'!$B$7:$R$2292,4,0)</f>
        <v>15.276899999999999</v>
      </c>
      <c r="D17" s="65">
        <f>VLOOKUP($A17,'Return Data'!$B$7:$R$2292,9,0)</f>
        <v>-4.1242999999999999</v>
      </c>
      <c r="E17" s="66">
        <f t="shared" si="0"/>
        <v>15</v>
      </c>
      <c r="F17" s="65">
        <f>VLOOKUP($A17,'Return Data'!$B$7:$R$2292,10,0)</f>
        <v>2.4759000000000002</v>
      </c>
      <c r="G17" s="66">
        <f t="shared" si="1"/>
        <v>12</v>
      </c>
      <c r="H17" s="65">
        <f>VLOOKUP($A17,'Return Data'!$B$7:$R$2292,11,0)</f>
        <v>3.0316999999999998</v>
      </c>
      <c r="I17" s="66">
        <f t="shared" si="2"/>
        <v>12</v>
      </c>
      <c r="J17" s="65">
        <f>VLOOKUP($A17,'Return Data'!$B$7:$R$2292,12,0)</f>
        <v>17.6633</v>
      </c>
      <c r="K17" s="66">
        <f t="shared" si="3"/>
        <v>3</v>
      </c>
      <c r="L17" s="65">
        <f>VLOOKUP($A17,'Return Data'!$B$7:$R$2292,13,0)</f>
        <v>15.870200000000001</v>
      </c>
      <c r="M17" s="66">
        <f t="shared" si="4"/>
        <v>3</v>
      </c>
      <c r="N17" s="65">
        <f>VLOOKUP($A17,'Return Data'!$B$7:$R$2292,17,0)</f>
        <v>14.175800000000001</v>
      </c>
      <c r="O17" s="66">
        <f t="shared" si="5"/>
        <v>3</v>
      </c>
      <c r="P17" s="65">
        <f>VLOOKUP($A17,'Return Data'!$B$7:$R$2292,14,0)</f>
        <v>1.5626</v>
      </c>
      <c r="Q17" s="66">
        <f t="shared" si="7"/>
        <v>14</v>
      </c>
      <c r="R17" s="65">
        <f>VLOOKUP($A17,'Return Data'!$B$7:$R$2292,16,0)</f>
        <v>5.3310000000000004</v>
      </c>
      <c r="S17" s="67">
        <f t="shared" si="6"/>
        <v>13</v>
      </c>
    </row>
    <row r="18" spans="1:19" x14ac:dyDescent="0.3">
      <c r="A18" s="82" t="s">
        <v>667</v>
      </c>
      <c r="B18" s="64">
        <f>VLOOKUP($A18,'Return Data'!$B$7:$R$2292,3,0)</f>
        <v>44679</v>
      </c>
      <c r="C18" s="65">
        <f>VLOOKUP($A18,'Return Data'!$B$7:$R$2292,4,0)</f>
        <v>13.555099999999999</v>
      </c>
      <c r="D18" s="65">
        <f>VLOOKUP($A18,'Return Data'!$B$7:$R$2292,9,0)</f>
        <v>-2.4358</v>
      </c>
      <c r="E18" s="66">
        <f t="shared" si="0"/>
        <v>13</v>
      </c>
      <c r="F18" s="65">
        <f>VLOOKUP($A18,'Return Data'!$B$7:$R$2292,10,0)</f>
        <v>1.8272999999999999</v>
      </c>
      <c r="G18" s="66">
        <f t="shared" si="1"/>
        <v>14</v>
      </c>
      <c r="H18" s="65">
        <f>VLOOKUP($A18,'Return Data'!$B$7:$R$2292,11,0)</f>
        <v>1.8545</v>
      </c>
      <c r="I18" s="66">
        <f t="shared" si="2"/>
        <v>14</v>
      </c>
      <c r="J18" s="65">
        <f>VLOOKUP($A18,'Return Data'!$B$7:$R$2292,12,0)</f>
        <v>2.9491999999999998</v>
      </c>
      <c r="K18" s="66">
        <f t="shared" si="3"/>
        <v>14</v>
      </c>
      <c r="L18" s="65">
        <f>VLOOKUP($A18,'Return Data'!$B$7:$R$2292,13,0)</f>
        <v>3.4725000000000001</v>
      </c>
      <c r="M18" s="66">
        <f t="shared" si="4"/>
        <v>14</v>
      </c>
      <c r="N18" s="65">
        <f>VLOOKUP($A18,'Return Data'!$B$7:$R$2292,17,0)</f>
        <v>5.8171999999999997</v>
      </c>
      <c r="O18" s="66">
        <f t="shared" si="5"/>
        <v>15</v>
      </c>
      <c r="P18" s="65">
        <f>VLOOKUP($A18,'Return Data'!$B$7:$R$2292,14,0)</f>
        <v>6.0811999999999999</v>
      </c>
      <c r="Q18" s="66">
        <f t="shared" si="7"/>
        <v>6</v>
      </c>
      <c r="R18" s="65">
        <f>VLOOKUP($A18,'Return Data'!$B$7:$R$2292,16,0)</f>
        <v>6.0768000000000004</v>
      </c>
      <c r="S18" s="67">
        <f t="shared" si="6"/>
        <v>12</v>
      </c>
    </row>
    <row r="19" spans="1:19" x14ac:dyDescent="0.3">
      <c r="A19" s="82" t="s">
        <v>668</v>
      </c>
      <c r="B19" s="64">
        <f>VLOOKUP($A19,'Return Data'!$B$7:$R$2292,3,0)</f>
        <v>44679</v>
      </c>
      <c r="C19" s="65">
        <f>VLOOKUP($A19,'Return Data'!$B$7:$R$2292,4,0)</f>
        <v>1486.1178</v>
      </c>
      <c r="D19" s="65">
        <f>VLOOKUP($A19,'Return Data'!$B$7:$R$2292,9,0)</f>
        <v>-3.0851999999999999</v>
      </c>
      <c r="E19" s="66">
        <f t="shared" si="0"/>
        <v>14</v>
      </c>
      <c r="F19" s="65">
        <f>VLOOKUP($A19,'Return Data'!$B$7:$R$2292,10,0)</f>
        <v>0.70089999999999997</v>
      </c>
      <c r="G19" s="66">
        <f t="shared" si="1"/>
        <v>15</v>
      </c>
      <c r="H19" s="65">
        <f>VLOOKUP($A19,'Return Data'!$B$7:$R$2292,11,0)</f>
        <v>1.3647</v>
      </c>
      <c r="I19" s="66">
        <f t="shared" si="2"/>
        <v>15</v>
      </c>
      <c r="J19" s="65">
        <f>VLOOKUP($A19,'Return Data'!$B$7:$R$2292,12,0)</f>
        <v>1.9391</v>
      </c>
      <c r="K19" s="66">
        <f t="shared" si="3"/>
        <v>15</v>
      </c>
      <c r="L19" s="65">
        <f>VLOOKUP($A19,'Return Data'!$B$7:$R$2292,13,0)</f>
        <v>2.3818000000000001</v>
      </c>
      <c r="M19" s="66">
        <f t="shared" si="4"/>
        <v>16</v>
      </c>
      <c r="N19" s="65">
        <f>VLOOKUP($A19,'Return Data'!$B$7:$R$2292,17,0)</f>
        <v>4.6505000000000001</v>
      </c>
      <c r="O19" s="66">
        <f t="shared" si="5"/>
        <v>16</v>
      </c>
      <c r="P19" s="65">
        <f>VLOOKUP($A19,'Return Data'!$B$7:$R$2292,14,0)</f>
        <v>3.7682000000000002</v>
      </c>
      <c r="Q19" s="66">
        <f t="shared" si="7"/>
        <v>12</v>
      </c>
      <c r="R19" s="65">
        <f>VLOOKUP($A19,'Return Data'!$B$7:$R$2292,16,0)</f>
        <v>5.3136000000000001</v>
      </c>
      <c r="S19" s="67">
        <f t="shared" si="6"/>
        <v>14</v>
      </c>
    </row>
    <row r="20" spans="1:19" x14ac:dyDescent="0.3">
      <c r="A20" s="82" t="s">
        <v>670</v>
      </c>
      <c r="B20" s="64">
        <f>VLOOKUP($A20,'Return Data'!$B$7:$R$2292,3,0)</f>
        <v>44679</v>
      </c>
      <c r="C20" s="65">
        <f>VLOOKUP($A20,'Return Data'!$B$7:$R$2292,4,0)</f>
        <v>24.157299999999999</v>
      </c>
      <c r="D20" s="65">
        <f>VLOOKUP($A20,'Return Data'!$B$7:$R$2292,9,0)</f>
        <v>-23.599599999999999</v>
      </c>
      <c r="E20" s="66">
        <f t="shared" si="0"/>
        <v>17</v>
      </c>
      <c r="F20" s="65">
        <f>VLOOKUP($A20,'Return Data'!$B$7:$R$2292,10,0)</f>
        <v>-4.7026000000000003</v>
      </c>
      <c r="G20" s="66">
        <f t="shared" si="1"/>
        <v>17</v>
      </c>
      <c r="H20" s="65">
        <f>VLOOKUP($A20,'Return Data'!$B$7:$R$2292,11,0)</f>
        <v>-0.84399999999999997</v>
      </c>
      <c r="I20" s="66">
        <f t="shared" si="2"/>
        <v>17</v>
      </c>
      <c r="J20" s="65">
        <f>VLOOKUP($A20,'Return Data'!$B$7:$R$2292,12,0)</f>
        <v>1.5164</v>
      </c>
      <c r="K20" s="66">
        <f t="shared" si="3"/>
        <v>16</v>
      </c>
      <c r="L20" s="65">
        <f>VLOOKUP($A20,'Return Data'!$B$7:$R$2292,13,0)</f>
        <v>2.5630999999999999</v>
      </c>
      <c r="M20" s="66">
        <f t="shared" si="4"/>
        <v>15</v>
      </c>
      <c r="N20" s="65">
        <f>VLOOKUP($A20,'Return Data'!$B$7:$R$2292,17,0)</f>
        <v>6.4048999999999996</v>
      </c>
      <c r="O20" s="66">
        <f t="shared" si="5"/>
        <v>13</v>
      </c>
      <c r="P20" s="65">
        <f>VLOOKUP($A20,'Return Data'!$B$7:$R$2292,14,0)</f>
        <v>5.8090000000000002</v>
      </c>
      <c r="Q20" s="66">
        <f t="shared" si="7"/>
        <v>8</v>
      </c>
      <c r="R20" s="65">
        <f>VLOOKUP($A20,'Return Data'!$B$7:$R$2292,16,0)</f>
        <v>7.6449999999999996</v>
      </c>
      <c r="S20" s="67">
        <f t="shared" si="6"/>
        <v>5</v>
      </c>
    </row>
    <row r="21" spans="1:19" x14ac:dyDescent="0.3">
      <c r="A21" s="82" t="s">
        <v>1971</v>
      </c>
      <c r="B21" s="64">
        <f>VLOOKUP($A21,'Return Data'!$B$7:$R$2292,3,0)</f>
        <v>44679</v>
      </c>
      <c r="C21" s="65">
        <f>VLOOKUP($A21,'Return Data'!$B$7:$R$2292,4,0)</f>
        <v>23.580100000000002</v>
      </c>
      <c r="D21" s="65">
        <f>VLOOKUP($A21,'Return Data'!$B$7:$R$2292,9,0)</f>
        <v>-0.44919999999999999</v>
      </c>
      <c r="E21" s="66">
        <f t="shared" si="0"/>
        <v>10</v>
      </c>
      <c r="F21" s="65">
        <f>VLOOKUP($A21,'Return Data'!$B$7:$R$2292,10,0)</f>
        <v>2.431</v>
      </c>
      <c r="G21" s="66">
        <f t="shared" si="1"/>
        <v>13</v>
      </c>
      <c r="H21" s="65">
        <f>VLOOKUP($A21,'Return Data'!$B$7:$R$2292,11,0)</f>
        <v>2.5573000000000001</v>
      </c>
      <c r="I21" s="66">
        <f t="shared" si="2"/>
        <v>13</v>
      </c>
      <c r="J21" s="65">
        <f>VLOOKUP($A21,'Return Data'!$B$7:$R$2292,12,0)</f>
        <v>5.1585999999999999</v>
      </c>
      <c r="K21" s="66">
        <f t="shared" si="3"/>
        <v>8</v>
      </c>
      <c r="L21" s="65">
        <f>VLOOKUP($A21,'Return Data'!$B$7:$R$2292,13,0)</f>
        <v>5.15</v>
      </c>
      <c r="M21" s="66">
        <f t="shared" si="4"/>
        <v>10</v>
      </c>
      <c r="N21" s="65">
        <f>VLOOKUP($A21,'Return Data'!$B$7:$R$2292,17,0)</f>
        <v>6.0484999999999998</v>
      </c>
      <c r="O21" s="66">
        <f t="shared" si="5"/>
        <v>14</v>
      </c>
      <c r="P21" s="65">
        <f>VLOOKUP($A21,'Return Data'!$B$7:$R$2292,14,0)</f>
        <v>3.8431999999999999</v>
      </c>
      <c r="Q21" s="66">
        <f t="shared" si="7"/>
        <v>11</v>
      </c>
      <c r="R21" s="65">
        <f>VLOOKUP($A21,'Return Data'!$B$7:$R$2292,16,0)</f>
        <v>7.0674000000000001</v>
      </c>
      <c r="S21" s="67">
        <f t="shared" si="6"/>
        <v>9</v>
      </c>
    </row>
    <row r="22" spans="1:19" x14ac:dyDescent="0.3">
      <c r="A22" s="82" t="s">
        <v>673</v>
      </c>
      <c r="B22" s="64">
        <f>VLOOKUP($A22,'Return Data'!$B$7:$R$2292,3,0)</f>
        <v>44679</v>
      </c>
      <c r="C22" s="65">
        <f>VLOOKUP($A22,'Return Data'!$B$7:$R$2292,4,0)</f>
        <v>27.753699999999998</v>
      </c>
      <c r="D22" s="65">
        <f>VLOOKUP($A22,'Return Data'!$B$7:$R$2292,9,0)</f>
        <v>-0.83940000000000003</v>
      </c>
      <c r="E22" s="66">
        <f t="shared" si="0"/>
        <v>11</v>
      </c>
      <c r="F22" s="65">
        <f>VLOOKUP($A22,'Return Data'!$B$7:$R$2292,10,0)</f>
        <v>3.1781000000000001</v>
      </c>
      <c r="G22" s="66">
        <f t="shared" si="1"/>
        <v>10</v>
      </c>
      <c r="H22" s="65">
        <f>VLOOKUP($A22,'Return Data'!$B$7:$R$2292,11,0)</f>
        <v>4.3785999999999996</v>
      </c>
      <c r="I22" s="66">
        <f t="shared" si="2"/>
        <v>5</v>
      </c>
      <c r="J22" s="65">
        <f>VLOOKUP($A22,'Return Data'!$B$7:$R$2292,12,0)</f>
        <v>5.0820999999999996</v>
      </c>
      <c r="K22" s="66">
        <f t="shared" si="3"/>
        <v>9</v>
      </c>
      <c r="L22" s="65">
        <f>VLOOKUP($A22,'Return Data'!$B$7:$R$2292,13,0)</f>
        <v>11.981</v>
      </c>
      <c r="M22" s="66">
        <f t="shared" si="4"/>
        <v>6</v>
      </c>
      <c r="N22" s="65">
        <f>VLOOKUP($A22,'Return Data'!$B$7:$R$2292,17,0)</f>
        <v>10.627000000000001</v>
      </c>
      <c r="O22" s="66">
        <f t="shared" si="5"/>
        <v>5</v>
      </c>
      <c r="P22" s="65">
        <f>VLOOKUP($A22,'Return Data'!$B$7:$R$2292,14,0)</f>
        <v>2.5150999999999999</v>
      </c>
      <c r="Q22" s="66">
        <f t="shared" si="7"/>
        <v>13</v>
      </c>
      <c r="R22" s="65">
        <f>VLOOKUP($A22,'Return Data'!$B$7:$R$2292,16,0)</f>
        <v>6.2111000000000001</v>
      </c>
      <c r="S22" s="67">
        <f t="shared" si="6"/>
        <v>11</v>
      </c>
    </row>
    <row r="23" spans="1:19" x14ac:dyDescent="0.3">
      <c r="A23" s="82" t="s">
        <v>684</v>
      </c>
      <c r="B23" s="64">
        <f>VLOOKUP($A23,'Return Data'!$B$7:$R$2292,3,0)</f>
        <v>44679</v>
      </c>
      <c r="C23" s="65">
        <f>VLOOKUP($A23,'Return Data'!$B$7:$R$2292,4,0)</f>
        <v>36.176200000000001</v>
      </c>
      <c r="D23" s="65">
        <f>VLOOKUP($A23,'Return Data'!$B$7:$R$2292,9,0)</f>
        <v>1.6426000000000001</v>
      </c>
      <c r="E23" s="66">
        <f t="shared" si="0"/>
        <v>4</v>
      </c>
      <c r="F23" s="65">
        <f>VLOOKUP($A23,'Return Data'!$B$7:$R$2292,10,0)</f>
        <v>3.5680999999999998</v>
      </c>
      <c r="G23" s="66">
        <f t="shared" si="1"/>
        <v>9</v>
      </c>
      <c r="H23" s="65">
        <f>VLOOKUP($A23,'Return Data'!$B$7:$R$2292,11,0)</f>
        <v>3.5366</v>
      </c>
      <c r="I23" s="66">
        <f t="shared" si="2"/>
        <v>10</v>
      </c>
      <c r="J23" s="65">
        <f>VLOOKUP($A23,'Return Data'!$B$7:$R$2292,12,0)</f>
        <v>4.1603000000000003</v>
      </c>
      <c r="K23" s="66">
        <f t="shared" si="3"/>
        <v>13</v>
      </c>
      <c r="L23" s="65">
        <f>VLOOKUP($A23,'Return Data'!$B$7:$R$2292,13,0)</f>
        <v>4.8910999999999998</v>
      </c>
      <c r="M23" s="66">
        <f t="shared" si="4"/>
        <v>12</v>
      </c>
      <c r="N23" s="65">
        <f>VLOOKUP($A23,'Return Data'!$B$7:$R$2292,17,0)</f>
        <v>7.4706000000000001</v>
      </c>
      <c r="O23" s="66">
        <f t="shared" si="5"/>
        <v>10</v>
      </c>
      <c r="P23" s="65">
        <f>VLOOKUP($A23,'Return Data'!$B$7:$R$2292,14,0)</f>
        <v>6.6920000000000002</v>
      </c>
      <c r="Q23" s="66">
        <f t="shared" si="7"/>
        <v>5</v>
      </c>
      <c r="R23" s="65">
        <f>VLOOKUP($A23,'Return Data'!$B$7:$R$2292,16,0)</f>
        <v>7.4909999999999997</v>
      </c>
      <c r="S23" s="67">
        <f t="shared" si="6"/>
        <v>6</v>
      </c>
    </row>
    <row r="24" spans="1:19" x14ac:dyDescent="0.3">
      <c r="A24" s="82" t="s">
        <v>692</v>
      </c>
      <c r="B24" s="64">
        <f>VLOOKUP($A24,'Return Data'!$B$7:$R$2292,3,0)</f>
        <v>0</v>
      </c>
      <c r="C24" s="65">
        <f>VLOOKUP($A24,'Return Data'!$B$7:$R$2292,4,0)</f>
        <v>0</v>
      </c>
      <c r="D24" s="65">
        <f>VLOOKUP($A24,'Return Data'!$B$7:$R$2292,9,0)</f>
        <v>0</v>
      </c>
      <c r="E24" s="66">
        <f t="shared" si="0"/>
        <v>9</v>
      </c>
      <c r="F24" s="65">
        <f>VLOOKUP($A24,'Return Data'!$B$7:$R$2292,10,0)</f>
        <v>0</v>
      </c>
      <c r="G24" s="66">
        <f t="shared" si="1"/>
        <v>16</v>
      </c>
      <c r="H24" s="65">
        <f>VLOOKUP($A24,'Return Data'!$B$7:$R$2292,11,0)</f>
        <v>0</v>
      </c>
      <c r="I24" s="66">
        <f t="shared" si="2"/>
        <v>16</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17</v>
      </c>
    </row>
    <row r="25" spans="1:19" x14ac:dyDescent="0.3">
      <c r="A25" s="82" t="s">
        <v>694</v>
      </c>
      <c r="B25" s="64">
        <f>VLOOKUP($A25,'Return Data'!$B$7:$R$2292,3,0)</f>
        <v>44679</v>
      </c>
      <c r="C25" s="65">
        <f>VLOOKUP($A25,'Return Data'!$B$7:$R$2292,4,0)</f>
        <v>13.8719</v>
      </c>
      <c r="D25" s="65">
        <f>VLOOKUP($A25,'Return Data'!$B$7:$R$2292,9,0)</f>
        <v>0.69640000000000002</v>
      </c>
      <c r="E25" s="66">
        <f t="shared" si="0"/>
        <v>8</v>
      </c>
      <c r="F25" s="65">
        <f>VLOOKUP($A25,'Return Data'!$B$7:$R$2292,10,0)</f>
        <v>3.6252</v>
      </c>
      <c r="G25" s="66">
        <f t="shared" si="1"/>
        <v>7</v>
      </c>
      <c r="H25" s="65">
        <f>VLOOKUP($A25,'Return Data'!$B$7:$R$2292,11,0)</f>
        <v>3.5398000000000001</v>
      </c>
      <c r="I25" s="66">
        <f t="shared" si="2"/>
        <v>9</v>
      </c>
      <c r="J25" s="65">
        <f>VLOOKUP($A25,'Return Data'!$B$7:$R$2292,12,0)</f>
        <v>26.1587</v>
      </c>
      <c r="K25" s="66">
        <f t="shared" si="3"/>
        <v>2</v>
      </c>
      <c r="L25" s="65">
        <f>VLOOKUP($A25,'Return Data'!$B$7:$R$2292,13,0)</f>
        <v>21.196400000000001</v>
      </c>
      <c r="M25" s="66">
        <f t="shared" si="4"/>
        <v>2</v>
      </c>
      <c r="N25" s="65">
        <f>VLOOKUP($A25,'Return Data'!$B$7:$R$2292,17,0)</f>
        <v>8.5536999999999992</v>
      </c>
      <c r="O25" s="66">
        <f>RANK(N25,N$8:N$25,0)</f>
        <v>8</v>
      </c>
      <c r="P25" s="65">
        <f>VLOOKUP($A25,'Return Data'!$B$7:$R$2292,14,0)</f>
        <v>-6.0606</v>
      </c>
      <c r="Q25" s="66">
        <f>RANK(P25,P$8:P$25,0)</f>
        <v>15</v>
      </c>
      <c r="R25" s="65">
        <f>VLOOKUP($A25,'Return Data'!$B$7:$R$2292,16,0)</f>
        <v>3.5263</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43.485233333333348</v>
      </c>
      <c r="E27" s="88"/>
      <c r="F27" s="89">
        <f>AVERAGE(F8:F25)</f>
        <v>21.934894444444442</v>
      </c>
      <c r="G27" s="88"/>
      <c r="H27" s="89">
        <f>AVERAGE(H8:H25)</f>
        <v>12.427222222222223</v>
      </c>
      <c r="I27" s="88"/>
      <c r="J27" s="89">
        <f>AVERAGE(J8:J25)</f>
        <v>13.018322222222222</v>
      </c>
      <c r="K27" s="88"/>
      <c r="L27" s="89">
        <f>AVERAGE(L8:L25)</f>
        <v>11.755616666666667</v>
      </c>
      <c r="M27" s="88"/>
      <c r="N27" s="89">
        <f>AVERAGE(N8:N25)</f>
        <v>9.6125176470588229</v>
      </c>
      <c r="O27" s="88"/>
      <c r="P27" s="89">
        <f>AVERAGE(P8:P25)</f>
        <v>4.0055812500000005</v>
      </c>
      <c r="Q27" s="88"/>
      <c r="R27" s="89">
        <f>AVERAGE(R8:R25)</f>
        <v>3.6366999999999998</v>
      </c>
      <c r="S27" s="90"/>
    </row>
    <row r="28" spans="1:19" x14ac:dyDescent="0.3">
      <c r="A28" s="87" t="s">
        <v>28</v>
      </c>
      <c r="B28" s="88"/>
      <c r="C28" s="88"/>
      <c r="D28" s="89">
        <f>MIN(D8:D25)</f>
        <v>-696.09739999999999</v>
      </c>
      <c r="E28" s="88"/>
      <c r="F28" s="89">
        <f>MIN(F8:F25)</f>
        <v>-239.76689999999999</v>
      </c>
      <c r="G28" s="88"/>
      <c r="H28" s="89">
        <f>MIN(H8:H25)</f>
        <v>-118.566</v>
      </c>
      <c r="I28" s="88"/>
      <c r="J28" s="89">
        <f>MIN(J8:J25)</f>
        <v>-78.755499999999998</v>
      </c>
      <c r="K28" s="88"/>
      <c r="L28" s="89">
        <f>MIN(L8:L25)</f>
        <v>-59.120600000000003</v>
      </c>
      <c r="M28" s="88"/>
      <c r="N28" s="89">
        <f>MIN(N8:N25)</f>
        <v>-36.063000000000002</v>
      </c>
      <c r="O28" s="88"/>
      <c r="P28" s="89">
        <f>MIN(P8:P25)</f>
        <v>-7.8376000000000001</v>
      </c>
      <c r="Q28" s="88"/>
      <c r="R28" s="89">
        <f>MIN(R8:R25)</f>
        <v>-38.229300000000002</v>
      </c>
      <c r="S28" s="90"/>
    </row>
    <row r="29" spans="1:19" ht="15" thickBot="1" x14ac:dyDescent="0.35">
      <c r="A29" s="91" t="s">
        <v>29</v>
      </c>
      <c r="B29" s="92"/>
      <c r="C29" s="92"/>
      <c r="D29" s="93">
        <f>MAX(D8:D25)</f>
        <v>1441.4128000000001</v>
      </c>
      <c r="E29" s="92"/>
      <c r="F29" s="93">
        <f>MAX(F8:F25)</f>
        <v>555.53819999999996</v>
      </c>
      <c r="G29" s="92"/>
      <c r="H29" s="93">
        <f>MAX(H8:H25)</f>
        <v>276.64019999999999</v>
      </c>
      <c r="I29" s="92"/>
      <c r="J29" s="93">
        <f>MAX(J8:J25)</f>
        <v>186.96</v>
      </c>
      <c r="K29" s="92"/>
      <c r="L29" s="93">
        <f>MAX(L8:L25)</f>
        <v>147.1378</v>
      </c>
      <c r="M29" s="92"/>
      <c r="N29" s="93">
        <f>MAX(N8:N25)</f>
        <v>67.943799999999996</v>
      </c>
      <c r="O29" s="92"/>
      <c r="P29" s="93">
        <f>MAX(P8:P25)</f>
        <v>8.3437999999999999</v>
      </c>
      <c r="Q29" s="92"/>
      <c r="R29" s="93">
        <f>MAX(R8:R25)</f>
        <v>8.6327999999999996</v>
      </c>
      <c r="S29" s="94"/>
    </row>
    <row r="30" spans="1:19" x14ac:dyDescent="0.3">
      <c r="A30" s="112" t="s">
        <v>431</v>
      </c>
    </row>
    <row r="31" spans="1:19" x14ac:dyDescent="0.3">
      <c r="A31" s="14" t="s">
        <v>340</v>
      </c>
    </row>
  </sheetData>
  <sheetProtection algorithmName="SHA-512" hashValue="rCc0QZBuW7bTmnwV7fwT7wx/K6wGzsFU1MLC0pLRow15H2V7egpTmUKpz5mNbEfCam74Noi3cCs3mH9bl/xZYQ==" saltValue="g90y6HnVa5jUP81+Fi8vo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1520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606</v>
      </c>
      <c r="B8" s="64">
        <f>VLOOKUP($A8,'Return Data'!$B$7:$R$2292,3,0)</f>
        <v>44679</v>
      </c>
      <c r="C8" s="65">
        <f>VLOOKUP($A8,'Return Data'!$B$7:$R$2292,4,0)</f>
        <v>91.095299999999995</v>
      </c>
      <c r="D8" s="65">
        <f>VLOOKUP($A8,'Return Data'!$B$7:$R$2292,9,0)</f>
        <v>-0.1163</v>
      </c>
      <c r="E8" s="66">
        <f t="shared" ref="E8:E26" si="0">RANK(D8,D$8:D$26,0)</f>
        <v>11</v>
      </c>
      <c r="F8" s="65">
        <f>VLOOKUP($A8,'Return Data'!$B$7:$R$2292,10,0)</f>
        <v>4.0064000000000002</v>
      </c>
      <c r="G8" s="66">
        <f t="shared" ref="G8:G26" si="1">RANK(F8,F$8:F$26,0)</f>
        <v>2</v>
      </c>
      <c r="H8" s="65">
        <f>VLOOKUP($A8,'Return Data'!$B$7:$R$2292,11,0)</f>
        <v>3.3607999999999998</v>
      </c>
      <c r="I8" s="66">
        <f t="shared" ref="I8:I26" si="2">RANK(H8,H$8:H$26,0)</f>
        <v>5</v>
      </c>
      <c r="J8" s="65">
        <f>VLOOKUP($A8,'Return Data'!$B$7:$R$2292,12,0)</f>
        <v>3.6564000000000001</v>
      </c>
      <c r="K8" s="66">
        <f t="shared" ref="K8:K26" si="3">RANK(J8,J$8:J$26,0)</f>
        <v>7</v>
      </c>
      <c r="L8" s="65">
        <f>VLOOKUP($A8,'Return Data'!$B$7:$R$2292,13,0)</f>
        <v>4.2793000000000001</v>
      </c>
      <c r="M8" s="66">
        <f t="shared" ref="M8:M26" si="4">RANK(L8,L$8:L$26,0)</f>
        <v>5</v>
      </c>
      <c r="N8" s="65">
        <f>VLOOKUP($A8,'Return Data'!$B$7:$R$2292,17,0)</f>
        <v>6.9543999999999997</v>
      </c>
      <c r="O8" s="66">
        <f t="shared" ref="O8:O23" si="5">RANK(N8,N$8:N$26,0)</f>
        <v>4</v>
      </c>
      <c r="P8" s="65">
        <f>VLOOKUP($A8,'Return Data'!$B$7:$R$2292,14,0)</f>
        <v>7.9828999999999999</v>
      </c>
      <c r="Q8" s="66">
        <f>RANK(P8,P$8:P$26,0)</f>
        <v>4</v>
      </c>
      <c r="R8" s="65">
        <f>VLOOKUP($A8,'Return Data'!$B$7:$R$2292,16,0)</f>
        <v>8.5130999999999997</v>
      </c>
      <c r="S8" s="67">
        <f t="shared" ref="S8:S26" si="6">RANK(R8,R$8:R$26,0)</f>
        <v>2</v>
      </c>
    </row>
    <row r="9" spans="1:19" x14ac:dyDescent="0.3">
      <c r="A9" s="82" t="s">
        <v>607</v>
      </c>
      <c r="B9" s="64">
        <f>VLOOKUP($A9,'Return Data'!$B$7:$R$2292,3,0)</f>
        <v>44679</v>
      </c>
      <c r="C9" s="65">
        <f>VLOOKUP($A9,'Return Data'!$B$7:$R$2292,4,0)</f>
        <v>14.2461</v>
      </c>
      <c r="D9" s="65">
        <f>VLOOKUP($A9,'Return Data'!$B$7:$R$2292,9,0)</f>
        <v>9.0899999999999995E-2</v>
      </c>
      <c r="E9" s="66">
        <f t="shared" si="0"/>
        <v>9</v>
      </c>
      <c r="F9" s="65">
        <f>VLOOKUP($A9,'Return Data'!$B$7:$R$2292,10,0)</f>
        <v>3.3727999999999998</v>
      </c>
      <c r="G9" s="66">
        <f t="shared" si="1"/>
        <v>7</v>
      </c>
      <c r="H9" s="65">
        <f>VLOOKUP($A9,'Return Data'!$B$7:$R$2292,11,0)</f>
        <v>3.5385</v>
      </c>
      <c r="I9" s="66">
        <f t="shared" si="2"/>
        <v>2</v>
      </c>
      <c r="J9" s="65">
        <f>VLOOKUP($A9,'Return Data'!$B$7:$R$2292,12,0)</f>
        <v>3.9047999999999998</v>
      </c>
      <c r="K9" s="66">
        <f t="shared" si="3"/>
        <v>3</v>
      </c>
      <c r="L9" s="65">
        <f>VLOOKUP($A9,'Return Data'!$B$7:$R$2292,13,0)</f>
        <v>4.3028000000000004</v>
      </c>
      <c r="M9" s="66">
        <f t="shared" si="4"/>
        <v>4</v>
      </c>
      <c r="N9" s="65">
        <f>VLOOKUP($A9,'Return Data'!$B$7:$R$2292,17,0)</f>
        <v>7.6463999999999999</v>
      </c>
      <c r="O9" s="66">
        <f t="shared" si="5"/>
        <v>1</v>
      </c>
      <c r="P9" s="65">
        <f>VLOOKUP($A9,'Return Data'!$B$7:$R$2292,14,0)</f>
        <v>7.0867000000000004</v>
      </c>
      <c r="Q9" s="66">
        <f>RANK(P9,P$8:P$26,0)</f>
        <v>13</v>
      </c>
      <c r="R9" s="65">
        <f>VLOOKUP($A9,'Return Data'!$B$7:$R$2292,16,0)</f>
        <v>7.6604999999999999</v>
      </c>
      <c r="S9" s="67">
        <f t="shared" si="6"/>
        <v>15</v>
      </c>
    </row>
    <row r="10" spans="1:19" x14ac:dyDescent="0.3">
      <c r="A10" s="82" t="s">
        <v>2005</v>
      </c>
      <c r="B10" s="64">
        <f>VLOOKUP($A10,'Return Data'!$B$7:$R$2292,3,0)</f>
        <v>44679</v>
      </c>
      <c r="C10" s="65">
        <f>VLOOKUP($A10,'Return Data'!$B$7:$R$2292,4,0)</f>
        <v>23.322099999999999</v>
      </c>
      <c r="D10" s="65">
        <f>VLOOKUP($A10,'Return Data'!$B$7:$R$2292,9,0)</f>
        <v>-8.4905000000000008</v>
      </c>
      <c r="E10" s="66">
        <f t="shared" si="0"/>
        <v>17</v>
      </c>
      <c r="F10" s="65">
        <f>VLOOKUP($A10,'Return Data'!$B$7:$R$2292,10,0)</f>
        <v>0.48920000000000002</v>
      </c>
      <c r="G10" s="66">
        <f t="shared" si="1"/>
        <v>16</v>
      </c>
      <c r="H10" s="65">
        <f>VLOOKUP($A10,'Return Data'!$B$7:$R$2292,11,0)</f>
        <v>0.95650000000000002</v>
      </c>
      <c r="I10" s="66">
        <f t="shared" si="2"/>
        <v>17</v>
      </c>
      <c r="J10" s="65">
        <f>VLOOKUP($A10,'Return Data'!$B$7:$R$2292,12,0)</f>
        <v>1.6322000000000001</v>
      </c>
      <c r="K10" s="66">
        <f t="shared" si="3"/>
        <v>18</v>
      </c>
      <c r="L10" s="65">
        <f>VLOOKUP($A10,'Return Data'!$B$7:$R$2292,13,0)</f>
        <v>2.5259999999999998</v>
      </c>
      <c r="M10" s="66">
        <f t="shared" si="4"/>
        <v>17</v>
      </c>
      <c r="N10" s="65">
        <f>VLOOKUP($A10,'Return Data'!$B$7:$R$2292,17,0)</f>
        <v>5.5441000000000003</v>
      </c>
      <c r="O10" s="66">
        <f t="shared" si="5"/>
        <v>17</v>
      </c>
      <c r="P10" s="65">
        <f>VLOOKUP($A10,'Return Data'!$B$7:$R$2292,14,0)</f>
        <v>3.9535999999999998</v>
      </c>
      <c r="Q10" s="66">
        <f>RANK(P10,P$8:P$26,0)</f>
        <v>15</v>
      </c>
      <c r="R10" s="65">
        <f>VLOOKUP($A10,'Return Data'!$B$7:$R$2292,16,0)</f>
        <v>6.9894999999999996</v>
      </c>
      <c r="S10" s="67">
        <f t="shared" si="6"/>
        <v>17</v>
      </c>
    </row>
    <row r="11" spans="1:19" x14ac:dyDescent="0.3">
      <c r="A11" s="82" t="s">
        <v>609</v>
      </c>
      <c r="B11" s="64">
        <f>VLOOKUP($A11,'Return Data'!$B$7:$R$2292,3,0)</f>
        <v>44679</v>
      </c>
      <c r="C11" s="65">
        <f>VLOOKUP($A11,'Return Data'!$B$7:$R$2292,4,0)</f>
        <v>18.856999999999999</v>
      </c>
      <c r="D11" s="65">
        <f>VLOOKUP($A11,'Return Data'!$B$7:$R$2292,9,0)</f>
        <v>-0.1186</v>
      </c>
      <c r="E11" s="66">
        <f t="shared" si="0"/>
        <v>12</v>
      </c>
      <c r="F11" s="65">
        <f>VLOOKUP($A11,'Return Data'!$B$7:$R$2292,10,0)</f>
        <v>2.8239999999999998</v>
      </c>
      <c r="G11" s="66">
        <f t="shared" si="1"/>
        <v>11</v>
      </c>
      <c r="H11" s="65">
        <f>VLOOKUP($A11,'Return Data'!$B$7:$R$2292,11,0)</f>
        <v>2.9712999999999998</v>
      </c>
      <c r="I11" s="66">
        <f t="shared" si="2"/>
        <v>10</v>
      </c>
      <c r="J11" s="65">
        <f>VLOOKUP($A11,'Return Data'!$B$7:$R$2292,12,0)</f>
        <v>3.1255999999999999</v>
      </c>
      <c r="K11" s="66">
        <f t="shared" si="3"/>
        <v>14</v>
      </c>
      <c r="L11" s="65">
        <f>VLOOKUP($A11,'Return Data'!$B$7:$R$2292,13,0)</f>
        <v>3.5598000000000001</v>
      </c>
      <c r="M11" s="66">
        <f t="shared" si="4"/>
        <v>15</v>
      </c>
      <c r="N11" s="65">
        <f>VLOOKUP($A11,'Return Data'!$B$7:$R$2292,17,0)</f>
        <v>5.8315999999999999</v>
      </c>
      <c r="O11" s="66">
        <f t="shared" si="5"/>
        <v>16</v>
      </c>
      <c r="P11" s="65">
        <f>VLOOKUP($A11,'Return Data'!$B$7:$R$2292,14,0)</f>
        <v>7.2192999999999996</v>
      </c>
      <c r="Q11" s="66">
        <f>RANK(P11,P$8:P$26,0)</f>
        <v>11</v>
      </c>
      <c r="R11" s="65">
        <f>VLOOKUP($A11,'Return Data'!$B$7:$R$2292,16,0)</f>
        <v>8.0173000000000005</v>
      </c>
      <c r="S11" s="67">
        <f t="shared" si="6"/>
        <v>8</v>
      </c>
    </row>
    <row r="12" spans="1:19" x14ac:dyDescent="0.3">
      <c r="A12" s="82" t="s">
        <v>611</v>
      </c>
      <c r="B12" s="64">
        <f>VLOOKUP($A12,'Return Data'!$B$7:$R$2292,3,0)</f>
        <v>44679</v>
      </c>
      <c r="C12" s="65">
        <f>VLOOKUP($A12,'Return Data'!$B$7:$R$2292,4,0)</f>
        <v>13.1715</v>
      </c>
      <c r="D12" s="65">
        <f>VLOOKUP($A12,'Return Data'!$B$7:$R$2292,9,0)</f>
        <v>-10.542299999999999</v>
      </c>
      <c r="E12" s="66">
        <f t="shared" si="0"/>
        <v>19</v>
      </c>
      <c r="F12" s="65">
        <f>VLOOKUP($A12,'Return Data'!$B$7:$R$2292,10,0)</f>
        <v>-0.2492</v>
      </c>
      <c r="G12" s="66">
        <f t="shared" si="1"/>
        <v>19</v>
      </c>
      <c r="H12" s="65">
        <f>VLOOKUP($A12,'Return Data'!$B$7:$R$2292,11,0)</f>
        <v>1.3026</v>
      </c>
      <c r="I12" s="66">
        <f t="shared" si="2"/>
        <v>16</v>
      </c>
      <c r="J12" s="65">
        <f>VLOOKUP($A12,'Return Data'!$B$7:$R$2292,12,0)</f>
        <v>2.0070000000000001</v>
      </c>
      <c r="K12" s="66">
        <f t="shared" si="3"/>
        <v>17</v>
      </c>
      <c r="L12" s="65">
        <f>VLOOKUP($A12,'Return Data'!$B$7:$R$2292,13,0)</f>
        <v>2.4891999999999999</v>
      </c>
      <c r="M12" s="66">
        <f t="shared" si="4"/>
        <v>18</v>
      </c>
      <c r="N12" s="65">
        <f>VLOOKUP($A12,'Return Data'!$B$7:$R$2292,17,0)</f>
        <v>5.3960999999999997</v>
      </c>
      <c r="O12" s="66">
        <f t="shared" si="5"/>
        <v>18</v>
      </c>
      <c r="P12" s="65"/>
      <c r="Q12" s="66"/>
      <c r="R12" s="65">
        <f>VLOOKUP($A12,'Return Data'!$B$7:$R$2292,16,0)</f>
        <v>7.8776000000000002</v>
      </c>
      <c r="S12" s="67">
        <f t="shared" si="6"/>
        <v>9</v>
      </c>
    </row>
    <row r="13" spans="1:19" x14ac:dyDescent="0.3">
      <c r="A13" s="82" t="s">
        <v>616</v>
      </c>
      <c r="B13" s="64">
        <f>VLOOKUP($A13,'Return Data'!$B$7:$R$2292,3,0)</f>
        <v>44679</v>
      </c>
      <c r="C13" s="65">
        <f>VLOOKUP($A13,'Return Data'!$B$7:$R$2292,4,0)</f>
        <v>85.520499999999998</v>
      </c>
      <c r="D13" s="65">
        <f>VLOOKUP($A13,'Return Data'!$B$7:$R$2292,9,0)</f>
        <v>1.3080000000000001</v>
      </c>
      <c r="E13" s="66">
        <f t="shared" si="0"/>
        <v>5</v>
      </c>
      <c r="F13" s="65">
        <f>VLOOKUP($A13,'Return Data'!$B$7:$R$2292,10,0)</f>
        <v>3.3666999999999998</v>
      </c>
      <c r="G13" s="66">
        <f t="shared" si="1"/>
        <v>8</v>
      </c>
      <c r="H13" s="65">
        <f>VLOOKUP($A13,'Return Data'!$B$7:$R$2292,11,0)</f>
        <v>3.3788999999999998</v>
      </c>
      <c r="I13" s="66">
        <f t="shared" si="2"/>
        <v>4</v>
      </c>
      <c r="J13" s="65">
        <f>VLOOKUP($A13,'Return Data'!$B$7:$R$2292,12,0)</f>
        <v>3.6619000000000002</v>
      </c>
      <c r="K13" s="66">
        <f t="shared" si="3"/>
        <v>6</v>
      </c>
      <c r="L13" s="65">
        <f>VLOOKUP($A13,'Return Data'!$B$7:$R$2292,13,0)</f>
        <v>4.0153999999999996</v>
      </c>
      <c r="M13" s="66">
        <f t="shared" si="4"/>
        <v>8</v>
      </c>
      <c r="N13" s="65">
        <f>VLOOKUP($A13,'Return Data'!$B$7:$R$2292,17,0)</f>
        <v>6.9161999999999999</v>
      </c>
      <c r="O13" s="66">
        <f t="shared" si="5"/>
        <v>5</v>
      </c>
      <c r="P13" s="65">
        <f>VLOOKUP($A13,'Return Data'!$B$7:$R$2292,14,0)</f>
        <v>7.3738000000000001</v>
      </c>
      <c r="Q13" s="66">
        <f t="shared" ref="Q13:Q21" si="7">RANK(P13,P$8:P$26,0)</f>
        <v>9</v>
      </c>
      <c r="R13" s="65">
        <f>VLOOKUP($A13,'Return Data'!$B$7:$R$2292,16,0)</f>
        <v>8.8092000000000006</v>
      </c>
      <c r="S13" s="67">
        <f t="shared" si="6"/>
        <v>1</v>
      </c>
    </row>
    <row r="14" spans="1:19" x14ac:dyDescent="0.3">
      <c r="A14" s="82" t="s">
        <v>619</v>
      </c>
      <c r="B14" s="64">
        <f>VLOOKUP($A14,'Return Data'!$B$7:$R$2292,3,0)</f>
        <v>44679</v>
      </c>
      <c r="C14" s="65">
        <f>VLOOKUP($A14,'Return Data'!$B$7:$R$2292,4,0)</f>
        <v>26.388300000000001</v>
      </c>
      <c r="D14" s="65">
        <f>VLOOKUP($A14,'Return Data'!$B$7:$R$2292,9,0)</f>
        <v>-2.7599</v>
      </c>
      <c r="E14" s="66">
        <f t="shared" si="0"/>
        <v>16</v>
      </c>
      <c r="F14" s="65">
        <f>VLOOKUP($A14,'Return Data'!$B$7:$R$2292,10,0)</f>
        <v>2.4133</v>
      </c>
      <c r="G14" s="66">
        <f t="shared" si="1"/>
        <v>13</v>
      </c>
      <c r="H14" s="65">
        <f>VLOOKUP($A14,'Return Data'!$B$7:$R$2292,11,0)</f>
        <v>2.2890999999999999</v>
      </c>
      <c r="I14" s="66">
        <f t="shared" si="2"/>
        <v>15</v>
      </c>
      <c r="J14" s="65">
        <f>VLOOKUP($A14,'Return Data'!$B$7:$R$2292,12,0)</f>
        <v>3.3774000000000002</v>
      </c>
      <c r="K14" s="66">
        <f t="shared" si="3"/>
        <v>10</v>
      </c>
      <c r="L14" s="65">
        <f>VLOOKUP($A14,'Return Data'!$B$7:$R$2292,13,0)</f>
        <v>4.0420999999999996</v>
      </c>
      <c r="M14" s="66">
        <f t="shared" si="4"/>
        <v>7</v>
      </c>
      <c r="N14" s="65">
        <f>VLOOKUP($A14,'Return Data'!$B$7:$R$2292,17,0)</f>
        <v>6.7888000000000002</v>
      </c>
      <c r="O14" s="66">
        <f t="shared" si="5"/>
        <v>7</v>
      </c>
      <c r="P14" s="65">
        <f>VLOOKUP($A14,'Return Data'!$B$7:$R$2292,14,0)</f>
        <v>7.9930000000000003</v>
      </c>
      <c r="Q14" s="66">
        <f t="shared" si="7"/>
        <v>3</v>
      </c>
      <c r="R14" s="65">
        <f>VLOOKUP($A14,'Return Data'!$B$7:$R$2292,16,0)</f>
        <v>8.3878000000000004</v>
      </c>
      <c r="S14" s="67">
        <f t="shared" si="6"/>
        <v>4</v>
      </c>
    </row>
    <row r="15" spans="1:19" x14ac:dyDescent="0.3">
      <c r="A15" s="82" t="s">
        <v>621</v>
      </c>
      <c r="B15" s="64">
        <f>VLOOKUP($A15,'Return Data'!$B$7:$R$2292,3,0)</f>
        <v>44679</v>
      </c>
      <c r="C15" s="65">
        <f>VLOOKUP($A15,'Return Data'!$B$7:$R$2292,4,0)</f>
        <v>24.610600000000002</v>
      </c>
      <c r="D15" s="65">
        <f>VLOOKUP($A15,'Return Data'!$B$7:$R$2292,9,0)</f>
        <v>2.2625000000000002</v>
      </c>
      <c r="E15" s="66">
        <f t="shared" si="0"/>
        <v>1</v>
      </c>
      <c r="F15" s="65">
        <f>VLOOKUP($A15,'Return Data'!$B$7:$R$2292,10,0)</f>
        <v>4.0694999999999997</v>
      </c>
      <c r="G15" s="66">
        <f t="shared" si="1"/>
        <v>1</v>
      </c>
      <c r="H15" s="65">
        <f>VLOOKUP($A15,'Return Data'!$B$7:$R$2292,11,0)</f>
        <v>2.7282000000000002</v>
      </c>
      <c r="I15" s="66">
        <f t="shared" si="2"/>
        <v>12</v>
      </c>
      <c r="J15" s="65">
        <f>VLOOKUP($A15,'Return Data'!$B$7:$R$2292,12,0)</f>
        <v>3.9033000000000002</v>
      </c>
      <c r="K15" s="66">
        <f t="shared" si="3"/>
        <v>4</v>
      </c>
      <c r="L15" s="65">
        <f>VLOOKUP($A15,'Return Data'!$B$7:$R$2292,13,0)</f>
        <v>4.1722999999999999</v>
      </c>
      <c r="M15" s="66">
        <f t="shared" si="4"/>
        <v>6</v>
      </c>
      <c r="N15" s="65">
        <f>VLOOKUP($A15,'Return Data'!$B$7:$R$2292,17,0)</f>
        <v>6.7007000000000003</v>
      </c>
      <c r="O15" s="66">
        <f t="shared" si="5"/>
        <v>8</v>
      </c>
      <c r="P15" s="65">
        <f>VLOOKUP($A15,'Return Data'!$B$7:$R$2292,14,0)</f>
        <v>7.6676000000000002</v>
      </c>
      <c r="Q15" s="66">
        <f t="shared" si="7"/>
        <v>6</v>
      </c>
      <c r="R15" s="65">
        <f>VLOOKUP($A15,'Return Data'!$B$7:$R$2292,16,0)</f>
        <v>8.3972999999999995</v>
      </c>
      <c r="S15" s="67">
        <f t="shared" si="6"/>
        <v>3</v>
      </c>
    </row>
    <row r="16" spans="1:19" x14ac:dyDescent="0.3">
      <c r="A16" s="82" t="s">
        <v>622</v>
      </c>
      <c r="B16" s="64">
        <f>VLOOKUP($A16,'Return Data'!$B$7:$R$2292,3,0)</f>
        <v>44679</v>
      </c>
      <c r="C16" s="65">
        <f>VLOOKUP($A16,'Return Data'!$B$7:$R$2292,4,0)</f>
        <v>15.988200000000001</v>
      </c>
      <c r="D16" s="65">
        <f>VLOOKUP($A16,'Return Data'!$B$7:$R$2292,9,0)</f>
        <v>-2.3298999999999999</v>
      </c>
      <c r="E16" s="66">
        <f t="shared" si="0"/>
        <v>14</v>
      </c>
      <c r="F16" s="65">
        <f>VLOOKUP($A16,'Return Data'!$B$7:$R$2292,10,0)</f>
        <v>2.2214999999999998</v>
      </c>
      <c r="G16" s="66">
        <f t="shared" si="1"/>
        <v>15</v>
      </c>
      <c r="H16" s="65">
        <f>VLOOKUP($A16,'Return Data'!$B$7:$R$2292,11,0)</f>
        <v>2.6678999999999999</v>
      </c>
      <c r="I16" s="66">
        <f t="shared" si="2"/>
        <v>13</v>
      </c>
      <c r="J16" s="65">
        <f>VLOOKUP($A16,'Return Data'!$B$7:$R$2292,12,0)</f>
        <v>3.2056</v>
      </c>
      <c r="K16" s="66">
        <f t="shared" si="3"/>
        <v>12</v>
      </c>
      <c r="L16" s="65">
        <f>VLOOKUP($A16,'Return Data'!$B$7:$R$2292,13,0)</f>
        <v>3.8174999999999999</v>
      </c>
      <c r="M16" s="66">
        <f t="shared" si="4"/>
        <v>12</v>
      </c>
      <c r="N16" s="65">
        <f>VLOOKUP($A16,'Return Data'!$B$7:$R$2292,17,0)</f>
        <v>6.9104999999999999</v>
      </c>
      <c r="O16" s="66">
        <f t="shared" si="5"/>
        <v>6</v>
      </c>
      <c r="P16" s="65">
        <f>VLOOKUP($A16,'Return Data'!$B$7:$R$2292,14,0)</f>
        <v>7.4047000000000001</v>
      </c>
      <c r="Q16" s="66">
        <f t="shared" si="7"/>
        <v>8</v>
      </c>
      <c r="R16" s="65">
        <f>VLOOKUP($A16,'Return Data'!$B$7:$R$2292,16,0)</f>
        <v>7.7382999999999997</v>
      </c>
      <c r="S16" s="67">
        <f t="shared" si="6"/>
        <v>14</v>
      </c>
    </row>
    <row r="17" spans="1:19" x14ac:dyDescent="0.3">
      <c r="A17" s="82" t="s">
        <v>625</v>
      </c>
      <c r="B17" s="64">
        <f>VLOOKUP($A17,'Return Data'!$B$7:$R$2292,3,0)</f>
        <v>44679</v>
      </c>
      <c r="C17" s="65">
        <f>VLOOKUP($A17,'Return Data'!$B$7:$R$2292,4,0)</f>
        <v>2729.0497</v>
      </c>
      <c r="D17" s="65">
        <f>VLOOKUP($A17,'Return Data'!$B$7:$R$2292,9,0)</f>
        <v>-1.4617</v>
      </c>
      <c r="E17" s="66">
        <f t="shared" si="0"/>
        <v>13</v>
      </c>
      <c r="F17" s="65">
        <f>VLOOKUP($A17,'Return Data'!$B$7:$R$2292,10,0)</f>
        <v>2.7502</v>
      </c>
      <c r="G17" s="66">
        <f t="shared" si="1"/>
        <v>12</v>
      </c>
      <c r="H17" s="65">
        <f>VLOOKUP($A17,'Return Data'!$B$7:$R$2292,11,0)</f>
        <v>2.8281999999999998</v>
      </c>
      <c r="I17" s="66">
        <f t="shared" si="2"/>
        <v>11</v>
      </c>
      <c r="J17" s="65">
        <f>VLOOKUP($A17,'Return Data'!$B$7:$R$2292,12,0)</f>
        <v>3.1665000000000001</v>
      </c>
      <c r="K17" s="66">
        <f t="shared" si="3"/>
        <v>13</v>
      </c>
      <c r="L17" s="65">
        <f>VLOOKUP($A17,'Return Data'!$B$7:$R$2292,13,0)</f>
        <v>3.6616</v>
      </c>
      <c r="M17" s="66">
        <f t="shared" si="4"/>
        <v>13</v>
      </c>
      <c r="N17" s="65">
        <f>VLOOKUP($A17,'Return Data'!$B$7:$R$2292,17,0)</f>
        <v>6.3624999999999998</v>
      </c>
      <c r="O17" s="66">
        <f t="shared" si="5"/>
        <v>12</v>
      </c>
      <c r="P17" s="65">
        <f>VLOOKUP($A17,'Return Data'!$B$7:$R$2292,14,0)</f>
        <v>7.5811000000000002</v>
      </c>
      <c r="Q17" s="66">
        <f t="shared" si="7"/>
        <v>7</v>
      </c>
      <c r="R17" s="65">
        <f>VLOOKUP($A17,'Return Data'!$B$7:$R$2292,16,0)</f>
        <v>7.6059999999999999</v>
      </c>
      <c r="S17" s="67">
        <f t="shared" si="6"/>
        <v>16</v>
      </c>
    </row>
    <row r="18" spans="1:19" x14ac:dyDescent="0.3">
      <c r="A18" s="82" t="s">
        <v>627</v>
      </c>
      <c r="B18" s="64">
        <f>VLOOKUP($A18,'Return Data'!$B$7:$R$2292,3,0)</f>
        <v>44679</v>
      </c>
      <c r="C18" s="65">
        <f>VLOOKUP($A18,'Return Data'!$B$7:$R$2292,4,0)</f>
        <v>3134.0783000000001</v>
      </c>
      <c r="D18" s="65">
        <f>VLOOKUP($A18,'Return Data'!$B$7:$R$2292,9,0)</f>
        <v>1.6753</v>
      </c>
      <c r="E18" s="66">
        <f t="shared" si="0"/>
        <v>3</v>
      </c>
      <c r="F18" s="65">
        <f>VLOOKUP($A18,'Return Data'!$B$7:$R$2292,10,0)</f>
        <v>3.3929999999999998</v>
      </c>
      <c r="G18" s="66">
        <f t="shared" si="1"/>
        <v>6</v>
      </c>
      <c r="H18" s="65">
        <f>VLOOKUP($A18,'Return Data'!$B$7:$R$2292,11,0)</f>
        <v>3.0939000000000001</v>
      </c>
      <c r="I18" s="66">
        <f t="shared" si="2"/>
        <v>8</v>
      </c>
      <c r="J18" s="65">
        <f>VLOOKUP($A18,'Return Data'!$B$7:$R$2292,12,0)</f>
        <v>3.9563000000000001</v>
      </c>
      <c r="K18" s="66">
        <f t="shared" si="3"/>
        <v>2</v>
      </c>
      <c r="L18" s="65">
        <f>VLOOKUP($A18,'Return Data'!$B$7:$R$2292,13,0)</f>
        <v>4.3996000000000004</v>
      </c>
      <c r="M18" s="66">
        <f t="shared" si="4"/>
        <v>3</v>
      </c>
      <c r="N18" s="65">
        <f>VLOOKUP($A18,'Return Data'!$B$7:$R$2292,17,0)</f>
        <v>6.3989000000000003</v>
      </c>
      <c r="O18" s="66">
        <f t="shared" si="5"/>
        <v>11</v>
      </c>
      <c r="P18" s="65">
        <f>VLOOKUP($A18,'Return Data'!$B$7:$R$2292,14,0)</f>
        <v>7.3090000000000002</v>
      </c>
      <c r="Q18" s="66">
        <f t="shared" si="7"/>
        <v>10</v>
      </c>
      <c r="R18" s="65">
        <f>VLOOKUP($A18,'Return Data'!$B$7:$R$2292,16,0)</f>
        <v>8.2950999999999997</v>
      </c>
      <c r="S18" s="67">
        <f t="shared" si="6"/>
        <v>5</v>
      </c>
    </row>
    <row r="19" spans="1:19" x14ac:dyDescent="0.3">
      <c r="A19" s="82" t="s">
        <v>628</v>
      </c>
      <c r="B19" s="64">
        <f>VLOOKUP($A19,'Return Data'!$B$7:$R$2292,3,0)</f>
        <v>44679</v>
      </c>
      <c r="C19" s="65">
        <f>VLOOKUP($A19,'Return Data'!$B$7:$R$2292,4,0)</f>
        <v>62.185899999999997</v>
      </c>
      <c r="D19" s="65">
        <f>VLOOKUP($A19,'Return Data'!$B$7:$R$2292,9,0)</f>
        <v>-10.1251</v>
      </c>
      <c r="E19" s="66">
        <f t="shared" si="0"/>
        <v>18</v>
      </c>
      <c r="F19" s="65">
        <f>VLOOKUP($A19,'Return Data'!$B$7:$R$2292,10,0)</f>
        <v>0.4662</v>
      </c>
      <c r="G19" s="66">
        <f t="shared" si="1"/>
        <v>17</v>
      </c>
      <c r="H19" s="65">
        <f>VLOOKUP($A19,'Return Data'!$B$7:$R$2292,11,0)</f>
        <v>0.48459999999999998</v>
      </c>
      <c r="I19" s="66">
        <f t="shared" si="2"/>
        <v>18</v>
      </c>
      <c r="J19" s="65">
        <f>VLOOKUP($A19,'Return Data'!$B$7:$R$2292,12,0)</f>
        <v>2.9950000000000001</v>
      </c>
      <c r="K19" s="66">
        <f t="shared" si="3"/>
        <v>16</v>
      </c>
      <c r="L19" s="65">
        <f>VLOOKUP($A19,'Return Data'!$B$7:$R$2292,13,0)</f>
        <v>3.5764999999999998</v>
      </c>
      <c r="M19" s="66">
        <f t="shared" si="4"/>
        <v>14</v>
      </c>
      <c r="N19" s="65">
        <f>VLOOKUP($A19,'Return Data'!$B$7:$R$2292,17,0)</f>
        <v>6.2477999999999998</v>
      </c>
      <c r="O19" s="66">
        <f t="shared" si="5"/>
        <v>13</v>
      </c>
      <c r="P19" s="65">
        <f>VLOOKUP($A19,'Return Data'!$B$7:$R$2292,14,0)</f>
        <v>8.9229000000000003</v>
      </c>
      <c r="Q19" s="66">
        <f t="shared" si="7"/>
        <v>1</v>
      </c>
      <c r="R19" s="65">
        <f>VLOOKUP($A19,'Return Data'!$B$7:$R$2292,16,0)</f>
        <v>7.8726000000000003</v>
      </c>
      <c r="S19" s="67">
        <f t="shared" si="6"/>
        <v>10</v>
      </c>
    </row>
    <row r="20" spans="1:19" x14ac:dyDescent="0.3">
      <c r="A20" s="117" t="s">
        <v>1681</v>
      </c>
      <c r="B20" s="64">
        <f>VLOOKUP($A20,'Return Data'!$B$7:$R$2292,3,0)</f>
        <v>44679</v>
      </c>
      <c r="C20" s="65">
        <f>VLOOKUP($A20,'Return Data'!$B$7:$R$2292,4,0)</f>
        <v>49.566899999999997</v>
      </c>
      <c r="D20" s="65">
        <f>VLOOKUP($A20,'Return Data'!$B$7:$R$2292,9,0)</f>
        <v>1.4032</v>
      </c>
      <c r="E20" s="66">
        <f t="shared" si="0"/>
        <v>4</v>
      </c>
      <c r="F20" s="65">
        <f>VLOOKUP($A20,'Return Data'!$B$7:$R$2292,10,0)</f>
        <v>3.8647999999999998</v>
      </c>
      <c r="G20" s="66">
        <f t="shared" si="1"/>
        <v>3</v>
      </c>
      <c r="H20" s="65">
        <f>VLOOKUP($A20,'Return Data'!$B$7:$R$2292,11,0)</f>
        <v>4.0538999999999996</v>
      </c>
      <c r="I20" s="66">
        <f t="shared" si="2"/>
        <v>1</v>
      </c>
      <c r="J20" s="65">
        <f>VLOOKUP($A20,'Return Data'!$B$7:$R$2292,12,0)</f>
        <v>4.2900999999999998</v>
      </c>
      <c r="K20" s="66">
        <f t="shared" si="3"/>
        <v>1</v>
      </c>
      <c r="L20" s="65">
        <f>VLOOKUP($A20,'Return Data'!$B$7:$R$2292,13,0)</f>
        <v>4.9881000000000002</v>
      </c>
      <c r="M20" s="66">
        <f t="shared" si="4"/>
        <v>1</v>
      </c>
      <c r="N20" s="65">
        <f>VLOOKUP($A20,'Return Data'!$B$7:$R$2292,17,0)</f>
        <v>7.0096999999999996</v>
      </c>
      <c r="O20" s="66">
        <f t="shared" si="5"/>
        <v>2</v>
      </c>
      <c r="P20" s="65">
        <f>VLOOKUP($A20,'Return Data'!$B$7:$R$2292,14,0)</f>
        <v>7.1177999999999999</v>
      </c>
      <c r="Q20" s="66">
        <f t="shared" si="7"/>
        <v>12</v>
      </c>
      <c r="R20" s="65">
        <f>VLOOKUP($A20,'Return Data'!$B$7:$R$2292,16,0)</f>
        <v>8.1485000000000003</v>
      </c>
      <c r="S20" s="67">
        <f t="shared" si="6"/>
        <v>7</v>
      </c>
    </row>
    <row r="21" spans="1:19" x14ac:dyDescent="0.3">
      <c r="A21" s="82" t="s">
        <v>1982</v>
      </c>
      <c r="B21" s="64">
        <f>VLOOKUP($A21,'Return Data'!$B$7:$R$2292,3,0)</f>
        <v>44679</v>
      </c>
      <c r="C21" s="65">
        <f>VLOOKUP($A21,'Return Data'!$B$7:$R$2292,4,0)</f>
        <v>38.393500000000003</v>
      </c>
      <c r="D21" s="65">
        <f>VLOOKUP($A21,'Return Data'!$B$7:$R$2292,9,0)</f>
        <v>1.1849000000000001</v>
      </c>
      <c r="E21" s="66">
        <f t="shared" si="0"/>
        <v>6</v>
      </c>
      <c r="F21" s="65">
        <f>VLOOKUP($A21,'Return Data'!$B$7:$R$2292,10,0)</f>
        <v>3.4773999999999998</v>
      </c>
      <c r="G21" s="66">
        <f t="shared" si="1"/>
        <v>5</v>
      </c>
      <c r="H21" s="65">
        <f>VLOOKUP($A21,'Return Data'!$B$7:$R$2292,11,0)</f>
        <v>3.3452000000000002</v>
      </c>
      <c r="I21" s="66">
        <f t="shared" si="2"/>
        <v>6</v>
      </c>
      <c r="J21" s="65">
        <f>VLOOKUP($A21,'Return Data'!$B$7:$R$2292,12,0)</f>
        <v>3.8479999999999999</v>
      </c>
      <c r="K21" s="66">
        <f t="shared" si="3"/>
        <v>5</v>
      </c>
      <c r="L21" s="65">
        <f>VLOOKUP($A21,'Return Data'!$B$7:$R$2292,13,0)</f>
        <v>4.4320000000000004</v>
      </c>
      <c r="M21" s="66">
        <f t="shared" si="4"/>
        <v>2</v>
      </c>
      <c r="N21" s="65">
        <f>VLOOKUP($A21,'Return Data'!$B$7:$R$2292,17,0)</f>
        <v>6.9644000000000004</v>
      </c>
      <c r="O21" s="66">
        <f t="shared" si="5"/>
        <v>3</v>
      </c>
      <c r="P21" s="65">
        <f>VLOOKUP($A21,'Return Data'!$B$7:$R$2292,14,0)</f>
        <v>7.8920000000000003</v>
      </c>
      <c r="Q21" s="66">
        <f t="shared" si="7"/>
        <v>5</v>
      </c>
      <c r="R21" s="65">
        <f>VLOOKUP($A21,'Return Data'!$B$7:$R$2292,16,0)</f>
        <v>7.7610000000000001</v>
      </c>
      <c r="S21" s="67">
        <f t="shared" si="6"/>
        <v>13</v>
      </c>
    </row>
    <row r="22" spans="1:19" x14ac:dyDescent="0.3">
      <c r="A22" s="82" t="s">
        <v>630</v>
      </c>
      <c r="B22" s="64">
        <f>VLOOKUP($A22,'Return Data'!$B$7:$R$2292,3,0)</f>
        <v>44679</v>
      </c>
      <c r="C22" s="65">
        <f>VLOOKUP($A22,'Return Data'!$B$7:$R$2292,4,0)</f>
        <v>12.7681</v>
      </c>
      <c r="D22" s="65">
        <f>VLOOKUP($A22,'Return Data'!$B$7:$R$2292,9,0)</f>
        <v>0.36899999999999999</v>
      </c>
      <c r="E22" s="66">
        <f t="shared" si="0"/>
        <v>8</v>
      </c>
      <c r="F22" s="65">
        <f>VLOOKUP($A22,'Return Data'!$B$7:$R$2292,10,0)</f>
        <v>3.0305</v>
      </c>
      <c r="G22" s="66">
        <f t="shared" si="1"/>
        <v>10</v>
      </c>
      <c r="H22" s="65">
        <f>VLOOKUP($A22,'Return Data'!$B$7:$R$2292,11,0)</f>
        <v>3.0861000000000001</v>
      </c>
      <c r="I22" s="66">
        <f t="shared" si="2"/>
        <v>9</v>
      </c>
      <c r="J22" s="65">
        <f>VLOOKUP($A22,'Return Data'!$B$7:$R$2292,12,0)</f>
        <v>3.4365000000000001</v>
      </c>
      <c r="K22" s="66">
        <f t="shared" si="3"/>
        <v>9</v>
      </c>
      <c r="L22" s="65">
        <f>VLOOKUP($A22,'Return Data'!$B$7:$R$2292,13,0)</f>
        <v>3.8226</v>
      </c>
      <c r="M22" s="66">
        <f t="shared" si="4"/>
        <v>11</v>
      </c>
      <c r="N22" s="65">
        <f>VLOOKUP($A22,'Return Data'!$B$7:$R$2292,17,0)</f>
        <v>6.0632999999999999</v>
      </c>
      <c r="O22" s="66">
        <f t="shared" si="5"/>
        <v>15</v>
      </c>
      <c r="P22" s="65"/>
      <c r="Q22" s="66"/>
      <c r="R22" s="65">
        <f>VLOOKUP($A22,'Return Data'!$B$7:$R$2292,16,0)</f>
        <v>7.8380000000000001</v>
      </c>
      <c r="S22" s="67">
        <f t="shared" si="6"/>
        <v>12</v>
      </c>
    </row>
    <row r="23" spans="1:19" x14ac:dyDescent="0.3">
      <c r="A23" s="82" t="s">
        <v>633</v>
      </c>
      <c r="B23" s="64">
        <f>VLOOKUP($A23,'Return Data'!$B$7:$R$2292,3,0)</f>
        <v>44679</v>
      </c>
      <c r="C23" s="65">
        <f>VLOOKUP($A23,'Return Data'!$B$7:$R$2292,4,0)</f>
        <v>33.500100000000003</v>
      </c>
      <c r="D23" s="65">
        <f>VLOOKUP($A23,'Return Data'!$B$7:$R$2292,9,0)</f>
        <v>2.0491000000000001</v>
      </c>
      <c r="E23" s="66">
        <f t="shared" si="0"/>
        <v>2</v>
      </c>
      <c r="F23" s="65">
        <f>VLOOKUP($A23,'Return Data'!$B$7:$R$2292,10,0)</f>
        <v>3.6092</v>
      </c>
      <c r="G23" s="66">
        <f t="shared" si="1"/>
        <v>4</v>
      </c>
      <c r="H23" s="65">
        <f>VLOOKUP($A23,'Return Data'!$B$7:$R$2292,11,0)</f>
        <v>3.4609000000000001</v>
      </c>
      <c r="I23" s="66">
        <f t="shared" si="2"/>
        <v>3</v>
      </c>
      <c r="J23" s="65">
        <f>VLOOKUP($A23,'Return Data'!$B$7:$R$2292,12,0)</f>
        <v>3.2865000000000002</v>
      </c>
      <c r="K23" s="66">
        <f t="shared" si="3"/>
        <v>11</v>
      </c>
      <c r="L23" s="65">
        <f>VLOOKUP($A23,'Return Data'!$B$7:$R$2292,13,0)</f>
        <v>3.8797999999999999</v>
      </c>
      <c r="M23" s="66">
        <f t="shared" si="4"/>
        <v>10</v>
      </c>
      <c r="N23" s="65">
        <f>VLOOKUP($A23,'Return Data'!$B$7:$R$2292,17,0)</f>
        <v>6.4618000000000002</v>
      </c>
      <c r="O23" s="66">
        <f t="shared" si="5"/>
        <v>10</v>
      </c>
      <c r="P23" s="65">
        <f>VLOOKUP($A23,'Return Data'!$B$7:$R$2292,14,0)</f>
        <v>8.1364000000000001</v>
      </c>
      <c r="Q23" s="66">
        <f>RANK(P23,P$8:P$26,0)</f>
        <v>2</v>
      </c>
      <c r="R23" s="65">
        <f>VLOOKUP($A23,'Return Data'!$B$7:$R$2292,16,0)</f>
        <v>7.8540999999999999</v>
      </c>
      <c r="S23" s="67">
        <f t="shared" si="6"/>
        <v>11</v>
      </c>
    </row>
    <row r="24" spans="1:19" x14ac:dyDescent="0.3">
      <c r="A24" s="82" t="s">
        <v>634</v>
      </c>
      <c r="B24" s="64">
        <f>VLOOKUP($A24,'Return Data'!$B$7:$R$2292,3,0)</f>
        <v>0</v>
      </c>
      <c r="C24" s="65">
        <f>VLOOKUP($A24,'Return Data'!$B$7:$R$2292,4,0)</f>
        <v>0</v>
      </c>
      <c r="D24" s="65">
        <f>VLOOKUP($A24,'Return Data'!$B$7:$R$2292,9,0)</f>
        <v>0</v>
      </c>
      <c r="E24" s="66">
        <f t="shared" si="0"/>
        <v>10</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4"/>
        <v>19</v>
      </c>
      <c r="N24" s="65"/>
      <c r="O24" s="66"/>
      <c r="P24" s="65"/>
      <c r="Q24" s="66"/>
      <c r="R24" s="65">
        <f>VLOOKUP($A24,'Return Data'!$B$7:$R$2292,16,0)</f>
        <v>0</v>
      </c>
      <c r="S24" s="67">
        <f t="shared" si="6"/>
        <v>19</v>
      </c>
    </row>
    <row r="25" spans="1:19" x14ac:dyDescent="0.3">
      <c r="A25" s="82" t="s">
        <v>636</v>
      </c>
      <c r="B25" s="64">
        <f>VLOOKUP($A25,'Return Data'!$B$7:$R$2292,3,0)</f>
        <v>44679</v>
      </c>
      <c r="C25" s="65">
        <f>VLOOKUP($A25,'Return Data'!$B$7:$R$2292,4,0)</f>
        <v>12.632400000000001</v>
      </c>
      <c r="D25" s="65">
        <f>VLOOKUP($A25,'Return Data'!$B$7:$R$2292,9,0)</f>
        <v>-2.4277000000000002</v>
      </c>
      <c r="E25" s="66">
        <f t="shared" si="0"/>
        <v>15</v>
      </c>
      <c r="F25" s="65">
        <f>VLOOKUP($A25,'Return Data'!$B$7:$R$2292,10,0)</f>
        <v>2.3995000000000002</v>
      </c>
      <c r="G25" s="66">
        <f t="shared" si="1"/>
        <v>14</v>
      </c>
      <c r="H25" s="65">
        <f>VLOOKUP($A25,'Return Data'!$B$7:$R$2292,11,0)</f>
        <v>2.5792000000000002</v>
      </c>
      <c r="I25" s="66">
        <f t="shared" si="2"/>
        <v>14</v>
      </c>
      <c r="J25" s="65">
        <f>VLOOKUP($A25,'Return Data'!$B$7:$R$2292,12,0)</f>
        <v>3.0108000000000001</v>
      </c>
      <c r="K25" s="66">
        <f t="shared" si="3"/>
        <v>15</v>
      </c>
      <c r="L25" s="65">
        <f>VLOOKUP($A25,'Return Data'!$B$7:$R$2292,13,0)</f>
        <v>3.4527000000000001</v>
      </c>
      <c r="M25" s="66">
        <f t="shared" si="4"/>
        <v>16</v>
      </c>
      <c r="N25" s="65">
        <f>VLOOKUP($A25,'Return Data'!$B$7:$R$2292,17,0)</f>
        <v>6.1554000000000002</v>
      </c>
      <c r="O25" s="66">
        <f>RANK(N25,N$8:N$26,0)</f>
        <v>14</v>
      </c>
      <c r="P25" s="65">
        <f>VLOOKUP($A25,'Return Data'!$B$7:$R$2292,14,0)</f>
        <v>5.6825999999999999</v>
      </c>
      <c r="Q25" s="66">
        <f t="shared" ref="Q25" si="8">RANK(P25,P$8:P$26,0)</f>
        <v>14</v>
      </c>
      <c r="R25" s="65">
        <f>VLOOKUP($A25,'Return Data'!$B$7:$R$2292,16,0)</f>
        <v>6.1284000000000001</v>
      </c>
      <c r="S25" s="67">
        <f t="shared" si="6"/>
        <v>18</v>
      </c>
    </row>
    <row r="26" spans="1:19" x14ac:dyDescent="0.3">
      <c r="A26" s="82" t="s">
        <v>638</v>
      </c>
      <c r="B26" s="64">
        <f>VLOOKUP($A26,'Return Data'!$B$7:$R$2292,3,0)</f>
        <v>44679</v>
      </c>
      <c r="C26" s="65">
        <f>VLOOKUP($A26,'Return Data'!$B$7:$R$2292,4,0)</f>
        <v>13.4001</v>
      </c>
      <c r="D26" s="65">
        <f>VLOOKUP($A26,'Return Data'!$B$7:$R$2292,9,0)</f>
        <v>0.62419999999999998</v>
      </c>
      <c r="E26" s="66">
        <f t="shared" si="0"/>
        <v>7</v>
      </c>
      <c r="F26" s="65">
        <f>VLOOKUP($A26,'Return Data'!$B$7:$R$2292,10,0)</f>
        <v>3.2706</v>
      </c>
      <c r="G26" s="66">
        <f t="shared" si="1"/>
        <v>9</v>
      </c>
      <c r="H26" s="65">
        <f>VLOOKUP($A26,'Return Data'!$B$7:$R$2292,11,0)</f>
        <v>3.1141999999999999</v>
      </c>
      <c r="I26" s="66">
        <f t="shared" si="2"/>
        <v>7</v>
      </c>
      <c r="J26" s="65">
        <f>VLOOKUP($A26,'Return Data'!$B$7:$R$2292,12,0)</f>
        <v>3.4784000000000002</v>
      </c>
      <c r="K26" s="66">
        <f t="shared" si="3"/>
        <v>8</v>
      </c>
      <c r="L26" s="65">
        <f>VLOOKUP($A26,'Return Data'!$B$7:$R$2292,13,0)</f>
        <v>3.9540999999999999</v>
      </c>
      <c r="M26" s="66">
        <f t="shared" si="4"/>
        <v>9</v>
      </c>
      <c r="N26" s="65">
        <f>VLOOKUP($A26,'Return Data'!$B$7:$R$2292,17,0)</f>
        <v>6.6234000000000002</v>
      </c>
      <c r="O26" s="66">
        <f>RANK(N26,N$8:N$26,0)</f>
        <v>9</v>
      </c>
      <c r="P26" s="65"/>
      <c r="Q26" s="66"/>
      <c r="R26" s="65">
        <f>VLOOKUP($A26,'Return Data'!$B$7:$R$2292,16,0)</f>
        <v>8.1778999999999993</v>
      </c>
      <c r="S26" s="67">
        <f t="shared" si="6"/>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-1.4423631578947371</v>
      </c>
      <c r="E28" s="88"/>
      <c r="F28" s="89">
        <f>AVERAGE(F8:F26)</f>
        <v>2.5671368421052638</v>
      </c>
      <c r="G28" s="88"/>
      <c r="H28" s="89">
        <f>AVERAGE(H8:H26)</f>
        <v>2.5915789473684212</v>
      </c>
      <c r="I28" s="88"/>
      <c r="J28" s="89">
        <f>AVERAGE(J8:J26)</f>
        <v>3.1548578947368426</v>
      </c>
      <c r="K28" s="88"/>
      <c r="L28" s="89">
        <f>AVERAGE(L8:L26)</f>
        <v>3.6511263157894742</v>
      </c>
      <c r="M28" s="88"/>
      <c r="N28" s="89">
        <f>AVERAGE(N8:N26)</f>
        <v>6.4986666666666659</v>
      </c>
      <c r="O28" s="88"/>
      <c r="P28" s="89">
        <f>AVERAGE(P8:P26)</f>
        <v>7.2882266666666657</v>
      </c>
      <c r="Q28" s="88"/>
      <c r="R28" s="89">
        <f>AVERAGE(R8:R26)</f>
        <v>7.4774842105263151</v>
      </c>
      <c r="S28" s="90"/>
    </row>
    <row r="29" spans="1:19" x14ac:dyDescent="0.3">
      <c r="A29" s="87" t="s">
        <v>28</v>
      </c>
      <c r="B29" s="88"/>
      <c r="C29" s="88"/>
      <c r="D29" s="89">
        <f>MIN(D8:D26)</f>
        <v>-10.542299999999999</v>
      </c>
      <c r="E29" s="88"/>
      <c r="F29" s="89">
        <f>MIN(F8:F26)</f>
        <v>-0.2492</v>
      </c>
      <c r="G29" s="88"/>
      <c r="H29" s="89">
        <f>MIN(H8:H26)</f>
        <v>0</v>
      </c>
      <c r="I29" s="88"/>
      <c r="J29" s="89">
        <f>MIN(J8:J26)</f>
        <v>0</v>
      </c>
      <c r="K29" s="88"/>
      <c r="L29" s="89">
        <f>MIN(L8:L26)</f>
        <v>0</v>
      </c>
      <c r="M29" s="88"/>
      <c r="N29" s="89">
        <f>MIN(N8:N26)</f>
        <v>5.3960999999999997</v>
      </c>
      <c r="O29" s="88"/>
      <c r="P29" s="89">
        <f>MIN(P8:P26)</f>
        <v>3.9535999999999998</v>
      </c>
      <c r="Q29" s="88"/>
      <c r="R29" s="89">
        <f>MIN(R8:R26)</f>
        <v>0</v>
      </c>
      <c r="S29" s="90"/>
    </row>
    <row r="30" spans="1:19" ht="15" thickBot="1" x14ac:dyDescent="0.35">
      <c r="A30" s="91" t="s">
        <v>29</v>
      </c>
      <c r="B30" s="92"/>
      <c r="C30" s="92"/>
      <c r="D30" s="93">
        <f>MAX(D8:D26)</f>
        <v>2.2625000000000002</v>
      </c>
      <c r="E30" s="92"/>
      <c r="F30" s="93">
        <f>MAX(F8:F26)</f>
        <v>4.0694999999999997</v>
      </c>
      <c r="G30" s="92"/>
      <c r="H30" s="93">
        <f>MAX(H8:H26)</f>
        <v>4.0538999999999996</v>
      </c>
      <c r="I30" s="92"/>
      <c r="J30" s="93">
        <f>MAX(J8:J26)</f>
        <v>4.2900999999999998</v>
      </c>
      <c r="K30" s="92"/>
      <c r="L30" s="93">
        <f>MAX(L8:L26)</f>
        <v>4.9881000000000002</v>
      </c>
      <c r="M30" s="92"/>
      <c r="N30" s="93">
        <f>MAX(N8:N26)</f>
        <v>7.6463999999999999</v>
      </c>
      <c r="O30" s="92"/>
      <c r="P30" s="93">
        <f>MAX(P8:P26)</f>
        <v>8.9229000000000003</v>
      </c>
      <c r="Q30" s="92"/>
      <c r="R30" s="93">
        <f>MAX(R8:R26)</f>
        <v>8.8092000000000006</v>
      </c>
      <c r="S30" s="94"/>
    </row>
    <row r="31" spans="1:19" x14ac:dyDescent="0.3">
      <c r="A31" s="112" t="s">
        <v>431</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1519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605</v>
      </c>
      <c r="B8" s="64">
        <f>VLOOKUP($A8,'Return Data'!$B$7:$R$2292,3,0)</f>
        <v>44679</v>
      </c>
      <c r="C8" s="65">
        <f>VLOOKUP($A8,'Return Data'!$B$7:$R$2292,4,0)</f>
        <v>90.069599999999994</v>
      </c>
      <c r="D8" s="65">
        <f>VLOOKUP($A8,'Return Data'!$B$7:$R$2292,9,0)</f>
        <v>-0.27710000000000001</v>
      </c>
      <c r="E8" s="66">
        <f t="shared" ref="E8:E26" si="0">RANK(D8,D$8:D$26,0)</f>
        <v>10</v>
      </c>
      <c r="F8" s="65">
        <f>VLOOKUP($A8,'Return Data'!$B$7:$R$2292,10,0)</f>
        <v>3.8439999999999999</v>
      </c>
      <c r="G8" s="66">
        <f t="shared" ref="G8:G26" si="1">RANK(F8,F$8:F$26,0)</f>
        <v>1</v>
      </c>
      <c r="H8" s="65">
        <f>VLOOKUP($A8,'Return Data'!$B$7:$R$2292,11,0)</f>
        <v>3.1974999999999998</v>
      </c>
      <c r="I8" s="66">
        <f t="shared" ref="I8:I26" si="2">RANK(H8,H$8:H$26,0)</f>
        <v>3</v>
      </c>
      <c r="J8" s="65">
        <f>VLOOKUP($A8,'Return Data'!$B$7:$R$2292,12,0)</f>
        <v>3.4921000000000002</v>
      </c>
      <c r="K8" s="66">
        <f t="shared" ref="K8:K26" si="3">RANK(J8,J$8:J$26,0)</f>
        <v>4</v>
      </c>
      <c r="L8" s="65">
        <f>VLOOKUP($A8,'Return Data'!$B$7:$R$2292,13,0)</f>
        <v>4.1120000000000001</v>
      </c>
      <c r="M8" s="66">
        <f t="shared" ref="M8" si="4">RANK(L8,L$8:L$26,0)</f>
        <v>2</v>
      </c>
      <c r="N8" s="65">
        <f>VLOOKUP($A8,'Return Data'!$B$7:$R$2292,17,0)</f>
        <v>6.7847999999999997</v>
      </c>
      <c r="O8" s="66">
        <f t="shared" ref="O8" si="5">RANK(N8,N$8:N$26,0)</f>
        <v>2</v>
      </c>
      <c r="P8" s="65">
        <f>VLOOKUP($A8,'Return Data'!$B$7:$R$2292,14,0)</f>
        <v>7.8227000000000002</v>
      </c>
      <c r="Q8" s="66">
        <f>RANK(P8,P$8:P$26,0)</f>
        <v>4</v>
      </c>
      <c r="R8" s="65">
        <f>VLOOKUP($A8,'Return Data'!$B$7:$R$2292,16,0)</f>
        <v>9.1252999999999993</v>
      </c>
      <c r="S8" s="67">
        <f t="shared" ref="S8" si="6">RANK(R8,R$8:R$26,0)</f>
        <v>1</v>
      </c>
    </row>
    <row r="9" spans="1:19" x14ac:dyDescent="0.3">
      <c r="A9" s="82" t="s">
        <v>608</v>
      </c>
      <c r="B9" s="64">
        <f>VLOOKUP($A9,'Return Data'!$B$7:$R$2292,3,0)</f>
        <v>44679</v>
      </c>
      <c r="C9" s="65">
        <f>VLOOKUP($A9,'Return Data'!$B$7:$R$2292,4,0)</f>
        <v>13.736000000000001</v>
      </c>
      <c r="D9" s="65">
        <f>VLOOKUP($A9,'Return Data'!$B$7:$R$2292,9,0)</f>
        <v>-0.58260000000000001</v>
      </c>
      <c r="E9" s="66">
        <f t="shared" si="0"/>
        <v>11</v>
      </c>
      <c r="F9" s="65">
        <f>VLOOKUP($A9,'Return Data'!$B$7:$R$2292,10,0)</f>
        <v>2.6987000000000001</v>
      </c>
      <c r="G9" s="66">
        <f t="shared" si="1"/>
        <v>9</v>
      </c>
      <c r="H9" s="65">
        <f>VLOOKUP($A9,'Return Data'!$B$7:$R$2292,11,0)</f>
        <v>2.8565</v>
      </c>
      <c r="I9" s="66">
        <f t="shared" si="2"/>
        <v>4</v>
      </c>
      <c r="J9" s="65">
        <f>VLOOKUP($A9,'Return Data'!$B$7:$R$2292,12,0)</f>
        <v>3.2191000000000001</v>
      </c>
      <c r="K9" s="66">
        <f t="shared" si="3"/>
        <v>5</v>
      </c>
      <c r="L9" s="65">
        <f>VLOOKUP($A9,'Return Data'!$B$7:$R$2292,13,0)</f>
        <v>3.6069</v>
      </c>
      <c r="M9" s="66">
        <f t="shared" ref="M9:M26" si="7">RANK(L9,L$8:L$26,0)</f>
        <v>8</v>
      </c>
      <c r="N9" s="65">
        <f>VLOOKUP($A9,'Return Data'!$B$7:$R$2292,17,0)</f>
        <v>6.9200999999999997</v>
      </c>
      <c r="O9" s="66">
        <f t="shared" ref="O9:O26" si="8">RANK(N9,N$8:N$26,0)</f>
        <v>1</v>
      </c>
      <c r="P9" s="65">
        <f>VLOOKUP($A9,'Return Data'!$B$7:$R$2292,14,0)</f>
        <v>6.3322000000000003</v>
      </c>
      <c r="Q9" s="66">
        <f t="shared" ref="Q9:Q26" si="9">RANK(P9,P$8:P$26,0)</f>
        <v>15</v>
      </c>
      <c r="R9" s="65">
        <f>VLOOKUP($A9,'Return Data'!$B$7:$R$2292,16,0)</f>
        <v>6.8449</v>
      </c>
      <c r="S9" s="67">
        <f t="shared" ref="S9:S26" si="10">RANK(R9,R$8:R$26,0)</f>
        <v>14</v>
      </c>
    </row>
    <row r="10" spans="1:19" x14ac:dyDescent="0.3">
      <c r="A10" s="82" t="s">
        <v>2004</v>
      </c>
      <c r="B10" s="64">
        <f>VLOOKUP($A10,'Return Data'!$B$7:$R$2292,3,0)</f>
        <v>44679</v>
      </c>
      <c r="C10" s="65">
        <f>VLOOKUP($A10,'Return Data'!$B$7:$R$2292,4,0)</f>
        <v>22.183399999999999</v>
      </c>
      <c r="D10" s="65">
        <f>VLOOKUP($A10,'Return Data'!$B$7:$R$2292,9,0)</f>
        <v>-8.8811999999999998</v>
      </c>
      <c r="E10" s="66">
        <f t="shared" si="0"/>
        <v>17</v>
      </c>
      <c r="F10" s="65">
        <f>VLOOKUP($A10,'Return Data'!$B$7:$R$2292,10,0)</f>
        <v>8.9599999999999999E-2</v>
      </c>
      <c r="G10" s="66">
        <f t="shared" si="1"/>
        <v>17</v>
      </c>
      <c r="H10" s="65">
        <f>VLOOKUP($A10,'Return Data'!$B$7:$R$2292,11,0)</f>
        <v>0.52480000000000004</v>
      </c>
      <c r="I10" s="66">
        <f t="shared" si="2"/>
        <v>17</v>
      </c>
      <c r="J10" s="65">
        <f>VLOOKUP($A10,'Return Data'!$B$7:$R$2292,12,0)</f>
        <v>1.0915999999999999</v>
      </c>
      <c r="K10" s="66">
        <f t="shared" si="3"/>
        <v>18</v>
      </c>
      <c r="L10" s="65">
        <f>VLOOKUP($A10,'Return Data'!$B$7:$R$2292,13,0)</f>
        <v>1.9195</v>
      </c>
      <c r="M10" s="66">
        <f t="shared" si="7"/>
        <v>18</v>
      </c>
      <c r="N10" s="65">
        <f>VLOOKUP($A10,'Return Data'!$B$7:$R$2292,17,0)</f>
        <v>4.9379</v>
      </c>
      <c r="O10" s="66">
        <f t="shared" si="8"/>
        <v>18</v>
      </c>
      <c r="P10" s="65">
        <f>VLOOKUP($A10,'Return Data'!$B$7:$R$2292,14,0)</f>
        <v>3.4171999999999998</v>
      </c>
      <c r="Q10" s="66">
        <f t="shared" si="9"/>
        <v>17</v>
      </c>
      <c r="R10" s="65">
        <f>VLOOKUP($A10,'Return Data'!$B$7:$R$2292,16,0)</f>
        <v>6.0903999999999998</v>
      </c>
      <c r="S10" s="67">
        <f t="shared" si="10"/>
        <v>17</v>
      </c>
    </row>
    <row r="11" spans="1:19" x14ac:dyDescent="0.3">
      <c r="A11" s="82" t="s">
        <v>610</v>
      </c>
      <c r="B11" s="64">
        <f>VLOOKUP($A11,'Return Data'!$B$7:$R$2292,3,0)</f>
        <v>44679</v>
      </c>
      <c r="C11" s="65">
        <f>VLOOKUP($A11,'Return Data'!$B$7:$R$2292,4,0)</f>
        <v>17.963200000000001</v>
      </c>
      <c r="D11" s="65">
        <f>VLOOKUP($A11,'Return Data'!$B$7:$R$2292,9,0)</f>
        <v>-0.64849999999999997</v>
      </c>
      <c r="E11" s="66">
        <f t="shared" si="0"/>
        <v>12</v>
      </c>
      <c r="F11" s="65">
        <f>VLOOKUP($A11,'Return Data'!$B$7:$R$2292,10,0)</f>
        <v>2.2155999999999998</v>
      </c>
      <c r="G11" s="66">
        <f t="shared" si="1"/>
        <v>12</v>
      </c>
      <c r="H11" s="65">
        <f>VLOOKUP($A11,'Return Data'!$B$7:$R$2292,11,0)</f>
        <v>2.3403</v>
      </c>
      <c r="I11" s="66">
        <f t="shared" si="2"/>
        <v>13</v>
      </c>
      <c r="J11" s="65">
        <f>VLOOKUP($A11,'Return Data'!$B$7:$R$2292,12,0)</f>
        <v>2.4853000000000001</v>
      </c>
      <c r="K11" s="66">
        <f t="shared" si="3"/>
        <v>16</v>
      </c>
      <c r="L11" s="65">
        <f>VLOOKUP($A11,'Return Data'!$B$7:$R$2292,13,0)</f>
        <v>2.9097</v>
      </c>
      <c r="M11" s="66">
        <f t="shared" si="7"/>
        <v>16</v>
      </c>
      <c r="N11" s="65">
        <f>VLOOKUP($A11,'Return Data'!$B$7:$R$2292,17,0)</f>
        <v>5.1586999999999996</v>
      </c>
      <c r="O11" s="66">
        <f t="shared" si="8"/>
        <v>16</v>
      </c>
      <c r="P11" s="65">
        <f>VLOOKUP($A11,'Return Data'!$B$7:$R$2292,14,0)</f>
        <v>6.5084</v>
      </c>
      <c r="Q11" s="66">
        <f t="shared" si="9"/>
        <v>14</v>
      </c>
      <c r="R11" s="65">
        <f>VLOOKUP($A11,'Return Data'!$B$7:$R$2292,16,0)</f>
        <v>7.3815</v>
      </c>
      <c r="S11" s="67">
        <f t="shared" si="10"/>
        <v>9</v>
      </c>
    </row>
    <row r="12" spans="1:19" x14ac:dyDescent="0.3">
      <c r="A12" s="82" t="s">
        <v>612</v>
      </c>
      <c r="B12" s="64">
        <f>VLOOKUP($A12,'Return Data'!$B$7:$R$2292,3,0)</f>
        <v>44679</v>
      </c>
      <c r="C12" s="65">
        <f>VLOOKUP($A12,'Return Data'!$B$7:$R$2292,4,0)</f>
        <v>13.051399999999999</v>
      </c>
      <c r="D12" s="65">
        <f>VLOOKUP($A12,'Return Data'!$B$7:$R$2292,9,0)</f>
        <v>-10.7713</v>
      </c>
      <c r="E12" s="66">
        <f t="shared" si="0"/>
        <v>19</v>
      </c>
      <c r="F12" s="65">
        <f>VLOOKUP($A12,'Return Data'!$B$7:$R$2292,10,0)</f>
        <v>-0.48730000000000001</v>
      </c>
      <c r="G12" s="66">
        <f t="shared" si="1"/>
        <v>19</v>
      </c>
      <c r="H12" s="65">
        <f>VLOOKUP($A12,'Return Data'!$B$7:$R$2292,11,0)</f>
        <v>1.0566</v>
      </c>
      <c r="I12" s="66">
        <f t="shared" si="2"/>
        <v>16</v>
      </c>
      <c r="J12" s="65">
        <f>VLOOKUP($A12,'Return Data'!$B$7:$R$2292,12,0)</f>
        <v>1.7569999999999999</v>
      </c>
      <c r="K12" s="66">
        <f t="shared" si="3"/>
        <v>17</v>
      </c>
      <c r="L12" s="65">
        <f>VLOOKUP($A12,'Return Data'!$B$7:$R$2292,13,0)</f>
        <v>2.2332000000000001</v>
      </c>
      <c r="M12" s="66">
        <f t="shared" si="7"/>
        <v>17</v>
      </c>
      <c r="N12" s="65">
        <f>VLOOKUP($A12,'Return Data'!$B$7:$R$2292,17,0)</f>
        <v>5.1323999999999996</v>
      </c>
      <c r="O12" s="66">
        <f t="shared" si="8"/>
        <v>17</v>
      </c>
      <c r="P12" s="65">
        <f>VLOOKUP($A12,'Return Data'!$B$7:$R$2292,14,0)</f>
        <v>6.7310999999999996</v>
      </c>
      <c r="Q12" s="66">
        <f t="shared" si="9"/>
        <v>12</v>
      </c>
      <c r="R12" s="65">
        <f>VLOOKUP($A12,'Return Data'!$B$7:$R$2292,16,0)</f>
        <v>7.6059000000000001</v>
      </c>
      <c r="S12" s="67">
        <f t="shared" si="10"/>
        <v>6</v>
      </c>
    </row>
    <row r="13" spans="1:19" x14ac:dyDescent="0.3">
      <c r="A13" s="82" t="s">
        <v>615</v>
      </c>
      <c r="B13" s="64">
        <f>VLOOKUP($A13,'Return Data'!$B$7:$R$2292,3,0)</f>
        <v>44679</v>
      </c>
      <c r="C13" s="65">
        <f>VLOOKUP($A13,'Return Data'!$B$7:$R$2292,4,0)</f>
        <v>80.349500000000006</v>
      </c>
      <c r="D13" s="65">
        <f>VLOOKUP($A13,'Return Data'!$B$7:$R$2292,9,0)</f>
        <v>0.7097</v>
      </c>
      <c r="E13" s="66">
        <f t="shared" si="0"/>
        <v>5</v>
      </c>
      <c r="F13" s="65">
        <f>VLOOKUP($A13,'Return Data'!$B$7:$R$2292,10,0)</f>
        <v>2.7726999999999999</v>
      </c>
      <c r="G13" s="66">
        <f t="shared" si="1"/>
        <v>8</v>
      </c>
      <c r="H13" s="65">
        <f>VLOOKUP($A13,'Return Data'!$B$7:$R$2292,11,0)</f>
        <v>2.8155000000000001</v>
      </c>
      <c r="I13" s="66">
        <f t="shared" si="2"/>
        <v>5</v>
      </c>
      <c r="J13" s="65">
        <f>VLOOKUP($A13,'Return Data'!$B$7:$R$2292,12,0)</f>
        <v>3.1046999999999998</v>
      </c>
      <c r="K13" s="66">
        <f t="shared" si="3"/>
        <v>8</v>
      </c>
      <c r="L13" s="65">
        <f>VLOOKUP($A13,'Return Data'!$B$7:$R$2292,13,0)</f>
        <v>3.4556</v>
      </c>
      <c r="M13" s="66">
        <f t="shared" si="7"/>
        <v>11</v>
      </c>
      <c r="N13" s="65">
        <f>VLOOKUP($A13,'Return Data'!$B$7:$R$2292,17,0)</f>
        <v>6.3262</v>
      </c>
      <c r="O13" s="66">
        <f t="shared" si="8"/>
        <v>7</v>
      </c>
      <c r="P13" s="65">
        <f>VLOOKUP($A13,'Return Data'!$B$7:$R$2292,14,0)</f>
        <v>6.7775999999999996</v>
      </c>
      <c r="Q13" s="66">
        <f t="shared" si="9"/>
        <v>11</v>
      </c>
      <c r="R13" s="65">
        <f>VLOOKUP($A13,'Return Data'!$B$7:$R$2292,16,0)</f>
        <v>8.7423999999999999</v>
      </c>
      <c r="S13" s="67">
        <f t="shared" si="10"/>
        <v>2</v>
      </c>
    </row>
    <row r="14" spans="1:19" x14ac:dyDescent="0.3">
      <c r="A14" s="82" t="s">
        <v>618</v>
      </c>
      <c r="B14" s="64">
        <f>VLOOKUP($A14,'Return Data'!$B$7:$R$2292,3,0)</f>
        <v>44679</v>
      </c>
      <c r="C14" s="65">
        <f>VLOOKUP($A14,'Return Data'!$B$7:$R$2292,4,0)</f>
        <v>26.0364</v>
      </c>
      <c r="D14" s="65">
        <f>VLOOKUP($A14,'Return Data'!$B$7:$R$2292,9,0)</f>
        <v>-3.0041000000000002</v>
      </c>
      <c r="E14" s="66">
        <f t="shared" si="0"/>
        <v>16</v>
      </c>
      <c r="F14" s="65">
        <f>VLOOKUP($A14,'Return Data'!$B$7:$R$2292,10,0)</f>
        <v>2.1311</v>
      </c>
      <c r="G14" s="66">
        <f t="shared" si="1"/>
        <v>13</v>
      </c>
      <c r="H14" s="65">
        <f>VLOOKUP($A14,'Return Data'!$B$7:$R$2292,11,0)</f>
        <v>1.9945999999999999</v>
      </c>
      <c r="I14" s="66">
        <f t="shared" si="2"/>
        <v>15</v>
      </c>
      <c r="J14" s="65">
        <f>VLOOKUP($A14,'Return Data'!$B$7:$R$2292,12,0)</f>
        <v>3.0735999999999999</v>
      </c>
      <c r="K14" s="66">
        <f t="shared" si="3"/>
        <v>9</v>
      </c>
      <c r="L14" s="65">
        <f>VLOOKUP($A14,'Return Data'!$B$7:$R$2292,13,0)</f>
        <v>3.7311000000000001</v>
      </c>
      <c r="M14" s="66">
        <f t="shared" si="7"/>
        <v>6</v>
      </c>
      <c r="N14" s="65">
        <f>VLOOKUP($A14,'Return Data'!$B$7:$R$2292,17,0)</f>
        <v>6.4748000000000001</v>
      </c>
      <c r="O14" s="66">
        <f t="shared" si="8"/>
        <v>5</v>
      </c>
      <c r="P14" s="65">
        <f>VLOOKUP($A14,'Return Data'!$B$7:$R$2292,14,0)</f>
        <v>7.7281000000000004</v>
      </c>
      <c r="Q14" s="66">
        <f t="shared" si="9"/>
        <v>5</v>
      </c>
      <c r="R14" s="65">
        <f>VLOOKUP($A14,'Return Data'!$B$7:$R$2292,16,0)</f>
        <v>8.4187999999999992</v>
      </c>
      <c r="S14" s="67">
        <f t="shared" si="10"/>
        <v>3</v>
      </c>
    </row>
    <row r="15" spans="1:19" x14ac:dyDescent="0.3">
      <c r="A15" s="82" t="s">
        <v>620</v>
      </c>
      <c r="B15" s="64">
        <f>VLOOKUP($A15,'Return Data'!$B$7:$R$2292,3,0)</f>
        <v>44679</v>
      </c>
      <c r="C15" s="65">
        <f>VLOOKUP($A15,'Return Data'!$B$7:$R$2292,4,0)</f>
        <v>23.673500000000001</v>
      </c>
      <c r="D15" s="65">
        <f>VLOOKUP($A15,'Return Data'!$B$7:$R$2292,9,0)</f>
        <v>1.9479</v>
      </c>
      <c r="E15" s="66">
        <f t="shared" si="0"/>
        <v>1</v>
      </c>
      <c r="F15" s="65">
        <f>VLOOKUP($A15,'Return Data'!$B$7:$R$2292,10,0)</f>
        <v>3.7519</v>
      </c>
      <c r="G15" s="66">
        <f t="shared" si="1"/>
        <v>2</v>
      </c>
      <c r="H15" s="65">
        <f>VLOOKUP($A15,'Return Data'!$B$7:$R$2292,11,0)</f>
        <v>2.4108000000000001</v>
      </c>
      <c r="I15" s="66">
        <f t="shared" si="2"/>
        <v>11</v>
      </c>
      <c r="J15" s="65">
        <f>VLOOKUP($A15,'Return Data'!$B$7:$R$2292,12,0)</f>
        <v>3.5813999999999999</v>
      </c>
      <c r="K15" s="66">
        <f t="shared" si="3"/>
        <v>3</v>
      </c>
      <c r="L15" s="65">
        <f>VLOOKUP($A15,'Return Data'!$B$7:$R$2292,13,0)</f>
        <v>3.8462000000000001</v>
      </c>
      <c r="M15" s="66">
        <f t="shared" si="7"/>
        <v>4</v>
      </c>
      <c r="N15" s="65">
        <f>VLOOKUP($A15,'Return Data'!$B$7:$R$2292,17,0)</f>
        <v>6.3672000000000004</v>
      </c>
      <c r="O15" s="66">
        <f t="shared" si="8"/>
        <v>6</v>
      </c>
      <c r="P15" s="65">
        <f>VLOOKUP($A15,'Return Data'!$B$7:$R$2292,14,0)</f>
        <v>7.3323999999999998</v>
      </c>
      <c r="Q15" s="66">
        <f t="shared" si="9"/>
        <v>6</v>
      </c>
      <c r="R15" s="65">
        <f>VLOOKUP($A15,'Return Data'!$B$7:$R$2292,16,0)</f>
        <v>7.0094000000000003</v>
      </c>
      <c r="S15" s="67">
        <f t="shared" si="10"/>
        <v>13</v>
      </c>
    </row>
    <row r="16" spans="1:19" x14ac:dyDescent="0.3">
      <c r="A16" s="82" t="s">
        <v>623</v>
      </c>
      <c r="B16" s="64">
        <f>VLOOKUP($A16,'Return Data'!$B$7:$R$2292,3,0)</f>
        <v>44679</v>
      </c>
      <c r="C16" s="65">
        <f>VLOOKUP($A16,'Return Data'!$B$7:$R$2292,4,0)</f>
        <v>15.68</v>
      </c>
      <c r="D16" s="65">
        <f>VLOOKUP($A16,'Return Data'!$B$7:$R$2292,9,0)</f>
        <v>-2.6297999999999999</v>
      </c>
      <c r="E16" s="66">
        <f t="shared" si="0"/>
        <v>14</v>
      </c>
      <c r="F16" s="65">
        <f>VLOOKUP($A16,'Return Data'!$B$7:$R$2292,10,0)</f>
        <v>1.8969</v>
      </c>
      <c r="G16" s="66">
        <f t="shared" si="1"/>
        <v>15</v>
      </c>
      <c r="H16" s="65">
        <f>VLOOKUP($A16,'Return Data'!$B$7:$R$2292,11,0)</f>
        <v>2.3485999999999998</v>
      </c>
      <c r="I16" s="66">
        <f t="shared" si="2"/>
        <v>12</v>
      </c>
      <c r="J16" s="65">
        <f>VLOOKUP($A16,'Return Data'!$B$7:$R$2292,12,0)</f>
        <v>2.8887</v>
      </c>
      <c r="K16" s="66">
        <f t="shared" si="3"/>
        <v>12</v>
      </c>
      <c r="L16" s="65">
        <f>VLOOKUP($A16,'Return Data'!$B$7:$R$2292,13,0)</f>
        <v>3.4983</v>
      </c>
      <c r="M16" s="66">
        <f t="shared" si="7"/>
        <v>10</v>
      </c>
      <c r="N16" s="65">
        <f>VLOOKUP($A16,'Return Data'!$B$7:$R$2292,17,0)</f>
        <v>6.5814000000000004</v>
      </c>
      <c r="O16" s="66">
        <f t="shared" si="8"/>
        <v>4</v>
      </c>
      <c r="P16" s="65">
        <f>VLOOKUP($A16,'Return Data'!$B$7:$R$2292,14,0)</f>
        <v>7.0755999999999997</v>
      </c>
      <c r="Q16" s="66">
        <f t="shared" si="9"/>
        <v>9</v>
      </c>
      <c r="R16" s="65">
        <f>VLOOKUP($A16,'Return Data'!$B$7:$R$2292,16,0)</f>
        <v>7.4058000000000002</v>
      </c>
      <c r="S16" s="67">
        <f t="shared" si="10"/>
        <v>8</v>
      </c>
    </row>
    <row r="17" spans="1:19" x14ac:dyDescent="0.3">
      <c r="A17" s="82" t="s">
        <v>624</v>
      </c>
      <c r="B17" s="64">
        <f>VLOOKUP($A17,'Return Data'!$B$7:$R$2292,3,0)</f>
        <v>44679</v>
      </c>
      <c r="C17" s="65">
        <f>VLOOKUP($A17,'Return Data'!$B$7:$R$2292,4,0)</f>
        <v>2577.4749000000002</v>
      </c>
      <c r="D17" s="65">
        <f>VLOOKUP($A17,'Return Data'!$B$7:$R$2292,9,0)</f>
        <v>-1.8411999999999999</v>
      </c>
      <c r="E17" s="66">
        <f t="shared" si="0"/>
        <v>13</v>
      </c>
      <c r="F17" s="65">
        <f>VLOOKUP($A17,'Return Data'!$B$7:$R$2292,10,0)</f>
        <v>2.3641000000000001</v>
      </c>
      <c r="G17" s="66">
        <f t="shared" si="1"/>
        <v>11</v>
      </c>
      <c r="H17" s="65">
        <f>VLOOKUP($A17,'Return Data'!$B$7:$R$2292,11,0)</f>
        <v>2.4312</v>
      </c>
      <c r="I17" s="66">
        <f t="shared" si="2"/>
        <v>10</v>
      </c>
      <c r="J17" s="65">
        <f>VLOOKUP($A17,'Return Data'!$B$7:$R$2292,12,0)</f>
        <v>2.7631000000000001</v>
      </c>
      <c r="K17" s="66">
        <f t="shared" si="3"/>
        <v>13</v>
      </c>
      <c r="L17" s="65">
        <f>VLOOKUP($A17,'Return Data'!$B$7:$R$2292,13,0)</f>
        <v>3.2521</v>
      </c>
      <c r="M17" s="66">
        <f t="shared" si="7"/>
        <v>13</v>
      </c>
      <c r="N17" s="65">
        <f>VLOOKUP($A17,'Return Data'!$B$7:$R$2292,17,0)</f>
        <v>5.9401000000000002</v>
      </c>
      <c r="O17" s="66">
        <f t="shared" si="8"/>
        <v>12</v>
      </c>
      <c r="P17" s="65">
        <f>VLOOKUP($A17,'Return Data'!$B$7:$R$2292,14,0)</f>
        <v>7.1553000000000004</v>
      </c>
      <c r="Q17" s="66">
        <f t="shared" si="9"/>
        <v>7</v>
      </c>
      <c r="R17" s="65">
        <f>VLOOKUP($A17,'Return Data'!$B$7:$R$2292,16,0)</f>
        <v>6.6304999999999996</v>
      </c>
      <c r="S17" s="67">
        <f t="shared" si="10"/>
        <v>16</v>
      </c>
    </row>
    <row r="18" spans="1:19" x14ac:dyDescent="0.3">
      <c r="A18" s="82" t="s">
        <v>626</v>
      </c>
      <c r="B18" s="64">
        <f>VLOOKUP($A18,'Return Data'!$B$7:$R$2292,3,0)</f>
        <v>44679</v>
      </c>
      <c r="C18" s="65">
        <f>VLOOKUP($A18,'Return Data'!$B$7:$R$2292,4,0)</f>
        <v>3034.1433000000002</v>
      </c>
      <c r="D18" s="65">
        <f>VLOOKUP($A18,'Return Data'!$B$7:$R$2292,9,0)</f>
        <v>1.3097000000000001</v>
      </c>
      <c r="E18" s="66">
        <f t="shared" si="0"/>
        <v>3</v>
      </c>
      <c r="F18" s="65">
        <f>VLOOKUP($A18,'Return Data'!$B$7:$R$2292,10,0)</f>
        <v>3.0268000000000002</v>
      </c>
      <c r="G18" s="66">
        <f t="shared" si="1"/>
        <v>5</v>
      </c>
      <c r="H18" s="65">
        <f>VLOOKUP($A18,'Return Data'!$B$7:$R$2292,11,0)</f>
        <v>2.7252999999999998</v>
      </c>
      <c r="I18" s="66">
        <f t="shared" si="2"/>
        <v>7</v>
      </c>
      <c r="J18" s="65">
        <f>VLOOKUP($A18,'Return Data'!$B$7:$R$2292,12,0)</f>
        <v>3.5891999999999999</v>
      </c>
      <c r="K18" s="66">
        <f t="shared" si="3"/>
        <v>2</v>
      </c>
      <c r="L18" s="65">
        <f>VLOOKUP($A18,'Return Data'!$B$7:$R$2292,13,0)</f>
        <v>4.0289999999999999</v>
      </c>
      <c r="M18" s="66">
        <f t="shared" si="7"/>
        <v>3</v>
      </c>
      <c r="N18" s="65">
        <f>VLOOKUP($A18,'Return Data'!$B$7:$R$2292,17,0)</f>
        <v>6.0404</v>
      </c>
      <c r="O18" s="66">
        <f t="shared" si="8"/>
        <v>11</v>
      </c>
      <c r="P18" s="65">
        <f>VLOOKUP($A18,'Return Data'!$B$7:$R$2292,14,0)</f>
        <v>6.9680999999999997</v>
      </c>
      <c r="Q18" s="66">
        <f t="shared" si="9"/>
        <v>10</v>
      </c>
      <c r="R18" s="65">
        <f>VLOOKUP($A18,'Return Data'!$B$7:$R$2292,16,0)</f>
        <v>7.8925000000000001</v>
      </c>
      <c r="S18" s="67">
        <f t="shared" si="10"/>
        <v>4</v>
      </c>
    </row>
    <row r="19" spans="1:19" x14ac:dyDescent="0.3">
      <c r="A19" s="82" t="s">
        <v>629</v>
      </c>
      <c r="B19" s="64">
        <f>VLOOKUP($A19,'Return Data'!$B$7:$R$2292,3,0)</f>
        <v>44679</v>
      </c>
      <c r="C19" s="65">
        <f>VLOOKUP($A19,'Return Data'!$B$7:$R$2292,4,0)</f>
        <v>59.011200000000002</v>
      </c>
      <c r="D19" s="65">
        <f>VLOOKUP($A19,'Return Data'!$B$7:$R$2292,9,0)</f>
        <v>-10.462999999999999</v>
      </c>
      <c r="E19" s="66">
        <f t="shared" si="0"/>
        <v>18</v>
      </c>
      <c r="F19" s="65">
        <f>VLOOKUP($A19,'Return Data'!$B$7:$R$2292,10,0)</f>
        <v>0.12509999999999999</v>
      </c>
      <c r="G19" s="66">
        <f t="shared" si="1"/>
        <v>16</v>
      </c>
      <c r="H19" s="65">
        <f>VLOOKUP($A19,'Return Data'!$B$7:$R$2292,11,0)</f>
        <v>0.1439</v>
      </c>
      <c r="I19" s="66">
        <f t="shared" si="2"/>
        <v>18</v>
      </c>
      <c r="J19" s="65">
        <f>VLOOKUP($A19,'Return Data'!$B$7:$R$2292,12,0)</f>
        <v>2.6476000000000002</v>
      </c>
      <c r="K19" s="66">
        <f t="shared" si="3"/>
        <v>14</v>
      </c>
      <c r="L19" s="65">
        <f>VLOOKUP($A19,'Return Data'!$B$7:$R$2292,13,0)</f>
        <v>3.2248999999999999</v>
      </c>
      <c r="M19" s="66">
        <f t="shared" si="7"/>
        <v>14</v>
      </c>
      <c r="N19" s="65">
        <f>VLOOKUP($A19,'Return Data'!$B$7:$R$2292,17,0)</f>
        <v>5.8872999999999998</v>
      </c>
      <c r="O19" s="66">
        <f t="shared" si="8"/>
        <v>13</v>
      </c>
      <c r="P19" s="65">
        <f>VLOOKUP($A19,'Return Data'!$B$7:$R$2292,14,0)</f>
        <v>8.5568000000000008</v>
      </c>
      <c r="Q19" s="66">
        <f t="shared" si="9"/>
        <v>1</v>
      </c>
      <c r="R19" s="65">
        <f>VLOOKUP($A19,'Return Data'!$B$7:$R$2292,16,0)</f>
        <v>7.3304</v>
      </c>
      <c r="S19" s="67">
        <f t="shared" si="10"/>
        <v>10</v>
      </c>
    </row>
    <row r="20" spans="1:19" x14ac:dyDescent="0.3">
      <c r="A20" s="116" t="s">
        <v>1680</v>
      </c>
      <c r="B20" s="64">
        <f>VLOOKUP($A20,'Return Data'!$B$7:$R$2292,3,0)</f>
        <v>44679</v>
      </c>
      <c r="C20" s="65">
        <f>VLOOKUP($A20,'Return Data'!$B$7:$R$2292,4,0)</f>
        <v>47.773699999999998</v>
      </c>
      <c r="D20" s="65">
        <f>VLOOKUP($A20,'Return Data'!$B$7:$R$2292,9,0)</f>
        <v>1.0434000000000001</v>
      </c>
      <c r="E20" s="66">
        <f t="shared" si="0"/>
        <v>4</v>
      </c>
      <c r="F20" s="65">
        <f>VLOOKUP($A20,'Return Data'!$B$7:$R$2292,10,0)</f>
        <v>3.5028999999999999</v>
      </c>
      <c r="G20" s="66">
        <f t="shared" si="1"/>
        <v>3</v>
      </c>
      <c r="H20" s="65">
        <f>VLOOKUP($A20,'Return Data'!$B$7:$R$2292,11,0)</f>
        <v>3.6764000000000001</v>
      </c>
      <c r="I20" s="66">
        <f t="shared" si="2"/>
        <v>1</v>
      </c>
      <c r="J20" s="65">
        <f>VLOOKUP($A20,'Return Data'!$B$7:$R$2292,12,0)</f>
        <v>3.8982999999999999</v>
      </c>
      <c r="K20" s="66">
        <f t="shared" si="3"/>
        <v>1</v>
      </c>
      <c r="L20" s="65">
        <f>VLOOKUP($A20,'Return Data'!$B$7:$R$2292,13,0)</f>
        <v>4.5846</v>
      </c>
      <c r="M20" s="66">
        <f t="shared" si="7"/>
        <v>1</v>
      </c>
      <c r="N20" s="65">
        <f>VLOOKUP($A20,'Return Data'!$B$7:$R$2292,17,0)</f>
        <v>6.5903999999999998</v>
      </c>
      <c r="O20" s="66">
        <f t="shared" si="8"/>
        <v>3</v>
      </c>
      <c r="P20" s="65">
        <f>VLOOKUP($A20,'Return Data'!$B$7:$R$2292,14,0)</f>
        <v>6.6962000000000002</v>
      </c>
      <c r="Q20" s="66">
        <f t="shared" si="9"/>
        <v>13</v>
      </c>
      <c r="R20" s="65">
        <f>VLOOKUP($A20,'Return Data'!$B$7:$R$2292,16,0)</f>
        <v>7.4969999999999999</v>
      </c>
      <c r="S20" s="67">
        <f t="shared" si="10"/>
        <v>7</v>
      </c>
    </row>
    <row r="21" spans="1:19" x14ac:dyDescent="0.3">
      <c r="A21" s="82" t="s">
        <v>1981</v>
      </c>
      <c r="B21" s="64">
        <f>VLOOKUP($A21,'Return Data'!$B$7:$R$2292,3,0)</f>
        <v>44679</v>
      </c>
      <c r="C21" s="65">
        <f>VLOOKUP($A21,'Return Data'!$B$7:$R$2292,4,0)</f>
        <v>35.2624</v>
      </c>
      <c r="D21" s="65">
        <f>VLOOKUP($A21,'Return Data'!$B$7:$R$2292,9,0)</f>
        <v>0.50780000000000003</v>
      </c>
      <c r="E21" s="66">
        <f t="shared" si="0"/>
        <v>6</v>
      </c>
      <c r="F21" s="65">
        <f>VLOOKUP($A21,'Return Data'!$B$7:$R$2292,10,0)</f>
        <v>2.7768000000000002</v>
      </c>
      <c r="G21" s="66">
        <f t="shared" si="1"/>
        <v>7</v>
      </c>
      <c r="H21" s="65">
        <f>VLOOKUP($A21,'Return Data'!$B$7:$R$2292,11,0)</f>
        <v>2.5796000000000001</v>
      </c>
      <c r="I21" s="66">
        <f t="shared" si="2"/>
        <v>9</v>
      </c>
      <c r="J21" s="65">
        <f>VLOOKUP($A21,'Return Data'!$B$7:$R$2292,12,0)</f>
        <v>3.1212</v>
      </c>
      <c r="K21" s="66">
        <f t="shared" si="3"/>
        <v>6</v>
      </c>
      <c r="L21" s="65">
        <f>VLOOKUP($A21,'Return Data'!$B$7:$R$2292,13,0)</f>
        <v>3.7563</v>
      </c>
      <c r="M21" s="66">
        <f t="shared" si="7"/>
        <v>5</v>
      </c>
      <c r="N21" s="65">
        <f>VLOOKUP($A21,'Return Data'!$B$7:$R$2292,17,0)</f>
        <v>6.2123999999999997</v>
      </c>
      <c r="O21" s="66">
        <f t="shared" si="8"/>
        <v>9</v>
      </c>
      <c r="P21" s="65">
        <f>VLOOKUP($A21,'Return Data'!$B$7:$R$2292,14,0)</f>
        <v>7.0915999999999997</v>
      </c>
      <c r="Q21" s="66">
        <f t="shared" si="9"/>
        <v>8</v>
      </c>
      <c r="R21" s="65">
        <f>VLOOKUP($A21,'Return Data'!$B$7:$R$2292,16,0)</f>
        <v>6.7640000000000002</v>
      </c>
      <c r="S21" s="67">
        <f t="shared" si="10"/>
        <v>15</v>
      </c>
    </row>
    <row r="22" spans="1:19" x14ac:dyDescent="0.3">
      <c r="A22" s="82" t="s">
        <v>631</v>
      </c>
      <c r="B22" s="64">
        <f>VLOOKUP($A22,'Return Data'!$B$7:$R$2292,3,0)</f>
        <v>44679</v>
      </c>
      <c r="C22" s="65">
        <f>VLOOKUP($A22,'Return Data'!$B$7:$R$2292,4,0)</f>
        <v>12.568300000000001</v>
      </c>
      <c r="D22" s="65">
        <f>VLOOKUP($A22,'Return Data'!$B$7:$R$2292,9,0)</f>
        <v>-9.3700000000000006E-2</v>
      </c>
      <c r="E22" s="66">
        <f t="shared" si="0"/>
        <v>9</v>
      </c>
      <c r="F22" s="65">
        <f>VLOOKUP($A22,'Return Data'!$B$7:$R$2292,10,0)</f>
        <v>2.5750999999999999</v>
      </c>
      <c r="G22" s="66">
        <f t="shared" si="1"/>
        <v>10</v>
      </c>
      <c r="H22" s="65">
        <f>VLOOKUP($A22,'Return Data'!$B$7:$R$2292,11,0)</f>
        <v>2.6269</v>
      </c>
      <c r="I22" s="66">
        <f t="shared" si="2"/>
        <v>8</v>
      </c>
      <c r="J22" s="65">
        <f>VLOOKUP($A22,'Return Data'!$B$7:$R$2292,12,0)</f>
        <v>2.9744000000000002</v>
      </c>
      <c r="K22" s="66">
        <f t="shared" si="3"/>
        <v>11</v>
      </c>
      <c r="L22" s="65">
        <f>VLOOKUP($A22,'Return Data'!$B$7:$R$2292,13,0)</f>
        <v>3.3525999999999998</v>
      </c>
      <c r="M22" s="66">
        <f t="shared" si="7"/>
        <v>12</v>
      </c>
      <c r="N22" s="65">
        <f>VLOOKUP($A22,'Return Data'!$B$7:$R$2292,17,0)</f>
        <v>5.5636999999999999</v>
      </c>
      <c r="O22" s="66">
        <f t="shared" si="8"/>
        <v>15</v>
      </c>
      <c r="P22" s="65"/>
      <c r="Q22" s="66"/>
      <c r="R22" s="65">
        <f>VLOOKUP($A22,'Return Data'!$B$7:$R$2292,16,0)</f>
        <v>7.3140000000000001</v>
      </c>
      <c r="S22" s="67">
        <f t="shared" si="10"/>
        <v>11</v>
      </c>
    </row>
    <row r="23" spans="1:19" x14ac:dyDescent="0.3">
      <c r="A23" s="82" t="s">
        <v>632</v>
      </c>
      <c r="B23" s="64">
        <f>VLOOKUP($A23,'Return Data'!$B$7:$R$2292,3,0)</f>
        <v>44679</v>
      </c>
      <c r="C23" s="65">
        <f>VLOOKUP($A23,'Return Data'!$B$7:$R$2292,4,0)</f>
        <v>32.630499999999998</v>
      </c>
      <c r="D23" s="65">
        <f>VLOOKUP($A23,'Return Data'!$B$7:$R$2292,9,0)</f>
        <v>1.7925</v>
      </c>
      <c r="E23" s="66">
        <f t="shared" si="0"/>
        <v>2</v>
      </c>
      <c r="F23" s="65">
        <f>VLOOKUP($A23,'Return Data'!$B$7:$R$2292,10,0)</f>
        <v>3.3534000000000002</v>
      </c>
      <c r="G23" s="66">
        <f t="shared" si="1"/>
        <v>4</v>
      </c>
      <c r="H23" s="65">
        <f>VLOOKUP($A23,'Return Data'!$B$7:$R$2292,11,0)</f>
        <v>3.2027000000000001</v>
      </c>
      <c r="I23" s="66">
        <f t="shared" si="2"/>
        <v>2</v>
      </c>
      <c r="J23" s="65">
        <f>VLOOKUP($A23,'Return Data'!$B$7:$R$2292,12,0)</f>
        <v>3.0266000000000002</v>
      </c>
      <c r="K23" s="66">
        <f t="shared" si="3"/>
        <v>10</v>
      </c>
      <c r="L23" s="65">
        <f>VLOOKUP($A23,'Return Data'!$B$7:$R$2292,13,0)</f>
        <v>3.6145</v>
      </c>
      <c r="M23" s="66">
        <f t="shared" si="7"/>
        <v>7</v>
      </c>
      <c r="N23" s="65">
        <f>VLOOKUP($A23,'Return Data'!$B$7:$R$2292,17,0)</f>
        <v>6.2003000000000004</v>
      </c>
      <c r="O23" s="66">
        <f t="shared" si="8"/>
        <v>10</v>
      </c>
      <c r="P23" s="65">
        <f>VLOOKUP($A23,'Return Data'!$B$7:$R$2292,14,0)</f>
        <v>7.8829000000000002</v>
      </c>
      <c r="Q23" s="66">
        <f t="shared" si="9"/>
        <v>3</v>
      </c>
      <c r="R23" s="65">
        <f>VLOOKUP($A23,'Return Data'!$B$7:$R$2292,16,0)</f>
        <v>7.0597000000000003</v>
      </c>
      <c r="S23" s="67">
        <f t="shared" si="10"/>
        <v>12</v>
      </c>
    </row>
    <row r="24" spans="1:19" x14ac:dyDescent="0.3">
      <c r="A24" s="82" t="s">
        <v>635</v>
      </c>
      <c r="B24" s="64">
        <f>VLOOKUP($A24,'Return Data'!$B$7:$R$2292,3,0)</f>
        <v>0</v>
      </c>
      <c r="C24" s="65">
        <f>VLOOKUP($A24,'Return Data'!$B$7:$R$2292,4,0)</f>
        <v>0</v>
      </c>
      <c r="D24" s="65">
        <f>VLOOKUP($A24,'Return Data'!$B$7:$R$2292,9,0)</f>
        <v>0</v>
      </c>
      <c r="E24" s="66">
        <f t="shared" si="0"/>
        <v>8</v>
      </c>
      <c r="F24" s="65">
        <f>VLOOKUP($A24,'Return Data'!$B$7:$R$2292,10,0)</f>
        <v>0</v>
      </c>
      <c r="G24" s="66">
        <f t="shared" si="1"/>
        <v>18</v>
      </c>
      <c r="H24" s="65">
        <f>VLOOKUP($A24,'Return Data'!$B$7:$R$2292,11,0)</f>
        <v>0</v>
      </c>
      <c r="I24" s="66">
        <f t="shared" si="2"/>
        <v>19</v>
      </c>
      <c r="J24" s="65">
        <f>VLOOKUP($A24,'Return Data'!$B$7:$R$2292,12,0)</f>
        <v>0</v>
      </c>
      <c r="K24" s="66">
        <f t="shared" si="3"/>
        <v>19</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637</v>
      </c>
      <c r="B25" s="64">
        <f>VLOOKUP($A25,'Return Data'!$B$7:$R$2292,3,0)</f>
        <v>44679</v>
      </c>
      <c r="C25" s="65">
        <f>VLOOKUP($A25,'Return Data'!$B$7:$R$2292,4,0)</f>
        <v>12.4695</v>
      </c>
      <c r="D25" s="65">
        <f>VLOOKUP($A25,'Return Data'!$B$7:$R$2292,9,0)</f>
        <v>-2.7883</v>
      </c>
      <c r="E25" s="66">
        <f t="shared" si="0"/>
        <v>15</v>
      </c>
      <c r="F25" s="65">
        <f>VLOOKUP($A25,'Return Data'!$B$7:$R$2292,10,0)</f>
        <v>1.9706999999999999</v>
      </c>
      <c r="G25" s="66">
        <f t="shared" si="1"/>
        <v>14</v>
      </c>
      <c r="H25" s="65">
        <f>VLOOKUP($A25,'Return Data'!$B$7:$R$2292,11,0)</f>
        <v>2.1720000000000002</v>
      </c>
      <c r="I25" s="66">
        <f t="shared" si="2"/>
        <v>14</v>
      </c>
      <c r="J25" s="65">
        <f>VLOOKUP($A25,'Return Data'!$B$7:$R$2292,12,0)</f>
        <v>2.6320000000000001</v>
      </c>
      <c r="K25" s="66">
        <f t="shared" si="3"/>
        <v>15</v>
      </c>
      <c r="L25" s="65">
        <f>VLOOKUP($A25,'Return Data'!$B$7:$R$2292,13,0)</f>
        <v>3.0716000000000001</v>
      </c>
      <c r="M25" s="66">
        <f t="shared" si="7"/>
        <v>15</v>
      </c>
      <c r="N25" s="65">
        <f>VLOOKUP($A25,'Return Data'!$B$7:$R$2292,17,0)</f>
        <v>5.8270999999999997</v>
      </c>
      <c r="O25" s="66">
        <f t="shared" si="8"/>
        <v>14</v>
      </c>
      <c r="P25" s="65">
        <f>VLOOKUP($A25,'Return Data'!$B$7:$R$2292,14,0)</f>
        <v>5.3249000000000004</v>
      </c>
      <c r="Q25" s="66">
        <f t="shared" si="9"/>
        <v>16</v>
      </c>
      <c r="R25" s="65">
        <f>VLOOKUP($A25,'Return Data'!$B$7:$R$2292,16,0)</f>
        <v>5.7782999999999998</v>
      </c>
      <c r="S25" s="67">
        <f t="shared" si="10"/>
        <v>18</v>
      </c>
    </row>
    <row r="26" spans="1:19" x14ac:dyDescent="0.3">
      <c r="A26" s="82" t="s">
        <v>639</v>
      </c>
      <c r="B26" s="64">
        <f>VLOOKUP($A26,'Return Data'!$B$7:$R$2292,3,0)</f>
        <v>44679</v>
      </c>
      <c r="C26" s="65">
        <f>VLOOKUP($A26,'Return Data'!$B$7:$R$2292,4,0)</f>
        <v>13.242800000000001</v>
      </c>
      <c r="D26" s="65">
        <f>VLOOKUP($A26,'Return Data'!$B$7:$R$2292,9,0)</f>
        <v>0.26679999999999998</v>
      </c>
      <c r="E26" s="66">
        <f t="shared" si="0"/>
        <v>7</v>
      </c>
      <c r="F26" s="65">
        <f>VLOOKUP($A26,'Return Data'!$B$7:$R$2292,10,0)</f>
        <v>2.9241000000000001</v>
      </c>
      <c r="G26" s="66">
        <f t="shared" si="1"/>
        <v>6</v>
      </c>
      <c r="H26" s="65">
        <f>VLOOKUP($A26,'Return Data'!$B$7:$R$2292,11,0)</f>
        <v>2.7618999999999998</v>
      </c>
      <c r="I26" s="66">
        <f t="shared" si="2"/>
        <v>6</v>
      </c>
      <c r="J26" s="65">
        <f>VLOOKUP($A26,'Return Data'!$B$7:$R$2292,12,0)</f>
        <v>3.1109</v>
      </c>
      <c r="K26" s="66">
        <f t="shared" si="3"/>
        <v>7</v>
      </c>
      <c r="L26" s="65">
        <f>VLOOKUP($A26,'Return Data'!$B$7:$R$2292,13,0)</f>
        <v>3.5985999999999998</v>
      </c>
      <c r="M26" s="66">
        <f t="shared" si="7"/>
        <v>9</v>
      </c>
      <c r="N26" s="65">
        <f>VLOOKUP($A26,'Return Data'!$B$7:$R$2292,17,0)</f>
        <v>6.2937000000000003</v>
      </c>
      <c r="O26" s="66">
        <f t="shared" si="8"/>
        <v>8</v>
      </c>
      <c r="P26" s="65">
        <f>VLOOKUP($A26,'Return Data'!$B$7:$R$2292,14,0)</f>
        <v>7.8956999999999997</v>
      </c>
      <c r="Q26" s="66">
        <f t="shared" si="9"/>
        <v>2</v>
      </c>
      <c r="R26" s="65">
        <f>VLOOKUP($A26,'Return Data'!$B$7:$R$2292,16,0)</f>
        <v>7.8353999999999999</v>
      </c>
      <c r="S26" s="67">
        <f t="shared" si="10"/>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-1.8106842105263155</v>
      </c>
      <c r="E28" s="88"/>
      <c r="F28" s="89">
        <f>AVERAGE(F8:F26)</f>
        <v>2.1859052631578955</v>
      </c>
      <c r="G28" s="88"/>
      <c r="H28" s="89">
        <f>AVERAGE(H8:H26)</f>
        <v>2.2034263157894736</v>
      </c>
      <c r="I28" s="88"/>
      <c r="J28" s="89">
        <f>AVERAGE(J8:J26)</f>
        <v>2.7608842105263158</v>
      </c>
      <c r="K28" s="88"/>
      <c r="L28" s="89">
        <f>AVERAGE(L8:L26)</f>
        <v>3.2524578947368417</v>
      </c>
      <c r="M28" s="88"/>
      <c r="N28" s="89">
        <f>AVERAGE(N8:N26)</f>
        <v>5.7494157894736846</v>
      </c>
      <c r="O28" s="88"/>
      <c r="P28" s="89">
        <f>AVERAGE(P8:P26)</f>
        <v>6.8998117647058832</v>
      </c>
      <c r="Q28" s="88"/>
      <c r="R28" s="89">
        <f>AVERAGE(R8:R26)</f>
        <v>6.985589473684211</v>
      </c>
      <c r="S28" s="90"/>
    </row>
    <row r="29" spans="1:19" x14ac:dyDescent="0.3">
      <c r="A29" s="87" t="s">
        <v>28</v>
      </c>
      <c r="B29" s="88"/>
      <c r="C29" s="88"/>
      <c r="D29" s="89">
        <f>MIN(D8:D26)</f>
        <v>-10.7713</v>
      </c>
      <c r="E29" s="88"/>
      <c r="F29" s="89">
        <f>MIN(F8:F26)</f>
        <v>-0.48730000000000001</v>
      </c>
      <c r="G29" s="88"/>
      <c r="H29" s="89">
        <f>MIN(H8:H26)</f>
        <v>0</v>
      </c>
      <c r="I29" s="88"/>
      <c r="J29" s="89">
        <f>MIN(J8:J26)</f>
        <v>0</v>
      </c>
      <c r="K29" s="88"/>
      <c r="L29" s="89">
        <f>MIN(L8:L26)</f>
        <v>0</v>
      </c>
      <c r="M29" s="88"/>
      <c r="N29" s="89">
        <f>MIN(N8:N26)</f>
        <v>0</v>
      </c>
      <c r="O29" s="88"/>
      <c r="P29" s="89">
        <f>MIN(P8:P26)</f>
        <v>3.4171999999999998</v>
      </c>
      <c r="Q29" s="88"/>
      <c r="R29" s="89">
        <f>MIN(R8:R26)</f>
        <v>0</v>
      </c>
      <c r="S29" s="90"/>
    </row>
    <row r="30" spans="1:19" ht="15" thickBot="1" x14ac:dyDescent="0.35">
      <c r="A30" s="91" t="s">
        <v>29</v>
      </c>
      <c r="B30" s="92"/>
      <c r="C30" s="92"/>
      <c r="D30" s="93">
        <f>MAX(D8:D26)</f>
        <v>1.9479</v>
      </c>
      <c r="E30" s="92"/>
      <c r="F30" s="93">
        <f>MAX(F8:F26)</f>
        <v>3.8439999999999999</v>
      </c>
      <c r="G30" s="92"/>
      <c r="H30" s="93">
        <f>MAX(H8:H26)</f>
        <v>3.6764000000000001</v>
      </c>
      <c r="I30" s="92"/>
      <c r="J30" s="93">
        <f>MAX(J8:J26)</f>
        <v>3.8982999999999999</v>
      </c>
      <c r="K30" s="92"/>
      <c r="L30" s="93">
        <f>MAX(L8:L26)</f>
        <v>4.5846</v>
      </c>
      <c r="M30" s="92"/>
      <c r="N30" s="93">
        <f>MAX(N8:N26)</f>
        <v>6.9200999999999997</v>
      </c>
      <c r="O30" s="92"/>
      <c r="P30" s="93">
        <f>MAX(P8:P26)</f>
        <v>8.5568000000000008</v>
      </c>
      <c r="Q30" s="92"/>
      <c r="R30" s="93">
        <f>MAX(R8:R26)</f>
        <v>9.1252999999999993</v>
      </c>
      <c r="S30" s="94"/>
    </row>
    <row r="31" spans="1:19" x14ac:dyDescent="0.3">
      <c r="A31" s="112" t="s">
        <v>431</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919</v>
      </c>
      <c r="B8" s="64">
        <f>VLOOKUP($A8,'Return Data'!$B$7:$R$2292,3,0)</f>
        <v>44679</v>
      </c>
      <c r="C8" s="65">
        <f>VLOOKUP($A8,'Return Data'!$B$7:$R$2292,4,0)</f>
        <v>332.88</v>
      </c>
      <c r="D8" s="65">
        <f>VLOOKUP($A8,'Return Data'!$B$7:$R$2292,10,0)</f>
        <v>-0.68920000000000003</v>
      </c>
      <c r="E8" s="66">
        <f t="shared" ref="E8:E35" si="0">RANK(D8,D$8:D$35,0)</f>
        <v>14</v>
      </c>
      <c r="F8" s="65">
        <f>VLOOKUP($A8,'Return Data'!$B$7:$R$2292,11,0)</f>
        <v>-4.6925999999999997</v>
      </c>
      <c r="G8" s="66">
        <f t="shared" ref="G8:G35" si="1">RANK(F8,F$8:F$35,0)</f>
        <v>12</v>
      </c>
      <c r="H8" s="65">
        <f>VLOOKUP($A8,'Return Data'!$B$7:$R$2292,12,0)</f>
        <v>7.2803000000000004</v>
      </c>
      <c r="I8" s="66">
        <f t="shared" ref="I8:I35" si="2">RANK(H8,H$8:H$35,0)</f>
        <v>11</v>
      </c>
      <c r="J8" s="65">
        <f>VLOOKUP($A8,'Return Data'!$B$7:$R$2292,13,0)</f>
        <v>17.0793</v>
      </c>
      <c r="K8" s="66">
        <f t="shared" ref="K8:K35" si="3">RANK(J8,J$8:J$35,0)</f>
        <v>7</v>
      </c>
      <c r="L8" s="65">
        <f>VLOOKUP($A8,'Return Data'!$B$7:$R$2292,17,0)</f>
        <v>35.873199999999997</v>
      </c>
      <c r="M8" s="66">
        <f t="shared" ref="M8:M35" si="4">RANK(L8,L$8:L$35,0)</f>
        <v>7</v>
      </c>
      <c r="N8" s="65">
        <f>VLOOKUP($A8,'Return Data'!$B$7:$R$2292,14,0)</f>
        <v>13.7065</v>
      </c>
      <c r="O8" s="66">
        <f t="shared" ref="O8:O25" si="5">RANK(N8,N$8:N$35,0)</f>
        <v>16</v>
      </c>
      <c r="P8" s="65">
        <f>VLOOKUP($A8,'Return Data'!$B$7:$R$2292,15,0)</f>
        <v>11.0024</v>
      </c>
      <c r="Q8" s="66">
        <f t="shared" ref="Q8:Q25" si="6">RANK(P8,P$8:P$35,0)</f>
        <v>17</v>
      </c>
      <c r="R8" s="65">
        <f>VLOOKUP($A8,'Return Data'!$B$7:$R$2292,16,0)</f>
        <v>19.502099999999999</v>
      </c>
      <c r="S8" s="67">
        <f t="shared" ref="S8:S35" si="7">RANK(R8,R$8:R$35,0)</f>
        <v>2</v>
      </c>
    </row>
    <row r="9" spans="1:20" x14ac:dyDescent="0.3">
      <c r="A9" s="63" t="s">
        <v>922</v>
      </c>
      <c r="B9" s="64">
        <f>VLOOKUP($A9,'Return Data'!$B$7:$R$2292,3,0)</f>
        <v>44679</v>
      </c>
      <c r="C9" s="65">
        <f>VLOOKUP($A9,'Return Data'!$B$7:$R$2292,4,0)</f>
        <v>43.3</v>
      </c>
      <c r="D9" s="65">
        <f>VLOOKUP($A9,'Return Data'!$B$7:$R$2292,10,0)</f>
        <v>-2.2353000000000001</v>
      </c>
      <c r="E9" s="66">
        <f t="shared" si="0"/>
        <v>24</v>
      </c>
      <c r="F9" s="65">
        <f>VLOOKUP($A9,'Return Data'!$B$7:$R$2292,11,0)</f>
        <v>-8.9380000000000006</v>
      </c>
      <c r="G9" s="66">
        <f t="shared" si="1"/>
        <v>28</v>
      </c>
      <c r="H9" s="65">
        <f>VLOOKUP($A9,'Return Data'!$B$7:$R$2292,12,0)</f>
        <v>2.1467000000000001</v>
      </c>
      <c r="I9" s="66">
        <f t="shared" si="2"/>
        <v>26</v>
      </c>
      <c r="J9" s="65">
        <f>VLOOKUP($A9,'Return Data'!$B$7:$R$2292,13,0)</f>
        <v>10.0661</v>
      </c>
      <c r="K9" s="66">
        <f t="shared" si="3"/>
        <v>26</v>
      </c>
      <c r="L9" s="65">
        <f>VLOOKUP($A9,'Return Data'!$B$7:$R$2292,17,0)</f>
        <v>25.801500000000001</v>
      </c>
      <c r="M9" s="66">
        <f t="shared" si="4"/>
        <v>27</v>
      </c>
      <c r="N9" s="65">
        <f>VLOOKUP($A9,'Return Data'!$B$7:$R$2292,14,0)</f>
        <v>14.6496</v>
      </c>
      <c r="O9" s="66">
        <f t="shared" si="5"/>
        <v>8</v>
      </c>
      <c r="P9" s="65">
        <f>VLOOKUP($A9,'Return Data'!$B$7:$R$2292,15,0)</f>
        <v>14.7765</v>
      </c>
      <c r="Q9" s="66">
        <f t="shared" si="6"/>
        <v>1</v>
      </c>
      <c r="R9" s="65">
        <f>VLOOKUP($A9,'Return Data'!$B$7:$R$2292,16,0)</f>
        <v>12.6347</v>
      </c>
      <c r="S9" s="67">
        <f t="shared" si="7"/>
        <v>16</v>
      </c>
    </row>
    <row r="10" spans="1:20" x14ac:dyDescent="0.3">
      <c r="A10" s="63" t="s">
        <v>2039</v>
      </c>
      <c r="B10" s="64">
        <f>VLOOKUP($A10,'Return Data'!$B$7:$R$2292,3,0)</f>
        <v>44679</v>
      </c>
      <c r="C10" s="65">
        <f>VLOOKUP($A10,'Return Data'!$B$7:$R$2292,4,0)</f>
        <v>136.57</v>
      </c>
      <c r="D10" s="65">
        <f>VLOOKUP($A10,'Return Data'!$B$7:$R$2292,10,0)</f>
        <v>-0.84219999999999995</v>
      </c>
      <c r="E10" s="66">
        <f t="shared" si="0"/>
        <v>16</v>
      </c>
      <c r="F10" s="65">
        <f>VLOOKUP($A10,'Return Data'!$B$7:$R$2292,11,0)</f>
        <v>-4.8026999999999997</v>
      </c>
      <c r="G10" s="66">
        <f t="shared" si="1"/>
        <v>13</v>
      </c>
      <c r="H10" s="65">
        <f>VLOOKUP($A10,'Return Data'!$B$7:$R$2292,12,0)</f>
        <v>6.5704000000000002</v>
      </c>
      <c r="I10" s="66">
        <f t="shared" si="2"/>
        <v>16</v>
      </c>
      <c r="J10" s="65">
        <f>VLOOKUP($A10,'Return Data'!$B$7:$R$2292,13,0)</f>
        <v>14.122199999999999</v>
      </c>
      <c r="K10" s="66">
        <f t="shared" si="3"/>
        <v>19</v>
      </c>
      <c r="L10" s="65">
        <f>VLOOKUP($A10,'Return Data'!$B$7:$R$2292,17,0)</f>
        <v>29.88</v>
      </c>
      <c r="M10" s="66">
        <f t="shared" si="4"/>
        <v>22</v>
      </c>
      <c r="N10" s="65">
        <f>VLOOKUP($A10,'Return Data'!$B$7:$R$2292,14,0)</f>
        <v>15.600300000000001</v>
      </c>
      <c r="O10" s="66">
        <f t="shared" si="5"/>
        <v>4</v>
      </c>
      <c r="P10" s="65">
        <f>VLOOKUP($A10,'Return Data'!$B$7:$R$2292,15,0)</f>
        <v>12.075100000000001</v>
      </c>
      <c r="Q10" s="66">
        <f t="shared" si="6"/>
        <v>9</v>
      </c>
      <c r="R10" s="65">
        <f>VLOOKUP($A10,'Return Data'!$B$7:$R$2292,16,0)</f>
        <v>16.008199999999999</v>
      </c>
      <c r="S10" s="67">
        <f t="shared" si="7"/>
        <v>9</v>
      </c>
    </row>
    <row r="11" spans="1:20" x14ac:dyDescent="0.3">
      <c r="A11" s="63" t="s">
        <v>926</v>
      </c>
      <c r="B11" s="64">
        <f>VLOOKUP($A11,'Return Data'!$B$7:$R$2292,3,0)</f>
        <v>44679</v>
      </c>
      <c r="C11" s="65">
        <f>VLOOKUP($A11,'Return Data'!$B$7:$R$2292,4,0)</f>
        <v>40.1</v>
      </c>
      <c r="D11" s="65">
        <f>VLOOKUP($A11,'Return Data'!$B$7:$R$2292,10,0)</f>
        <v>-1.86</v>
      </c>
      <c r="E11" s="66">
        <f t="shared" si="0"/>
        <v>22</v>
      </c>
      <c r="F11" s="65">
        <f>VLOOKUP($A11,'Return Data'!$B$7:$R$2292,11,0)</f>
        <v>-5.6025999999999998</v>
      </c>
      <c r="G11" s="66">
        <f t="shared" si="1"/>
        <v>17</v>
      </c>
      <c r="H11" s="65">
        <f>VLOOKUP($A11,'Return Data'!$B$7:$R$2292,12,0)</f>
        <v>4.7817999999999996</v>
      </c>
      <c r="I11" s="66">
        <f t="shared" si="2"/>
        <v>24</v>
      </c>
      <c r="J11" s="65">
        <f>VLOOKUP($A11,'Return Data'!$B$7:$R$2292,13,0)</f>
        <v>12.8306</v>
      </c>
      <c r="K11" s="66">
        <f t="shared" si="3"/>
        <v>22</v>
      </c>
      <c r="L11" s="65">
        <f>VLOOKUP($A11,'Return Data'!$B$7:$R$2292,17,0)</f>
        <v>31.019400000000001</v>
      </c>
      <c r="M11" s="66">
        <f t="shared" si="4"/>
        <v>18</v>
      </c>
      <c r="N11" s="65">
        <f>VLOOKUP($A11,'Return Data'!$B$7:$R$2292,14,0)</f>
        <v>17.3048</v>
      </c>
      <c r="O11" s="66">
        <f t="shared" si="5"/>
        <v>2</v>
      </c>
      <c r="P11" s="65">
        <f>VLOOKUP($A11,'Return Data'!$B$7:$R$2292,15,0)</f>
        <v>14.363799999999999</v>
      </c>
      <c r="Q11" s="66">
        <f t="shared" si="6"/>
        <v>2</v>
      </c>
      <c r="R11" s="65">
        <f>VLOOKUP($A11,'Return Data'!$B$7:$R$2292,16,0)</f>
        <v>12.607900000000001</v>
      </c>
      <c r="S11" s="67">
        <f t="shared" si="7"/>
        <v>17</v>
      </c>
    </row>
    <row r="12" spans="1:20" x14ac:dyDescent="0.3">
      <c r="A12" s="63" t="s">
        <v>928</v>
      </c>
      <c r="B12" s="64">
        <f>VLOOKUP($A12,'Return Data'!$B$7:$R$2292,3,0)</f>
        <v>44679</v>
      </c>
      <c r="C12" s="65">
        <f>VLOOKUP($A12,'Return Data'!$B$7:$R$2292,4,0)</f>
        <v>275.58300000000003</v>
      </c>
      <c r="D12" s="65">
        <f>VLOOKUP($A12,'Return Data'!$B$7:$R$2292,10,0)</f>
        <v>-2.6328999999999998</v>
      </c>
      <c r="E12" s="66">
        <f t="shared" si="0"/>
        <v>26</v>
      </c>
      <c r="F12" s="65">
        <f>VLOOKUP($A12,'Return Data'!$B$7:$R$2292,11,0)</f>
        <v>-7.0523999999999996</v>
      </c>
      <c r="G12" s="66">
        <f t="shared" si="1"/>
        <v>27</v>
      </c>
      <c r="H12" s="65">
        <f>VLOOKUP($A12,'Return Data'!$B$7:$R$2292,12,0)</f>
        <v>-2.2231999999999998</v>
      </c>
      <c r="I12" s="66">
        <f t="shared" si="2"/>
        <v>28</v>
      </c>
      <c r="J12" s="65">
        <f>VLOOKUP($A12,'Return Data'!$B$7:$R$2292,13,0)</f>
        <v>7.9706000000000001</v>
      </c>
      <c r="K12" s="66">
        <f t="shared" si="3"/>
        <v>28</v>
      </c>
      <c r="L12" s="65">
        <f>VLOOKUP($A12,'Return Data'!$B$7:$R$2292,17,0)</f>
        <v>27.391200000000001</v>
      </c>
      <c r="M12" s="66">
        <f t="shared" si="4"/>
        <v>25</v>
      </c>
      <c r="N12" s="65">
        <f>VLOOKUP($A12,'Return Data'!$B$7:$R$2292,14,0)</f>
        <v>9.8795000000000002</v>
      </c>
      <c r="O12" s="66">
        <f t="shared" si="5"/>
        <v>26</v>
      </c>
      <c r="P12" s="65">
        <f>VLOOKUP($A12,'Return Data'!$B$7:$R$2292,15,0)</f>
        <v>8.4242000000000008</v>
      </c>
      <c r="Q12" s="66">
        <f t="shared" si="6"/>
        <v>26</v>
      </c>
      <c r="R12" s="65">
        <f>VLOOKUP($A12,'Return Data'!$B$7:$R$2292,16,0)</f>
        <v>18.909600000000001</v>
      </c>
      <c r="S12" s="67">
        <f t="shared" si="7"/>
        <v>7</v>
      </c>
    </row>
    <row r="13" spans="1:20" x14ac:dyDescent="0.3">
      <c r="A13" s="63" t="s">
        <v>929</v>
      </c>
      <c r="B13" s="64">
        <f>VLOOKUP($A13,'Return Data'!$B$7:$R$2292,3,0)</f>
        <v>44679</v>
      </c>
      <c r="C13" s="65">
        <f>VLOOKUP($A13,'Return Data'!$B$7:$R$2292,4,0)</f>
        <v>53.36</v>
      </c>
      <c r="D13" s="65">
        <f>VLOOKUP($A13,'Return Data'!$B$7:$R$2292,10,0)</f>
        <v>-9.3600000000000003E-2</v>
      </c>
      <c r="E13" s="66">
        <f t="shared" si="0"/>
        <v>9</v>
      </c>
      <c r="F13" s="65">
        <f>VLOOKUP($A13,'Return Data'!$B$7:$R$2292,11,0)</f>
        <v>-3.8559000000000001</v>
      </c>
      <c r="G13" s="66">
        <f t="shared" si="1"/>
        <v>7</v>
      </c>
      <c r="H13" s="65">
        <f>VLOOKUP($A13,'Return Data'!$B$7:$R$2292,12,0)</f>
        <v>6.2102000000000004</v>
      </c>
      <c r="I13" s="66">
        <f t="shared" si="2"/>
        <v>18</v>
      </c>
      <c r="J13" s="65">
        <f>VLOOKUP($A13,'Return Data'!$B$7:$R$2292,13,0)</f>
        <v>14.9505</v>
      </c>
      <c r="K13" s="66">
        <f t="shared" si="3"/>
        <v>17</v>
      </c>
      <c r="L13" s="65">
        <f>VLOOKUP($A13,'Return Data'!$B$7:$R$2292,17,0)</f>
        <v>32.6173</v>
      </c>
      <c r="M13" s="66">
        <f t="shared" si="4"/>
        <v>14</v>
      </c>
      <c r="N13" s="65">
        <f>VLOOKUP($A13,'Return Data'!$B$7:$R$2292,14,0)</f>
        <v>14.2834</v>
      </c>
      <c r="O13" s="66">
        <f t="shared" si="5"/>
        <v>11</v>
      </c>
      <c r="P13" s="65">
        <f>VLOOKUP($A13,'Return Data'!$B$7:$R$2292,15,0)</f>
        <v>12.7689</v>
      </c>
      <c r="Q13" s="66">
        <f t="shared" si="6"/>
        <v>6</v>
      </c>
      <c r="R13" s="65">
        <f>VLOOKUP($A13,'Return Data'!$B$7:$R$2292,16,0)</f>
        <v>13.8058</v>
      </c>
      <c r="S13" s="67">
        <f t="shared" si="7"/>
        <v>14</v>
      </c>
    </row>
    <row r="14" spans="1:20" x14ac:dyDescent="0.3">
      <c r="A14" s="63" t="s">
        <v>931</v>
      </c>
      <c r="B14" s="64">
        <f>VLOOKUP($A14,'Return Data'!$B$7:$R$2292,3,0)</f>
        <v>44679</v>
      </c>
      <c r="C14" s="65">
        <f>VLOOKUP($A14,'Return Data'!$B$7:$R$2292,4,0)</f>
        <v>1622.6615724825499</v>
      </c>
      <c r="D14" s="65">
        <f>VLOOKUP($A14,'Return Data'!$B$7:$R$2292,10,0)</f>
        <v>-2.3574999999999999</v>
      </c>
      <c r="E14" s="66">
        <f t="shared" si="0"/>
        <v>25</v>
      </c>
      <c r="F14" s="65">
        <f>VLOOKUP($A14,'Return Data'!$B$7:$R$2292,11,0)</f>
        <v>-6.5989000000000004</v>
      </c>
      <c r="G14" s="66">
        <f t="shared" si="1"/>
        <v>25</v>
      </c>
      <c r="H14" s="65">
        <f>VLOOKUP($A14,'Return Data'!$B$7:$R$2292,12,0)</f>
        <v>2.1680000000000001</v>
      </c>
      <c r="I14" s="66">
        <f t="shared" si="2"/>
        <v>25</v>
      </c>
      <c r="J14" s="65">
        <f>VLOOKUP($A14,'Return Data'!$B$7:$R$2292,13,0)</f>
        <v>12.050800000000001</v>
      </c>
      <c r="K14" s="66">
        <f t="shared" si="3"/>
        <v>24</v>
      </c>
      <c r="L14" s="65">
        <f>VLOOKUP($A14,'Return Data'!$B$7:$R$2292,17,0)</f>
        <v>35.950099999999999</v>
      </c>
      <c r="M14" s="66">
        <f t="shared" si="4"/>
        <v>5</v>
      </c>
      <c r="N14" s="65">
        <f>VLOOKUP($A14,'Return Data'!$B$7:$R$2292,14,0)</f>
        <v>12.5701</v>
      </c>
      <c r="O14" s="66">
        <f t="shared" si="5"/>
        <v>20</v>
      </c>
      <c r="P14" s="65">
        <f>VLOOKUP($A14,'Return Data'!$B$7:$R$2292,15,0)</f>
        <v>10.1127</v>
      </c>
      <c r="Q14" s="66">
        <f t="shared" si="6"/>
        <v>21</v>
      </c>
      <c r="R14" s="65">
        <f>VLOOKUP($A14,'Return Data'!$B$7:$R$2292,16,0)</f>
        <v>19.607199999999999</v>
      </c>
      <c r="S14" s="67">
        <f t="shared" si="7"/>
        <v>1</v>
      </c>
    </row>
    <row r="15" spans="1:20" x14ac:dyDescent="0.3">
      <c r="A15" s="63" t="s">
        <v>933</v>
      </c>
      <c r="B15" s="64">
        <f>VLOOKUP($A15,'Return Data'!$B$7:$R$2292,3,0)</f>
        <v>44679</v>
      </c>
      <c r="C15" s="65">
        <f>VLOOKUP($A15,'Return Data'!$B$7:$R$2292,4,0)</f>
        <v>854.77097145900404</v>
      </c>
      <c r="D15" s="65">
        <f>VLOOKUP($A15,'Return Data'!$B$7:$R$2292,10,0)</f>
        <v>1.4748000000000001</v>
      </c>
      <c r="E15" s="66">
        <f t="shared" si="0"/>
        <v>2</v>
      </c>
      <c r="F15" s="65">
        <f>VLOOKUP($A15,'Return Data'!$B$7:$R$2292,11,0)</f>
        <v>-0.89439999999999997</v>
      </c>
      <c r="G15" s="66">
        <f t="shared" si="1"/>
        <v>2</v>
      </c>
      <c r="H15" s="65">
        <f>VLOOKUP($A15,'Return Data'!$B$7:$R$2292,12,0)</f>
        <v>11.8828</v>
      </c>
      <c r="I15" s="66">
        <f t="shared" si="2"/>
        <v>2</v>
      </c>
      <c r="J15" s="65">
        <f>VLOOKUP($A15,'Return Data'!$B$7:$R$2292,13,0)</f>
        <v>20.5946</v>
      </c>
      <c r="K15" s="66">
        <f t="shared" si="3"/>
        <v>2</v>
      </c>
      <c r="L15" s="65">
        <f>VLOOKUP($A15,'Return Data'!$B$7:$R$2292,17,0)</f>
        <v>36.877400000000002</v>
      </c>
      <c r="M15" s="66">
        <f t="shared" si="4"/>
        <v>3</v>
      </c>
      <c r="N15" s="65">
        <f>VLOOKUP($A15,'Return Data'!$B$7:$R$2292,14,0)</f>
        <v>11.493</v>
      </c>
      <c r="O15" s="66">
        <f t="shared" si="5"/>
        <v>25</v>
      </c>
      <c r="P15" s="65">
        <f>VLOOKUP($A15,'Return Data'!$B$7:$R$2292,15,0)</f>
        <v>10.9955</v>
      </c>
      <c r="Q15" s="66">
        <f t="shared" si="6"/>
        <v>18</v>
      </c>
      <c r="R15" s="65">
        <f>VLOOKUP($A15,'Return Data'!$B$7:$R$2292,16,0)</f>
        <v>18.923999999999999</v>
      </c>
      <c r="S15" s="67">
        <f t="shared" si="7"/>
        <v>6</v>
      </c>
    </row>
    <row r="16" spans="1:20" x14ac:dyDescent="0.3">
      <c r="A16" s="63" t="s">
        <v>935</v>
      </c>
      <c r="B16" s="64">
        <f>VLOOKUP($A16,'Return Data'!$B$7:$R$2292,3,0)</f>
        <v>44679</v>
      </c>
      <c r="C16" s="65">
        <f>VLOOKUP($A16,'Return Data'!$B$7:$R$2292,4,0)</f>
        <v>306.05439999999999</v>
      </c>
      <c r="D16" s="65">
        <f>VLOOKUP($A16,'Return Data'!$B$7:$R$2292,10,0)</f>
        <v>-2.1848000000000001</v>
      </c>
      <c r="E16" s="66">
        <f t="shared" si="0"/>
        <v>23</v>
      </c>
      <c r="F16" s="65">
        <f>VLOOKUP($A16,'Return Data'!$B$7:$R$2292,11,0)</f>
        <v>-5.7929000000000004</v>
      </c>
      <c r="G16" s="66">
        <f t="shared" si="1"/>
        <v>20</v>
      </c>
      <c r="H16" s="65">
        <f>VLOOKUP($A16,'Return Data'!$B$7:$R$2292,12,0)</f>
        <v>5.4893999999999998</v>
      </c>
      <c r="I16" s="66">
        <f t="shared" si="2"/>
        <v>21</v>
      </c>
      <c r="J16" s="65">
        <f>VLOOKUP($A16,'Return Data'!$B$7:$R$2292,13,0)</f>
        <v>12.366899999999999</v>
      </c>
      <c r="K16" s="66">
        <f t="shared" si="3"/>
        <v>23</v>
      </c>
      <c r="L16" s="65">
        <f>VLOOKUP($A16,'Return Data'!$B$7:$R$2292,17,0)</f>
        <v>30.557700000000001</v>
      </c>
      <c r="M16" s="66">
        <f t="shared" si="4"/>
        <v>20</v>
      </c>
      <c r="N16" s="65">
        <f>VLOOKUP($A16,'Return Data'!$B$7:$R$2292,14,0)</f>
        <v>13.096399999999999</v>
      </c>
      <c r="O16" s="66">
        <f t="shared" si="5"/>
        <v>17</v>
      </c>
      <c r="P16" s="65">
        <f>VLOOKUP($A16,'Return Data'!$B$7:$R$2292,15,0)</f>
        <v>11.0924</v>
      </c>
      <c r="Q16" s="66">
        <f t="shared" si="6"/>
        <v>16</v>
      </c>
      <c r="R16" s="65">
        <f>VLOOKUP($A16,'Return Data'!$B$7:$R$2292,16,0)</f>
        <v>19.291399999999999</v>
      </c>
      <c r="S16" s="67">
        <f t="shared" si="7"/>
        <v>5</v>
      </c>
    </row>
    <row r="17" spans="1:19" x14ac:dyDescent="0.3">
      <c r="A17" s="63" t="s">
        <v>937</v>
      </c>
      <c r="B17" s="64">
        <f>VLOOKUP($A17,'Return Data'!$B$7:$R$2292,3,0)</f>
        <v>44679</v>
      </c>
      <c r="C17" s="65">
        <f>VLOOKUP($A17,'Return Data'!$B$7:$R$2292,4,0)</f>
        <v>65.08</v>
      </c>
      <c r="D17" s="65">
        <f>VLOOKUP($A17,'Return Data'!$B$7:$R$2292,10,0)</f>
        <v>3.0700000000000002E-2</v>
      </c>
      <c r="E17" s="66">
        <f t="shared" si="0"/>
        <v>7</v>
      </c>
      <c r="F17" s="65">
        <f>VLOOKUP($A17,'Return Data'!$B$7:$R$2292,11,0)</f>
        <v>-2.0470000000000002</v>
      </c>
      <c r="G17" s="66">
        <f t="shared" si="1"/>
        <v>4</v>
      </c>
      <c r="H17" s="65">
        <f>VLOOKUP($A17,'Return Data'!$B$7:$R$2292,12,0)</f>
        <v>10.9444</v>
      </c>
      <c r="I17" s="66">
        <f t="shared" si="2"/>
        <v>3</v>
      </c>
      <c r="J17" s="65">
        <f>VLOOKUP($A17,'Return Data'!$B$7:$R$2292,13,0)</f>
        <v>19.654299999999999</v>
      </c>
      <c r="K17" s="66">
        <f t="shared" si="3"/>
        <v>4</v>
      </c>
      <c r="L17" s="65">
        <f>VLOOKUP($A17,'Return Data'!$B$7:$R$2292,17,0)</f>
        <v>37.265900000000002</v>
      </c>
      <c r="M17" s="66">
        <f t="shared" si="4"/>
        <v>2</v>
      </c>
      <c r="N17" s="65">
        <f>VLOOKUP($A17,'Return Data'!$B$7:$R$2292,14,0)</f>
        <v>15.199299999999999</v>
      </c>
      <c r="O17" s="66">
        <f t="shared" si="5"/>
        <v>6</v>
      </c>
      <c r="P17" s="65">
        <f>VLOOKUP($A17,'Return Data'!$B$7:$R$2292,15,0)</f>
        <v>13.1548</v>
      </c>
      <c r="Q17" s="66">
        <f t="shared" si="6"/>
        <v>4</v>
      </c>
      <c r="R17" s="65">
        <f>VLOOKUP($A17,'Return Data'!$B$7:$R$2292,16,0)</f>
        <v>14.3812</v>
      </c>
      <c r="S17" s="67">
        <f t="shared" si="7"/>
        <v>13</v>
      </c>
    </row>
    <row r="18" spans="1:19" x14ac:dyDescent="0.3">
      <c r="A18" s="63" t="s">
        <v>939</v>
      </c>
      <c r="B18" s="64">
        <f>VLOOKUP($A18,'Return Data'!$B$7:$R$2292,3,0)</f>
        <v>44679</v>
      </c>
      <c r="C18" s="65">
        <f>VLOOKUP($A18,'Return Data'!$B$7:$R$2292,4,0)</f>
        <v>38.82</v>
      </c>
      <c r="D18" s="65">
        <f>VLOOKUP($A18,'Return Data'!$B$7:$R$2292,10,0)</f>
        <v>5.1499999999999997E-2</v>
      </c>
      <c r="E18" s="66">
        <f t="shared" si="0"/>
        <v>6</v>
      </c>
      <c r="F18" s="65">
        <f>VLOOKUP($A18,'Return Data'!$B$7:$R$2292,11,0)</f>
        <v>-3.4569000000000001</v>
      </c>
      <c r="G18" s="66">
        <f t="shared" si="1"/>
        <v>6</v>
      </c>
      <c r="H18" s="65">
        <f>VLOOKUP($A18,'Return Data'!$B$7:$R$2292,12,0)</f>
        <v>8.7394999999999996</v>
      </c>
      <c r="I18" s="66">
        <f t="shared" si="2"/>
        <v>4</v>
      </c>
      <c r="J18" s="65">
        <f>VLOOKUP($A18,'Return Data'!$B$7:$R$2292,13,0)</f>
        <v>20.484200000000001</v>
      </c>
      <c r="K18" s="66">
        <f t="shared" si="3"/>
        <v>3</v>
      </c>
      <c r="L18" s="65">
        <f>VLOOKUP($A18,'Return Data'!$B$7:$R$2292,17,0)</f>
        <v>35.223700000000001</v>
      </c>
      <c r="M18" s="66">
        <f t="shared" si="4"/>
        <v>9</v>
      </c>
      <c r="N18" s="65">
        <f>VLOOKUP($A18,'Return Data'!$B$7:$R$2292,14,0)</f>
        <v>17.644600000000001</v>
      </c>
      <c r="O18" s="66">
        <f t="shared" si="5"/>
        <v>1</v>
      </c>
      <c r="P18" s="65">
        <f>VLOOKUP($A18,'Return Data'!$B$7:$R$2292,15,0)</f>
        <v>11.5586</v>
      </c>
      <c r="Q18" s="66">
        <f t="shared" si="6"/>
        <v>14</v>
      </c>
      <c r="R18" s="65">
        <f>VLOOKUP($A18,'Return Data'!$B$7:$R$2292,16,0)</f>
        <v>14.5905</v>
      </c>
      <c r="S18" s="67">
        <f t="shared" si="7"/>
        <v>12</v>
      </c>
    </row>
    <row r="19" spans="1:19" x14ac:dyDescent="0.3">
      <c r="A19" s="63" t="s">
        <v>942</v>
      </c>
      <c r="B19" s="64">
        <f>VLOOKUP($A19,'Return Data'!$B$7:$R$2292,3,0)</f>
        <v>44679</v>
      </c>
      <c r="C19" s="65">
        <f>VLOOKUP($A19,'Return Data'!$B$7:$R$2292,4,0)</f>
        <v>48.08</v>
      </c>
      <c r="D19" s="65">
        <f>VLOOKUP($A19,'Return Data'!$B$7:$R$2292,10,0)</f>
        <v>-2.8687</v>
      </c>
      <c r="E19" s="66">
        <f t="shared" si="0"/>
        <v>27</v>
      </c>
      <c r="F19" s="65">
        <f>VLOOKUP($A19,'Return Data'!$B$7:$R$2292,11,0)</f>
        <v>-5.7439999999999998</v>
      </c>
      <c r="G19" s="66">
        <f t="shared" si="1"/>
        <v>19</v>
      </c>
      <c r="H19" s="65">
        <f>VLOOKUP($A19,'Return Data'!$B$7:$R$2292,12,0)</f>
        <v>6.6784999999999997</v>
      </c>
      <c r="I19" s="66">
        <f t="shared" si="2"/>
        <v>15</v>
      </c>
      <c r="J19" s="65">
        <f>VLOOKUP($A19,'Return Data'!$B$7:$R$2292,13,0)</f>
        <v>14.914</v>
      </c>
      <c r="K19" s="66">
        <f t="shared" si="3"/>
        <v>18</v>
      </c>
      <c r="L19" s="65">
        <f>VLOOKUP($A19,'Return Data'!$B$7:$R$2292,17,0)</f>
        <v>31.557700000000001</v>
      </c>
      <c r="M19" s="66">
        <f t="shared" si="4"/>
        <v>17</v>
      </c>
      <c r="N19" s="65">
        <f>VLOOKUP($A19,'Return Data'!$B$7:$R$2292,14,0)</f>
        <v>13.799300000000001</v>
      </c>
      <c r="O19" s="66">
        <f t="shared" si="5"/>
        <v>15</v>
      </c>
      <c r="P19" s="65">
        <f>VLOOKUP($A19,'Return Data'!$B$7:$R$2292,15,0)</f>
        <v>11.9185</v>
      </c>
      <c r="Q19" s="66">
        <f t="shared" si="6"/>
        <v>11</v>
      </c>
      <c r="R19" s="65">
        <f>VLOOKUP($A19,'Return Data'!$B$7:$R$2292,16,0)</f>
        <v>10.382899999999999</v>
      </c>
      <c r="S19" s="67">
        <f t="shared" si="7"/>
        <v>23</v>
      </c>
    </row>
    <row r="20" spans="1:19" x14ac:dyDescent="0.3">
      <c r="A20" s="63" t="s">
        <v>1933</v>
      </c>
      <c r="B20" s="64">
        <f>VLOOKUP($A20,'Return Data'!$B$7:$R$2292,3,0)</f>
        <v>44679</v>
      </c>
      <c r="C20" s="65">
        <f>VLOOKUP($A20,'Return Data'!$B$7:$R$2292,4,0)</f>
        <v>28.19</v>
      </c>
      <c r="D20" s="65">
        <f>VLOOKUP($A20,'Return Data'!$B$7:$R$2292,10,0)</f>
        <v>-0.80930000000000002</v>
      </c>
      <c r="E20" s="66">
        <f t="shared" si="0"/>
        <v>15</v>
      </c>
      <c r="F20" s="65">
        <f>VLOOKUP($A20,'Return Data'!$B$7:$R$2292,11,0)</f>
        <v>-5.6559999999999997</v>
      </c>
      <c r="G20" s="66">
        <f t="shared" si="1"/>
        <v>18</v>
      </c>
      <c r="H20" s="65">
        <f>VLOOKUP($A20,'Return Data'!$B$7:$R$2292,12,0)</f>
        <v>6.2571000000000003</v>
      </c>
      <c r="I20" s="66">
        <f t="shared" si="2"/>
        <v>17</v>
      </c>
      <c r="J20" s="65">
        <f>VLOOKUP($A20,'Return Data'!$B$7:$R$2292,13,0)</f>
        <v>11.9095</v>
      </c>
      <c r="K20" s="66">
        <f t="shared" si="3"/>
        <v>25</v>
      </c>
      <c r="L20" s="65">
        <f>VLOOKUP($A20,'Return Data'!$B$7:$R$2292,17,0)</f>
        <v>26.992100000000001</v>
      </c>
      <c r="M20" s="66">
        <f t="shared" si="4"/>
        <v>26</v>
      </c>
      <c r="N20" s="65">
        <f>VLOOKUP($A20,'Return Data'!$B$7:$R$2292,14,0)</f>
        <v>9.6786999999999992</v>
      </c>
      <c r="O20" s="66">
        <f t="shared" si="5"/>
        <v>27</v>
      </c>
      <c r="P20" s="65">
        <f>VLOOKUP($A20,'Return Data'!$B$7:$R$2292,15,0)</f>
        <v>9.1880000000000006</v>
      </c>
      <c r="Q20" s="66">
        <f t="shared" si="6"/>
        <v>24</v>
      </c>
      <c r="R20" s="65">
        <f>VLOOKUP($A20,'Return Data'!$B$7:$R$2292,16,0)</f>
        <v>10.6736</v>
      </c>
      <c r="S20" s="67">
        <f t="shared" si="7"/>
        <v>22</v>
      </c>
    </row>
    <row r="21" spans="1:19" x14ac:dyDescent="0.3">
      <c r="A21" s="63" t="s">
        <v>944</v>
      </c>
      <c r="B21" s="64">
        <f>VLOOKUP($A21,'Return Data'!$B$7:$R$2292,3,0)</f>
        <v>44679</v>
      </c>
      <c r="C21" s="65">
        <f>VLOOKUP($A21,'Return Data'!$B$7:$R$2292,4,0)</f>
        <v>42.84</v>
      </c>
      <c r="D21" s="65">
        <f>VLOOKUP($A21,'Return Data'!$B$7:$R$2292,10,0)</f>
        <v>-3.6219999999999999</v>
      </c>
      <c r="E21" s="66">
        <f t="shared" si="0"/>
        <v>28</v>
      </c>
      <c r="F21" s="65">
        <f>VLOOKUP($A21,'Return Data'!$B$7:$R$2292,11,0)</f>
        <v>-6.7073</v>
      </c>
      <c r="G21" s="66">
        <f t="shared" si="1"/>
        <v>26</v>
      </c>
      <c r="H21" s="65">
        <f>VLOOKUP($A21,'Return Data'!$B$7:$R$2292,12,0)</f>
        <v>5.7516999999999996</v>
      </c>
      <c r="I21" s="66">
        <f t="shared" si="2"/>
        <v>19</v>
      </c>
      <c r="J21" s="65">
        <f>VLOOKUP($A21,'Return Data'!$B$7:$R$2292,13,0)</f>
        <v>18.933900000000001</v>
      </c>
      <c r="K21" s="66">
        <f t="shared" si="3"/>
        <v>5</v>
      </c>
      <c r="L21" s="65">
        <f>VLOOKUP($A21,'Return Data'!$B$7:$R$2292,17,0)</f>
        <v>32.395800000000001</v>
      </c>
      <c r="M21" s="66">
        <f t="shared" si="4"/>
        <v>15</v>
      </c>
      <c r="N21" s="65">
        <f>VLOOKUP($A21,'Return Data'!$B$7:$R$2292,14,0)</f>
        <v>14.137600000000001</v>
      </c>
      <c r="O21" s="66">
        <f t="shared" si="5"/>
        <v>12</v>
      </c>
      <c r="P21" s="65">
        <f>VLOOKUP($A21,'Return Data'!$B$7:$R$2292,15,0)</f>
        <v>12.3826</v>
      </c>
      <c r="Q21" s="66">
        <f t="shared" si="6"/>
        <v>8</v>
      </c>
      <c r="R21" s="65">
        <f>VLOOKUP($A21,'Return Data'!$B$7:$R$2292,16,0)</f>
        <v>12.1447</v>
      </c>
      <c r="S21" s="67">
        <f t="shared" si="7"/>
        <v>18</v>
      </c>
    </row>
    <row r="22" spans="1:19" x14ac:dyDescent="0.3">
      <c r="A22" s="63" t="s">
        <v>2053</v>
      </c>
      <c r="B22" s="64">
        <f>VLOOKUP($A22,'Return Data'!$B$7:$R$2292,3,0)</f>
        <v>44679</v>
      </c>
      <c r="C22" s="65">
        <f>VLOOKUP($A22,'Return Data'!$B$7:$R$2292,4,0)</f>
        <v>96.475300000000004</v>
      </c>
      <c r="D22" s="65">
        <f>VLOOKUP($A22,'Return Data'!$B$7:$R$2292,10,0)</f>
        <v>-0.37459999999999999</v>
      </c>
      <c r="E22" s="66">
        <f t="shared" si="0"/>
        <v>11</v>
      </c>
      <c r="F22" s="65">
        <f>VLOOKUP($A22,'Return Data'!$B$7:$R$2292,11,0)</f>
        <v>-3.4316</v>
      </c>
      <c r="G22" s="66">
        <f t="shared" si="1"/>
        <v>5</v>
      </c>
      <c r="H22" s="65">
        <f>VLOOKUP($A22,'Return Data'!$B$7:$R$2292,12,0)</f>
        <v>7.8150000000000004</v>
      </c>
      <c r="I22" s="66">
        <f t="shared" si="2"/>
        <v>7</v>
      </c>
      <c r="J22" s="65">
        <f>VLOOKUP($A22,'Return Data'!$B$7:$R$2292,13,0)</f>
        <v>15.572900000000001</v>
      </c>
      <c r="K22" s="66">
        <f t="shared" si="3"/>
        <v>13</v>
      </c>
      <c r="L22" s="65">
        <f>VLOOKUP($A22,'Return Data'!$B$7:$R$2292,17,0)</f>
        <v>24.4786</v>
      </c>
      <c r="M22" s="66">
        <f t="shared" si="4"/>
        <v>28</v>
      </c>
      <c r="N22" s="65">
        <f>VLOOKUP($A22,'Return Data'!$B$7:$R$2292,14,0)</f>
        <v>12.997</v>
      </c>
      <c r="O22" s="66">
        <f t="shared" si="5"/>
        <v>18</v>
      </c>
      <c r="P22" s="65">
        <f>VLOOKUP($A22,'Return Data'!$B$7:$R$2292,15,0)</f>
        <v>10.310600000000001</v>
      </c>
      <c r="Q22" s="66">
        <f t="shared" si="6"/>
        <v>20</v>
      </c>
      <c r="R22" s="65">
        <f>VLOOKUP($A22,'Return Data'!$B$7:$R$2292,16,0)</f>
        <v>8.7263000000000002</v>
      </c>
      <c r="S22" s="67">
        <f t="shared" si="7"/>
        <v>28</v>
      </c>
    </row>
    <row r="23" spans="1:19" x14ac:dyDescent="0.3">
      <c r="A23" s="63" t="s">
        <v>1810</v>
      </c>
      <c r="B23" s="64">
        <f>VLOOKUP($A23,'Return Data'!$B$7:$R$2292,3,0)</f>
        <v>44679</v>
      </c>
      <c r="C23" s="65">
        <f>VLOOKUP($A23,'Return Data'!$B$7:$R$2292,4,0)</f>
        <v>364.58199999999999</v>
      </c>
      <c r="D23" s="65">
        <f>VLOOKUP($A23,'Return Data'!$B$7:$R$2292,10,0)</f>
        <v>-0.95279999999999998</v>
      </c>
      <c r="E23" s="66">
        <f t="shared" si="0"/>
        <v>17</v>
      </c>
      <c r="F23" s="65">
        <f>VLOOKUP($A23,'Return Data'!$B$7:$R$2292,11,0)</f>
        <v>-5.0303000000000004</v>
      </c>
      <c r="G23" s="66">
        <f t="shared" si="1"/>
        <v>14</v>
      </c>
      <c r="H23" s="65">
        <f>VLOOKUP($A23,'Return Data'!$B$7:$R$2292,12,0)</f>
        <v>5.6573000000000002</v>
      </c>
      <c r="I23" s="66">
        <f t="shared" si="2"/>
        <v>20</v>
      </c>
      <c r="J23" s="65">
        <f>VLOOKUP($A23,'Return Data'!$B$7:$R$2292,13,0)</f>
        <v>15.244199999999999</v>
      </c>
      <c r="K23" s="66">
        <f t="shared" si="3"/>
        <v>15</v>
      </c>
      <c r="L23" s="65">
        <f>VLOOKUP($A23,'Return Data'!$B$7:$R$2292,17,0)</f>
        <v>35.319699999999997</v>
      </c>
      <c r="M23" s="66">
        <f t="shared" si="4"/>
        <v>8</v>
      </c>
      <c r="N23" s="65">
        <f>VLOOKUP($A23,'Return Data'!$B$7:$R$2292,14,0)</f>
        <v>15.623900000000001</v>
      </c>
      <c r="O23" s="66">
        <f t="shared" si="5"/>
        <v>3</v>
      </c>
      <c r="P23" s="65">
        <f>VLOOKUP($A23,'Return Data'!$B$7:$R$2292,15,0)</f>
        <v>12.5374</v>
      </c>
      <c r="Q23" s="66">
        <f t="shared" si="6"/>
        <v>7</v>
      </c>
      <c r="R23" s="65">
        <f>VLOOKUP($A23,'Return Data'!$B$7:$R$2292,16,0)</f>
        <v>19.396799999999999</v>
      </c>
      <c r="S23" s="67">
        <f t="shared" si="7"/>
        <v>4</v>
      </c>
    </row>
    <row r="24" spans="1:19" x14ac:dyDescent="0.3">
      <c r="A24" s="63" t="s">
        <v>948</v>
      </c>
      <c r="B24" s="64">
        <f>VLOOKUP($A24,'Return Data'!$B$7:$R$2292,3,0)</f>
        <v>44679</v>
      </c>
      <c r="C24" s="65">
        <f>VLOOKUP($A24,'Return Data'!$B$7:$R$2292,4,0)</f>
        <v>39.462000000000003</v>
      </c>
      <c r="D24" s="65">
        <f>VLOOKUP($A24,'Return Data'!$B$7:$R$2292,10,0)</f>
        <v>-0.29559999999999997</v>
      </c>
      <c r="E24" s="66">
        <f t="shared" si="0"/>
        <v>10</v>
      </c>
      <c r="F24" s="65">
        <f>VLOOKUP($A24,'Return Data'!$B$7:$R$2292,11,0)</f>
        <v>-5.4394999999999998</v>
      </c>
      <c r="G24" s="66">
        <f t="shared" si="1"/>
        <v>16</v>
      </c>
      <c r="H24" s="65">
        <f>VLOOKUP($A24,'Return Data'!$B$7:$R$2292,12,0)</f>
        <v>5.1311</v>
      </c>
      <c r="I24" s="66">
        <f t="shared" si="2"/>
        <v>22</v>
      </c>
      <c r="J24" s="65">
        <f>VLOOKUP($A24,'Return Data'!$B$7:$R$2292,13,0)</f>
        <v>13.707000000000001</v>
      </c>
      <c r="K24" s="66">
        <f t="shared" si="3"/>
        <v>20</v>
      </c>
      <c r="L24" s="65">
        <f>VLOOKUP($A24,'Return Data'!$B$7:$R$2292,17,0)</f>
        <v>30.609100000000002</v>
      </c>
      <c r="M24" s="66">
        <f t="shared" si="4"/>
        <v>19</v>
      </c>
      <c r="N24" s="65">
        <f>VLOOKUP($A24,'Return Data'!$B$7:$R$2292,14,0)</f>
        <v>12.888400000000001</v>
      </c>
      <c r="O24" s="66">
        <f t="shared" si="5"/>
        <v>19</v>
      </c>
      <c r="P24" s="65">
        <f>VLOOKUP($A24,'Return Data'!$B$7:$R$2292,15,0)</f>
        <v>10.839700000000001</v>
      </c>
      <c r="Q24" s="66">
        <f t="shared" si="6"/>
        <v>19</v>
      </c>
      <c r="R24" s="65">
        <f>VLOOKUP($A24,'Return Data'!$B$7:$R$2292,16,0)</f>
        <v>9.9131999999999998</v>
      </c>
      <c r="S24" s="67">
        <f t="shared" si="7"/>
        <v>27</v>
      </c>
    </row>
    <row r="25" spans="1:19" x14ac:dyDescent="0.3">
      <c r="A25" s="63" t="s">
        <v>1926</v>
      </c>
      <c r="B25" s="64">
        <f>VLOOKUP($A25,'Return Data'!$B$7:$R$2292,3,0)</f>
        <v>44679</v>
      </c>
      <c r="C25" s="65">
        <f>VLOOKUP($A25,'Return Data'!$B$7:$R$2292,4,0)</f>
        <v>44.022969916308497</v>
      </c>
      <c r="D25" s="65">
        <f>VLOOKUP($A25,'Return Data'!$B$7:$R$2292,10,0)</f>
        <v>-1.2724</v>
      </c>
      <c r="E25" s="66">
        <f t="shared" si="0"/>
        <v>18</v>
      </c>
      <c r="F25" s="65">
        <f>VLOOKUP($A25,'Return Data'!$B$7:$R$2292,11,0)</f>
        <v>-5.8849</v>
      </c>
      <c r="G25" s="66">
        <f t="shared" si="1"/>
        <v>21</v>
      </c>
      <c r="H25" s="65">
        <f>VLOOKUP($A25,'Return Data'!$B$7:$R$2292,12,0)</f>
        <v>6.8714000000000004</v>
      </c>
      <c r="I25" s="66">
        <f t="shared" si="2"/>
        <v>14</v>
      </c>
      <c r="J25" s="65">
        <f>VLOOKUP($A25,'Return Data'!$B$7:$R$2292,13,0)</f>
        <v>15.472799999999999</v>
      </c>
      <c r="K25" s="66">
        <f t="shared" si="3"/>
        <v>14</v>
      </c>
      <c r="L25" s="65">
        <f>VLOOKUP($A25,'Return Data'!$B$7:$R$2292,17,0)</f>
        <v>29.528400000000001</v>
      </c>
      <c r="M25" s="66">
        <f t="shared" si="4"/>
        <v>23</v>
      </c>
      <c r="N25" s="65">
        <f>VLOOKUP($A25,'Return Data'!$B$7:$R$2292,14,0)</f>
        <v>14.435</v>
      </c>
      <c r="O25" s="66">
        <f t="shared" si="5"/>
        <v>9</v>
      </c>
      <c r="P25" s="65">
        <f>VLOOKUP($A25,'Return Data'!$B$7:$R$2292,15,0)</f>
        <v>11.810700000000001</v>
      </c>
      <c r="Q25" s="66">
        <f t="shared" si="6"/>
        <v>12</v>
      </c>
      <c r="R25" s="65">
        <f>VLOOKUP($A25,'Return Data'!$B$7:$R$2292,16,0)</f>
        <v>10.265499999999999</v>
      </c>
      <c r="S25" s="67">
        <f t="shared" si="7"/>
        <v>24</v>
      </c>
    </row>
    <row r="26" spans="1:19" x14ac:dyDescent="0.3">
      <c r="A26" s="63" t="s">
        <v>951</v>
      </c>
      <c r="B26" s="64">
        <f>VLOOKUP($A26,'Return Data'!$B$7:$R$2292,3,0)</f>
        <v>44679</v>
      </c>
      <c r="C26" s="65">
        <f>VLOOKUP($A26,'Return Data'!$B$7:$R$2292,4,0)</f>
        <v>15.4411</v>
      </c>
      <c r="D26" s="65">
        <f>VLOOKUP($A26,'Return Data'!$B$7:$R$2292,10,0)</f>
        <v>-7.8899999999999998E-2</v>
      </c>
      <c r="E26" s="66">
        <f t="shared" si="0"/>
        <v>8</v>
      </c>
      <c r="F26" s="65">
        <f>VLOOKUP($A26,'Return Data'!$B$7:$R$2292,11,0)</f>
        <v>-3.9093</v>
      </c>
      <c r="G26" s="66">
        <f t="shared" si="1"/>
        <v>9</v>
      </c>
      <c r="H26" s="65">
        <f>VLOOKUP($A26,'Return Data'!$B$7:$R$2292,12,0)</f>
        <v>7.6515000000000004</v>
      </c>
      <c r="I26" s="66">
        <f t="shared" si="2"/>
        <v>9</v>
      </c>
      <c r="J26" s="65">
        <f>VLOOKUP($A26,'Return Data'!$B$7:$R$2292,13,0)</f>
        <v>16.686299999999999</v>
      </c>
      <c r="K26" s="66">
        <f t="shared" si="3"/>
        <v>10</v>
      </c>
      <c r="L26" s="65">
        <f>VLOOKUP($A26,'Return Data'!$B$7:$R$2292,17,0)</f>
        <v>34.171799999999998</v>
      </c>
      <c r="M26" s="66">
        <f t="shared" si="4"/>
        <v>12</v>
      </c>
      <c r="N26" s="65"/>
      <c r="O26" s="66"/>
      <c r="P26" s="65"/>
      <c r="Q26" s="66"/>
      <c r="R26" s="65">
        <f>VLOOKUP($A26,'Return Data'!$B$7:$R$2292,16,0)</f>
        <v>14.9238</v>
      </c>
      <c r="S26" s="67">
        <f t="shared" si="7"/>
        <v>11</v>
      </c>
    </row>
    <row r="27" spans="1:19" x14ac:dyDescent="0.3">
      <c r="A27" s="63" t="s">
        <v>953</v>
      </c>
      <c r="B27" s="64">
        <f>VLOOKUP($A27,'Return Data'!$B$7:$R$2292,3,0)</f>
        <v>44679</v>
      </c>
      <c r="C27" s="65">
        <f>VLOOKUP($A27,'Return Data'!$B$7:$R$2292,4,0)</f>
        <v>77.054000000000002</v>
      </c>
      <c r="D27" s="65">
        <f>VLOOKUP($A27,'Return Data'!$B$7:$R$2292,10,0)</f>
        <v>8.3099999999999993E-2</v>
      </c>
      <c r="E27" s="66">
        <f t="shared" si="0"/>
        <v>5</v>
      </c>
      <c r="F27" s="65">
        <f>VLOOKUP($A27,'Return Data'!$B$7:$R$2292,11,0)</f>
        <v>-3.9872999999999998</v>
      </c>
      <c r="G27" s="66">
        <f t="shared" si="1"/>
        <v>11</v>
      </c>
      <c r="H27" s="65">
        <f>VLOOKUP($A27,'Return Data'!$B$7:$R$2292,12,0)</f>
        <v>6.96</v>
      </c>
      <c r="I27" s="66">
        <f t="shared" si="2"/>
        <v>13</v>
      </c>
      <c r="J27" s="65">
        <f>VLOOKUP($A27,'Return Data'!$B$7:$R$2292,13,0)</f>
        <v>16.550699999999999</v>
      </c>
      <c r="K27" s="66">
        <f t="shared" si="3"/>
        <v>11</v>
      </c>
      <c r="L27" s="65">
        <f>VLOOKUP($A27,'Return Data'!$B$7:$R$2292,17,0)</f>
        <v>34.377400000000002</v>
      </c>
      <c r="M27" s="66">
        <f t="shared" si="4"/>
        <v>11</v>
      </c>
      <c r="N27" s="65">
        <f>VLOOKUP($A27,'Return Data'!$B$7:$R$2292,14,0)</f>
        <v>14.4131</v>
      </c>
      <c r="O27" s="66">
        <f t="shared" ref="O27:O35" si="8">RANK(N27,N$8:N$35,0)</f>
        <v>10</v>
      </c>
      <c r="P27" s="65">
        <f>VLOOKUP($A27,'Return Data'!$B$7:$R$2292,15,0)</f>
        <v>13.4803</v>
      </c>
      <c r="Q27" s="66">
        <f t="shared" ref="Q27:Q35" si="9">RANK(P27,P$8:P$35,0)</f>
        <v>3</v>
      </c>
      <c r="R27" s="65">
        <f>VLOOKUP($A27,'Return Data'!$B$7:$R$2292,16,0)</f>
        <v>15.613799999999999</v>
      </c>
      <c r="S27" s="67">
        <f t="shared" si="7"/>
        <v>10</v>
      </c>
    </row>
    <row r="28" spans="1:19" x14ac:dyDescent="0.3">
      <c r="A28" s="63" t="s">
        <v>1972</v>
      </c>
      <c r="B28" s="64">
        <f>VLOOKUP($A28,'Return Data'!$B$7:$R$2292,3,0)</f>
        <v>44679</v>
      </c>
      <c r="C28" s="65">
        <f>VLOOKUP($A28,'Return Data'!$B$7:$R$2292,4,0)</f>
        <v>32.9315</v>
      </c>
      <c r="D28" s="65">
        <f>VLOOKUP($A28,'Return Data'!$B$7:$R$2292,10,0)</f>
        <v>-1.3837999999999999</v>
      </c>
      <c r="E28" s="66">
        <f t="shared" si="0"/>
        <v>19</v>
      </c>
      <c r="F28" s="65">
        <f>VLOOKUP($A28,'Return Data'!$B$7:$R$2292,11,0)</f>
        <v>-6.2480000000000002</v>
      </c>
      <c r="G28" s="66">
        <f t="shared" si="1"/>
        <v>22</v>
      </c>
      <c r="H28" s="65">
        <f>VLOOKUP($A28,'Return Data'!$B$7:$R$2292,12,0)</f>
        <v>4.83</v>
      </c>
      <c r="I28" s="66">
        <f t="shared" si="2"/>
        <v>23</v>
      </c>
      <c r="J28" s="65">
        <f>VLOOKUP($A28,'Return Data'!$B$7:$R$2292,13,0)</f>
        <v>13.223100000000001</v>
      </c>
      <c r="K28" s="66">
        <f t="shared" si="3"/>
        <v>21</v>
      </c>
      <c r="L28" s="65">
        <f>VLOOKUP($A28,'Return Data'!$B$7:$R$2292,17,0)</f>
        <v>31.947600000000001</v>
      </c>
      <c r="M28" s="66">
        <f t="shared" si="4"/>
        <v>16</v>
      </c>
      <c r="N28" s="65">
        <f>VLOOKUP($A28,'Return Data'!$B$7:$R$2292,14,0)</f>
        <v>12.5236</v>
      </c>
      <c r="O28" s="66">
        <f t="shared" si="8"/>
        <v>21</v>
      </c>
      <c r="P28" s="65">
        <f>VLOOKUP($A28,'Return Data'!$B$7:$R$2292,15,0)</f>
        <v>9.5132999999999992</v>
      </c>
      <c r="Q28" s="66">
        <f t="shared" si="9"/>
        <v>23</v>
      </c>
      <c r="R28" s="65">
        <f>VLOOKUP($A28,'Return Data'!$B$7:$R$2292,16,0)</f>
        <v>11.9133</v>
      </c>
      <c r="S28" s="67">
        <f t="shared" si="7"/>
        <v>19</v>
      </c>
    </row>
    <row r="29" spans="1:19" x14ac:dyDescent="0.3">
      <c r="A29" s="63" t="s">
        <v>954</v>
      </c>
      <c r="B29" s="64">
        <f>VLOOKUP($A29,'Return Data'!$B$7:$R$2292,3,0)</f>
        <v>44679</v>
      </c>
      <c r="C29" s="65">
        <f>VLOOKUP($A29,'Return Data'!$B$7:$R$2292,4,0)</f>
        <v>50.1706</v>
      </c>
      <c r="D29" s="65">
        <f>VLOOKUP($A29,'Return Data'!$B$7:$R$2292,10,0)</f>
        <v>1.0130999999999999</v>
      </c>
      <c r="E29" s="66">
        <f t="shared" si="0"/>
        <v>3</v>
      </c>
      <c r="F29" s="65">
        <f>VLOOKUP($A29,'Return Data'!$B$7:$R$2292,11,0)</f>
        <v>-1.5581</v>
      </c>
      <c r="G29" s="66">
        <f t="shared" si="1"/>
        <v>3</v>
      </c>
      <c r="H29" s="65">
        <f>VLOOKUP($A29,'Return Data'!$B$7:$R$2292,12,0)</f>
        <v>12.058199999999999</v>
      </c>
      <c r="I29" s="66">
        <f t="shared" si="2"/>
        <v>1</v>
      </c>
      <c r="J29" s="65">
        <f>VLOOKUP($A29,'Return Data'!$B$7:$R$2292,13,0)</f>
        <v>22.914400000000001</v>
      </c>
      <c r="K29" s="66">
        <f t="shared" si="3"/>
        <v>1</v>
      </c>
      <c r="L29" s="65">
        <f>VLOOKUP($A29,'Return Data'!$B$7:$R$2292,17,0)</f>
        <v>39.3309</v>
      </c>
      <c r="M29" s="66">
        <f t="shared" si="4"/>
        <v>1</v>
      </c>
      <c r="N29" s="65">
        <f>VLOOKUP($A29,'Return Data'!$B$7:$R$2292,14,0)</f>
        <v>12.129200000000001</v>
      </c>
      <c r="O29" s="66">
        <f t="shared" si="8"/>
        <v>22</v>
      </c>
      <c r="P29" s="65">
        <f>VLOOKUP($A29,'Return Data'!$B$7:$R$2292,15,0)</f>
        <v>12.047599999999999</v>
      </c>
      <c r="Q29" s="66">
        <f t="shared" si="9"/>
        <v>10</v>
      </c>
      <c r="R29" s="65">
        <f>VLOOKUP($A29,'Return Data'!$B$7:$R$2292,16,0)</f>
        <v>11.5701</v>
      </c>
      <c r="S29" s="67">
        <f t="shared" si="7"/>
        <v>21</v>
      </c>
    </row>
    <row r="30" spans="1:19" x14ac:dyDescent="0.3">
      <c r="A30" s="63" t="s">
        <v>956</v>
      </c>
      <c r="B30" s="64">
        <f>VLOOKUP($A30,'Return Data'!$B$7:$R$2292,3,0)</f>
        <v>44679</v>
      </c>
      <c r="C30" s="65">
        <f>VLOOKUP($A30,'Return Data'!$B$7:$R$2292,4,0)</f>
        <v>234.65</v>
      </c>
      <c r="D30" s="65">
        <f>VLOOKUP($A30,'Return Data'!$B$7:$R$2292,10,0)</f>
        <v>-1.6514</v>
      </c>
      <c r="E30" s="66">
        <f t="shared" si="0"/>
        <v>20</v>
      </c>
      <c r="F30" s="65">
        <f>VLOOKUP($A30,'Return Data'!$B$7:$R$2292,11,0)</f>
        <v>-6.5586000000000002</v>
      </c>
      <c r="G30" s="66">
        <f t="shared" si="1"/>
        <v>24</v>
      </c>
      <c r="H30" s="65">
        <f>VLOOKUP($A30,'Return Data'!$B$7:$R$2292,12,0)</f>
        <v>1.2950999999999999</v>
      </c>
      <c r="I30" s="66">
        <f t="shared" si="2"/>
        <v>27</v>
      </c>
      <c r="J30" s="65">
        <f>VLOOKUP($A30,'Return Data'!$B$7:$R$2292,13,0)</f>
        <v>8.5688999999999993</v>
      </c>
      <c r="K30" s="66">
        <f t="shared" si="3"/>
        <v>27</v>
      </c>
      <c r="L30" s="65">
        <f>VLOOKUP($A30,'Return Data'!$B$7:$R$2292,17,0)</f>
        <v>28.412700000000001</v>
      </c>
      <c r="M30" s="66">
        <f t="shared" si="4"/>
        <v>24</v>
      </c>
      <c r="N30" s="65">
        <f>VLOOKUP($A30,'Return Data'!$B$7:$R$2292,14,0)</f>
        <v>11.7056</v>
      </c>
      <c r="O30" s="66">
        <f t="shared" si="8"/>
        <v>23</v>
      </c>
      <c r="P30" s="65">
        <f>VLOOKUP($A30,'Return Data'!$B$7:$R$2292,15,0)</f>
        <v>9.9232999999999993</v>
      </c>
      <c r="Q30" s="66">
        <f t="shared" si="9"/>
        <v>22</v>
      </c>
      <c r="R30" s="65">
        <f>VLOOKUP($A30,'Return Data'!$B$7:$R$2292,16,0)</f>
        <v>17.807500000000001</v>
      </c>
      <c r="S30" s="67">
        <f t="shared" si="7"/>
        <v>8</v>
      </c>
    </row>
    <row r="31" spans="1:19" x14ac:dyDescent="0.3">
      <c r="A31" s="63" t="s">
        <v>959</v>
      </c>
      <c r="B31" s="64">
        <f>VLOOKUP($A31,'Return Data'!$B$7:$R$2292,3,0)</f>
        <v>44679</v>
      </c>
      <c r="C31" s="65">
        <f>VLOOKUP($A31,'Return Data'!$B$7:$R$2292,4,0)</f>
        <v>59.893700000000003</v>
      </c>
      <c r="D31" s="65">
        <f>VLOOKUP($A31,'Return Data'!$B$7:$R$2292,10,0)</f>
        <v>0.65190000000000003</v>
      </c>
      <c r="E31" s="66">
        <f t="shared" si="0"/>
        <v>4</v>
      </c>
      <c r="F31" s="65">
        <f>VLOOKUP($A31,'Return Data'!$B$7:$R$2292,11,0)</f>
        <v>-3.8906999999999998</v>
      </c>
      <c r="G31" s="66">
        <f t="shared" si="1"/>
        <v>8</v>
      </c>
      <c r="H31" s="65">
        <f>VLOOKUP($A31,'Return Data'!$B$7:$R$2292,12,0)</f>
        <v>7.3773999999999997</v>
      </c>
      <c r="I31" s="66">
        <f t="shared" si="2"/>
        <v>10</v>
      </c>
      <c r="J31" s="65">
        <f>VLOOKUP($A31,'Return Data'!$B$7:$R$2292,13,0)</f>
        <v>15.002800000000001</v>
      </c>
      <c r="K31" s="66">
        <f t="shared" si="3"/>
        <v>16</v>
      </c>
      <c r="L31" s="65">
        <f>VLOOKUP($A31,'Return Data'!$B$7:$R$2292,17,0)</f>
        <v>35.899500000000003</v>
      </c>
      <c r="M31" s="66">
        <f t="shared" si="4"/>
        <v>6</v>
      </c>
      <c r="N31" s="65">
        <f>VLOOKUP($A31,'Return Data'!$B$7:$R$2292,14,0)</f>
        <v>14.9413</v>
      </c>
      <c r="O31" s="66">
        <f t="shared" si="8"/>
        <v>7</v>
      </c>
      <c r="P31" s="65">
        <f>VLOOKUP($A31,'Return Data'!$B$7:$R$2292,15,0)</f>
        <v>11.688800000000001</v>
      </c>
      <c r="Q31" s="66">
        <f t="shared" si="9"/>
        <v>13</v>
      </c>
      <c r="R31" s="65">
        <f>VLOOKUP($A31,'Return Data'!$B$7:$R$2292,16,0)</f>
        <v>11.6226</v>
      </c>
      <c r="S31" s="67">
        <f t="shared" si="7"/>
        <v>20</v>
      </c>
    </row>
    <row r="32" spans="1:19" x14ac:dyDescent="0.3">
      <c r="A32" s="63" t="s">
        <v>960</v>
      </c>
      <c r="B32" s="64">
        <f>VLOOKUP($A32,'Return Data'!$B$7:$R$2292,3,0)</f>
        <v>44679</v>
      </c>
      <c r="C32" s="65">
        <f>VLOOKUP($A32,'Return Data'!$B$7:$R$2292,4,0)</f>
        <v>716.34993709395997</v>
      </c>
      <c r="D32" s="65">
        <f>VLOOKUP($A32,'Return Data'!$B$7:$R$2292,10,0)</f>
        <v>-0.67459999999999998</v>
      </c>
      <c r="E32" s="66">
        <f t="shared" si="0"/>
        <v>13</v>
      </c>
      <c r="F32" s="65">
        <f>VLOOKUP($A32,'Return Data'!$B$7:$R$2292,11,0)</f>
        <v>-3.9295</v>
      </c>
      <c r="G32" s="66">
        <f t="shared" si="1"/>
        <v>10</v>
      </c>
      <c r="H32" s="65">
        <f>VLOOKUP($A32,'Return Data'!$B$7:$R$2292,12,0)</f>
        <v>7.8746999999999998</v>
      </c>
      <c r="I32" s="66">
        <f t="shared" si="2"/>
        <v>6</v>
      </c>
      <c r="J32" s="65">
        <f>VLOOKUP($A32,'Return Data'!$B$7:$R$2292,13,0)</f>
        <v>17.4544</v>
      </c>
      <c r="K32" s="66">
        <f t="shared" si="3"/>
        <v>6</v>
      </c>
      <c r="L32" s="65">
        <f>VLOOKUP($A32,'Return Data'!$B$7:$R$2292,17,0)</f>
        <v>36.143900000000002</v>
      </c>
      <c r="M32" s="66">
        <f t="shared" si="4"/>
        <v>4</v>
      </c>
      <c r="N32" s="65">
        <f>VLOOKUP($A32,'Return Data'!$B$7:$R$2292,14,0)</f>
        <v>14.001300000000001</v>
      </c>
      <c r="O32" s="66">
        <f t="shared" si="8"/>
        <v>13</v>
      </c>
      <c r="P32" s="65">
        <f>VLOOKUP($A32,'Return Data'!$B$7:$R$2292,15,0)</f>
        <v>11.424200000000001</v>
      </c>
      <c r="Q32" s="66">
        <f t="shared" si="9"/>
        <v>15</v>
      </c>
      <c r="R32" s="65">
        <f>VLOOKUP($A32,'Return Data'!$B$7:$R$2292,16,0)</f>
        <v>19.4877</v>
      </c>
      <c r="S32" s="67">
        <f t="shared" si="7"/>
        <v>3</v>
      </c>
    </row>
    <row r="33" spans="1:19" x14ac:dyDescent="0.3">
      <c r="A33" s="63" t="s">
        <v>963</v>
      </c>
      <c r="B33" s="64">
        <f>VLOOKUP($A33,'Return Data'!$B$7:$R$2292,3,0)</f>
        <v>44679</v>
      </c>
      <c r="C33" s="65">
        <f>VLOOKUP($A33,'Return Data'!$B$7:$R$2292,4,0)</f>
        <v>138.45333333333301</v>
      </c>
      <c r="D33" s="65">
        <f>VLOOKUP($A33,'Return Data'!$B$7:$R$2292,10,0)</f>
        <v>3.6947999999999999</v>
      </c>
      <c r="E33" s="66">
        <f t="shared" si="0"/>
        <v>1</v>
      </c>
      <c r="F33" s="65">
        <f>VLOOKUP($A33,'Return Data'!$B$7:$R$2292,11,0)</f>
        <v>-0.66959999999999997</v>
      </c>
      <c r="G33" s="66">
        <f t="shared" si="1"/>
        <v>1</v>
      </c>
      <c r="H33" s="65">
        <f>VLOOKUP($A33,'Return Data'!$B$7:$R$2292,12,0)</f>
        <v>8.4603999999999999</v>
      </c>
      <c r="I33" s="66">
        <f t="shared" si="2"/>
        <v>5</v>
      </c>
      <c r="J33" s="65">
        <f>VLOOKUP($A33,'Return Data'!$B$7:$R$2292,13,0)</f>
        <v>16.9238</v>
      </c>
      <c r="K33" s="66">
        <f t="shared" si="3"/>
        <v>8</v>
      </c>
      <c r="L33" s="65">
        <f>VLOOKUP($A33,'Return Data'!$B$7:$R$2292,17,0)</f>
        <v>30.472000000000001</v>
      </c>
      <c r="M33" s="66">
        <f t="shared" si="4"/>
        <v>21</v>
      </c>
      <c r="N33" s="65">
        <f>VLOOKUP($A33,'Return Data'!$B$7:$R$2292,14,0)</f>
        <v>11.506500000000001</v>
      </c>
      <c r="O33" s="66">
        <f t="shared" si="8"/>
        <v>24</v>
      </c>
      <c r="P33" s="65">
        <f>VLOOKUP($A33,'Return Data'!$B$7:$R$2292,15,0)</f>
        <v>8.5260999999999996</v>
      </c>
      <c r="Q33" s="66">
        <f t="shared" si="9"/>
        <v>25</v>
      </c>
      <c r="R33" s="65">
        <f>VLOOKUP($A33,'Return Data'!$B$7:$R$2292,16,0)</f>
        <v>10.151199999999999</v>
      </c>
      <c r="S33" s="67">
        <f t="shared" si="7"/>
        <v>25</v>
      </c>
    </row>
    <row r="34" spans="1:19" x14ac:dyDescent="0.3">
      <c r="A34" s="63" t="s">
        <v>965</v>
      </c>
      <c r="B34" s="64">
        <f>VLOOKUP($A34,'Return Data'!$B$7:$R$2292,3,0)</f>
        <v>44679</v>
      </c>
      <c r="C34" s="65">
        <f>VLOOKUP($A34,'Return Data'!$B$7:$R$2292,4,0)</f>
        <v>16.12</v>
      </c>
      <c r="D34" s="65">
        <f>VLOOKUP($A34,'Return Data'!$B$7:$R$2292,10,0)</f>
        <v>-0.43240000000000001</v>
      </c>
      <c r="E34" s="66">
        <f t="shared" si="0"/>
        <v>12</v>
      </c>
      <c r="F34" s="65">
        <f>VLOOKUP($A34,'Return Data'!$B$7:$R$2292,11,0)</f>
        <v>-6.3334999999999999</v>
      </c>
      <c r="G34" s="66">
        <f t="shared" si="1"/>
        <v>23</v>
      </c>
      <c r="H34" s="65">
        <f>VLOOKUP($A34,'Return Data'!$B$7:$R$2292,12,0)</f>
        <v>7.6820000000000004</v>
      </c>
      <c r="I34" s="66">
        <f t="shared" si="2"/>
        <v>8</v>
      </c>
      <c r="J34" s="65">
        <f>VLOOKUP($A34,'Return Data'!$B$7:$R$2292,13,0)</f>
        <v>16.8963</v>
      </c>
      <c r="K34" s="66">
        <f t="shared" si="3"/>
        <v>9</v>
      </c>
      <c r="L34" s="65">
        <f>VLOOKUP($A34,'Return Data'!$B$7:$R$2292,17,0)</f>
        <v>33.609900000000003</v>
      </c>
      <c r="M34" s="66">
        <f t="shared" si="4"/>
        <v>13</v>
      </c>
      <c r="N34" s="65">
        <f>VLOOKUP($A34,'Return Data'!$B$7:$R$2292,14,0)</f>
        <v>13.9611</v>
      </c>
      <c r="O34" s="66">
        <f t="shared" si="8"/>
        <v>14</v>
      </c>
      <c r="P34" s="65">
        <f>VLOOKUP($A34,'Return Data'!$B$7:$R$2292,15,0)</f>
        <v>0</v>
      </c>
      <c r="Q34" s="66">
        <f t="shared" si="9"/>
        <v>27</v>
      </c>
      <c r="R34" s="65">
        <f>VLOOKUP($A34,'Return Data'!$B$7:$R$2292,16,0)</f>
        <v>10.0899</v>
      </c>
      <c r="S34" s="67">
        <f t="shared" si="7"/>
        <v>26</v>
      </c>
    </row>
    <row r="35" spans="1:19" x14ac:dyDescent="0.3">
      <c r="A35" s="63" t="s">
        <v>1815</v>
      </c>
      <c r="B35" s="64">
        <f>VLOOKUP($A35,'Return Data'!$B$7:$R$2292,3,0)</f>
        <v>44679</v>
      </c>
      <c r="C35" s="65">
        <f>VLOOKUP($A35,'Return Data'!$B$7:$R$2292,4,0)</f>
        <v>189.41550000000001</v>
      </c>
      <c r="D35" s="65">
        <f>VLOOKUP($A35,'Return Data'!$B$7:$R$2292,10,0)</f>
        <v>-1.6929000000000001</v>
      </c>
      <c r="E35" s="66">
        <f t="shared" si="0"/>
        <v>21</v>
      </c>
      <c r="F35" s="65">
        <f>VLOOKUP($A35,'Return Data'!$B$7:$R$2292,11,0)</f>
        <v>-5.1677999999999997</v>
      </c>
      <c r="G35" s="66">
        <f t="shared" si="1"/>
        <v>15</v>
      </c>
      <c r="H35" s="65">
        <f>VLOOKUP($A35,'Return Data'!$B$7:$R$2292,12,0)</f>
        <v>7.2308000000000003</v>
      </c>
      <c r="I35" s="66">
        <f t="shared" si="2"/>
        <v>12</v>
      </c>
      <c r="J35" s="65">
        <f>VLOOKUP($A35,'Return Data'!$B$7:$R$2292,13,0)</f>
        <v>15.6768</v>
      </c>
      <c r="K35" s="66">
        <f t="shared" si="3"/>
        <v>12</v>
      </c>
      <c r="L35" s="65">
        <f>VLOOKUP($A35,'Return Data'!$B$7:$R$2292,17,0)</f>
        <v>34.853200000000001</v>
      </c>
      <c r="M35" s="66">
        <f t="shared" si="4"/>
        <v>10</v>
      </c>
      <c r="N35" s="65">
        <f>VLOOKUP($A35,'Return Data'!$B$7:$R$2292,14,0)</f>
        <v>15.3924</v>
      </c>
      <c r="O35" s="66">
        <f t="shared" si="8"/>
        <v>5</v>
      </c>
      <c r="P35" s="65">
        <f>VLOOKUP($A35,'Return Data'!$B$7:$R$2292,15,0)</f>
        <v>12.919600000000001</v>
      </c>
      <c r="Q35" s="66">
        <f t="shared" si="9"/>
        <v>5</v>
      </c>
      <c r="R35" s="65">
        <f>VLOOKUP($A35,'Return Data'!$B$7:$R$2292,16,0)</f>
        <v>13.4008</v>
      </c>
      <c r="S35" s="67">
        <f t="shared" si="7"/>
        <v>15</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-0.78589285714285728</v>
      </c>
      <c r="E37" s="74"/>
      <c r="F37" s="75">
        <f>AVERAGE(F8:F35)</f>
        <v>-4.7814392857142858</v>
      </c>
      <c r="G37" s="74"/>
      <c r="H37" s="75">
        <f>AVERAGE(H8:H35)</f>
        <v>6.4133035714285693</v>
      </c>
      <c r="I37" s="74"/>
      <c r="J37" s="75">
        <f>AVERAGE(J8:J35)</f>
        <v>15.279353571428571</v>
      </c>
      <c r="K37" s="74"/>
      <c r="L37" s="75">
        <f>AVERAGE(L8:L35)</f>
        <v>32.448489285714288</v>
      </c>
      <c r="M37" s="74"/>
      <c r="N37" s="75">
        <f>AVERAGE(N8:N35)</f>
        <v>13.687462962962964</v>
      </c>
      <c r="O37" s="74"/>
      <c r="P37" s="75">
        <f>AVERAGE(P8:P35)</f>
        <v>11.067985185185183</v>
      </c>
      <c r="Q37" s="74"/>
      <c r="R37" s="75">
        <f>AVERAGE(R8:R35)</f>
        <v>14.226653571428573</v>
      </c>
      <c r="S37" s="76"/>
    </row>
    <row r="38" spans="1:19" x14ac:dyDescent="0.3">
      <c r="A38" s="73" t="s">
        <v>28</v>
      </c>
      <c r="B38" s="74"/>
      <c r="C38" s="74"/>
      <c r="D38" s="75">
        <f>MIN(D8:D35)</f>
        <v>-3.6219999999999999</v>
      </c>
      <c r="E38" s="74"/>
      <c r="F38" s="75">
        <f>MIN(F8:F35)</f>
        <v>-8.9380000000000006</v>
      </c>
      <c r="G38" s="74"/>
      <c r="H38" s="75">
        <f>MIN(H8:H35)</f>
        <v>-2.2231999999999998</v>
      </c>
      <c r="I38" s="74"/>
      <c r="J38" s="75">
        <f>MIN(J8:J35)</f>
        <v>7.9706000000000001</v>
      </c>
      <c r="K38" s="74"/>
      <c r="L38" s="75">
        <f>MIN(L8:L35)</f>
        <v>24.4786</v>
      </c>
      <c r="M38" s="74"/>
      <c r="N38" s="75">
        <f>MIN(N8:N35)</f>
        <v>9.6786999999999992</v>
      </c>
      <c r="O38" s="74"/>
      <c r="P38" s="75">
        <f>MIN(P8:P35)</f>
        <v>0</v>
      </c>
      <c r="Q38" s="74"/>
      <c r="R38" s="75">
        <f>MIN(R8:R35)</f>
        <v>8.7263000000000002</v>
      </c>
      <c r="S38" s="76"/>
    </row>
    <row r="39" spans="1:19" ht="15" thickBot="1" x14ac:dyDescent="0.35">
      <c r="A39" s="77" t="s">
        <v>29</v>
      </c>
      <c r="B39" s="78"/>
      <c r="C39" s="78"/>
      <c r="D39" s="79">
        <f>MAX(D8:D35)</f>
        <v>3.6947999999999999</v>
      </c>
      <c r="E39" s="78"/>
      <c r="F39" s="79">
        <f>MAX(F8:F35)</f>
        <v>-0.66959999999999997</v>
      </c>
      <c r="G39" s="78"/>
      <c r="H39" s="79">
        <f>MAX(H8:H35)</f>
        <v>12.058199999999999</v>
      </c>
      <c r="I39" s="78"/>
      <c r="J39" s="79">
        <f>MAX(J8:J35)</f>
        <v>22.914400000000001</v>
      </c>
      <c r="K39" s="78"/>
      <c r="L39" s="79">
        <f>MAX(L8:L35)</f>
        <v>39.3309</v>
      </c>
      <c r="M39" s="78"/>
      <c r="N39" s="79">
        <f>MAX(N8:N35)</f>
        <v>17.644600000000001</v>
      </c>
      <c r="O39" s="78"/>
      <c r="P39" s="79">
        <f>MAX(P8:P35)</f>
        <v>14.7765</v>
      </c>
      <c r="Q39" s="78"/>
      <c r="R39" s="79">
        <f>MAX(R8:R35)</f>
        <v>19.607199999999999</v>
      </c>
      <c r="S39" s="80"/>
    </row>
    <row r="40" spans="1:19" x14ac:dyDescent="0.3">
      <c r="A40" s="112" t="s">
        <v>430</v>
      </c>
    </row>
    <row r="41" spans="1:19" x14ac:dyDescent="0.3">
      <c r="A41" s="14" t="s">
        <v>340</v>
      </c>
    </row>
  </sheetData>
  <sheetProtection algorithmName="SHA-512" hashValue="fWVTGeOyzMvs89DBTMOivJY1/HxxdiDZChZgVMwvMDjaXNP7UZDuDrkyMPHoG47ma7Jn/kYOIVd97SC3rm52Kg==" saltValue="BEBs5SzAXsmcuPHBSDQoLg=="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427</v>
      </c>
      <c r="M6" s="57" t="s">
        <v>10</v>
      </c>
      <c r="N6" s="57" t="s">
        <v>428</v>
      </c>
      <c r="O6" s="57" t="s">
        <v>10</v>
      </c>
      <c r="P6" s="57" t="s">
        <v>428</v>
      </c>
      <c r="Q6" s="57" t="s">
        <v>10</v>
      </c>
      <c r="R6" s="13" t="s">
        <v>428</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44679</v>
      </c>
      <c r="C8" s="65">
        <f>VLOOKUP($A8,'Return Data'!$B$7:$R$2292,4,0)</f>
        <v>37.8825</v>
      </c>
      <c r="D8" s="65">
        <f>VLOOKUP($A8,'Return Data'!$B$7:$R$2292,9,0)</f>
        <v>-3.2915999999999999</v>
      </c>
      <c r="E8" s="66">
        <f t="shared" ref="E8:E33" si="0">RANK(D8,D$8:D$33,0)</f>
        <v>13</v>
      </c>
      <c r="F8" s="65">
        <f>VLOOKUP($A8,'Return Data'!$B$7:$R$2292,10,0)</f>
        <v>1.7287999999999999</v>
      </c>
      <c r="G8" s="66">
        <f t="shared" ref="G8:G33" si="1">RANK(F8,F$8:F$33,0)</f>
        <v>14</v>
      </c>
      <c r="H8" s="65">
        <f>VLOOKUP($A8,'Return Data'!$B$7:$R$2292,11,0)</f>
        <v>2.1067</v>
      </c>
      <c r="I8" s="66">
        <f t="shared" ref="I8:I33" si="2">RANK(H8,H$8:H$33,0)</f>
        <v>6</v>
      </c>
      <c r="J8" s="65">
        <f>VLOOKUP($A8,'Return Data'!$B$7:$R$2292,12,0)</f>
        <v>3.4758</v>
      </c>
      <c r="K8" s="66">
        <f t="shared" ref="K8:K33" si="3">RANK(J8,J$8:J$33,0)</f>
        <v>10</v>
      </c>
      <c r="L8" s="65">
        <f>VLOOKUP($A8,'Return Data'!$B$7:$R$2292,13,0)</f>
        <v>4.1840999999999999</v>
      </c>
      <c r="M8" s="66">
        <f t="shared" ref="M8:M33" si="4">RANK(L8,L$8:L$33,0)</f>
        <v>9</v>
      </c>
      <c r="N8" s="65">
        <f>VLOOKUP($A8,'Return Data'!$B$7:$R$2292,17,0)</f>
        <v>7.9343000000000004</v>
      </c>
      <c r="O8" s="66">
        <f t="shared" ref="O8:O31" si="5">RANK(N8,N$8:N$33,0)</f>
        <v>3</v>
      </c>
      <c r="P8" s="65">
        <f>VLOOKUP($A8,'Return Data'!$B$7:$R$2292,14,0)</f>
        <v>5.1079999999999997</v>
      </c>
      <c r="Q8" s="66">
        <f>RANK(P8,P$8:P$33,0)</f>
        <v>23</v>
      </c>
      <c r="R8" s="65">
        <f>VLOOKUP($A8,'Return Data'!$B$7:$R$2292,16,0)</f>
        <v>7.4203999999999999</v>
      </c>
      <c r="S8" s="67">
        <f t="shared" ref="S8:S33" si="6">RANK(R8,R$8:R$33,0)</f>
        <v>18</v>
      </c>
    </row>
    <row r="9" spans="1:19" x14ac:dyDescent="0.3">
      <c r="A9" s="82" t="s">
        <v>54</v>
      </c>
      <c r="B9" s="64">
        <f>VLOOKUP($A9,'Return Data'!$B$7:$R$2292,3,0)</f>
        <v>44679</v>
      </c>
      <c r="C9" s="65">
        <f>VLOOKUP($A9,'Return Data'!$B$7:$R$2292,4,0)</f>
        <v>0.59379999999999999</v>
      </c>
      <c r="D9" s="65">
        <f>VLOOKUP($A9,'Return Data'!$B$7:$R$2292,9,0)</f>
        <v>-696.00940000000003</v>
      </c>
      <c r="E9" s="66">
        <f t="shared" si="0"/>
        <v>26</v>
      </c>
      <c r="F9" s="65">
        <f>VLOOKUP($A9,'Return Data'!$B$7:$R$2292,10,0)</f>
        <v>-239.73660000000001</v>
      </c>
      <c r="G9" s="66">
        <f t="shared" si="1"/>
        <v>26</v>
      </c>
      <c r="H9" s="65">
        <f>VLOOKUP($A9,'Return Data'!$B$7:$R$2292,11,0)</f>
        <v>-118.55110000000001</v>
      </c>
      <c r="I9" s="66">
        <f t="shared" si="2"/>
        <v>26</v>
      </c>
      <c r="J9" s="65">
        <f>VLOOKUP($A9,'Return Data'!$B$7:$R$2292,12,0)</f>
        <v>-78.745599999999996</v>
      </c>
      <c r="K9" s="66">
        <f t="shared" si="3"/>
        <v>26</v>
      </c>
      <c r="L9" s="65">
        <f>VLOOKUP($A9,'Return Data'!$B$7:$R$2292,13,0)</f>
        <v>-59.113100000000003</v>
      </c>
      <c r="M9" s="66">
        <f t="shared" si="4"/>
        <v>26</v>
      </c>
      <c r="N9" s="65">
        <f>VLOOKUP($A9,'Return Data'!$B$7:$R$2292,17,0)</f>
        <v>-36.057200000000002</v>
      </c>
      <c r="O9" s="66">
        <f t="shared" si="5"/>
        <v>25</v>
      </c>
      <c r="P9" s="65"/>
      <c r="Q9" s="66"/>
      <c r="R9" s="65">
        <f>VLOOKUP($A9,'Return Data'!$B$7:$R$2292,16,0)</f>
        <v>-38.227899999999998</v>
      </c>
      <c r="S9" s="67">
        <f t="shared" si="6"/>
        <v>26</v>
      </c>
    </row>
    <row r="10" spans="1:19" x14ac:dyDescent="0.3">
      <c r="A10" s="82" t="s">
        <v>55</v>
      </c>
      <c r="B10" s="64">
        <f>VLOOKUP($A10,'Return Data'!$B$7:$R$2292,3,0)</f>
        <v>44679</v>
      </c>
      <c r="C10" s="65">
        <f>VLOOKUP($A10,'Return Data'!$B$7:$R$2292,4,0)</f>
        <v>25.8306</v>
      </c>
      <c r="D10" s="65">
        <f>VLOOKUP($A10,'Return Data'!$B$7:$R$2292,9,0)</f>
        <v>-9.6386000000000003</v>
      </c>
      <c r="E10" s="66">
        <f t="shared" si="0"/>
        <v>23</v>
      </c>
      <c r="F10" s="65">
        <f>VLOOKUP($A10,'Return Data'!$B$7:$R$2292,10,0)</f>
        <v>1.1968000000000001</v>
      </c>
      <c r="G10" s="66">
        <f t="shared" si="1"/>
        <v>15</v>
      </c>
      <c r="H10" s="65">
        <f>VLOOKUP($A10,'Return Data'!$B$7:$R$2292,11,0)</f>
        <v>0.65739999999999998</v>
      </c>
      <c r="I10" s="66">
        <f t="shared" si="2"/>
        <v>18</v>
      </c>
      <c r="J10" s="65">
        <f>VLOOKUP($A10,'Return Data'!$B$7:$R$2292,12,0)</f>
        <v>2.7717000000000001</v>
      </c>
      <c r="K10" s="66">
        <f t="shared" si="3"/>
        <v>17</v>
      </c>
      <c r="L10" s="65">
        <f>VLOOKUP($A10,'Return Data'!$B$7:$R$2292,13,0)</f>
        <v>3.1783999999999999</v>
      </c>
      <c r="M10" s="66">
        <f t="shared" si="4"/>
        <v>14</v>
      </c>
      <c r="N10" s="65">
        <f>VLOOKUP($A10,'Return Data'!$B$7:$R$2292,17,0)</f>
        <v>6.1417000000000002</v>
      </c>
      <c r="O10" s="66">
        <f t="shared" si="5"/>
        <v>10</v>
      </c>
      <c r="P10" s="65">
        <f>VLOOKUP($A10,'Return Data'!$B$7:$R$2292,14,0)</f>
        <v>8.4818999999999996</v>
      </c>
      <c r="Q10" s="66">
        <f t="shared" ref="Q10:Q31" si="7">RANK(P10,P$8:P$33,0)</f>
        <v>3</v>
      </c>
      <c r="R10" s="65">
        <f>VLOOKUP($A10,'Return Data'!$B$7:$R$2292,16,0)</f>
        <v>8.9090000000000007</v>
      </c>
      <c r="S10" s="67">
        <f t="shared" si="6"/>
        <v>3</v>
      </c>
    </row>
    <row r="11" spans="1:19" x14ac:dyDescent="0.3">
      <c r="A11" s="82" t="s">
        <v>2007</v>
      </c>
      <c r="B11" s="64">
        <f>VLOOKUP($A11,'Return Data'!$B$7:$R$2292,3,0)</f>
        <v>44679</v>
      </c>
      <c r="C11" s="65">
        <f>VLOOKUP($A11,'Return Data'!$B$7:$R$2292,4,0)</f>
        <v>39.6008</v>
      </c>
      <c r="D11" s="65">
        <f>VLOOKUP($A11,'Return Data'!$B$7:$R$2292,9,0)</f>
        <v>-7.3101000000000003</v>
      </c>
      <c r="E11" s="66">
        <f t="shared" si="0"/>
        <v>20</v>
      </c>
      <c r="F11" s="65">
        <f>VLOOKUP($A11,'Return Data'!$B$7:$R$2292,10,0)</f>
        <v>3.206</v>
      </c>
      <c r="G11" s="66">
        <f t="shared" si="1"/>
        <v>5</v>
      </c>
      <c r="H11" s="65">
        <f>VLOOKUP($A11,'Return Data'!$B$7:$R$2292,11,0)</f>
        <v>1.6054999999999999</v>
      </c>
      <c r="I11" s="66">
        <f t="shared" si="2"/>
        <v>11</v>
      </c>
      <c r="J11" s="65">
        <f>VLOOKUP($A11,'Return Data'!$B$7:$R$2292,12,0)</f>
        <v>3.1331000000000002</v>
      </c>
      <c r="K11" s="66">
        <f t="shared" si="3"/>
        <v>13</v>
      </c>
      <c r="L11" s="65">
        <f>VLOOKUP($A11,'Return Data'!$B$7:$R$2292,13,0)</f>
        <v>2.7585999999999999</v>
      </c>
      <c r="M11" s="66">
        <f t="shared" si="4"/>
        <v>20</v>
      </c>
      <c r="N11" s="65">
        <f>VLOOKUP($A11,'Return Data'!$B$7:$R$2292,17,0)</f>
        <v>3.9937999999999998</v>
      </c>
      <c r="O11" s="66">
        <f t="shared" si="5"/>
        <v>22</v>
      </c>
      <c r="P11" s="65">
        <f>VLOOKUP($A11,'Return Data'!$B$7:$R$2292,14,0)</f>
        <v>6.4717000000000002</v>
      </c>
      <c r="Q11" s="66">
        <f t="shared" si="7"/>
        <v>19</v>
      </c>
      <c r="R11" s="65">
        <f>VLOOKUP($A11,'Return Data'!$B$7:$R$2292,16,0)</f>
        <v>8.0792000000000002</v>
      </c>
      <c r="S11" s="67">
        <f t="shared" si="6"/>
        <v>11</v>
      </c>
    </row>
    <row r="12" spans="1:19" x14ac:dyDescent="0.3">
      <c r="A12" s="82" t="s">
        <v>58</v>
      </c>
      <c r="B12" s="64">
        <f>VLOOKUP($A12,'Return Data'!$B$7:$R$2292,3,0)</f>
        <v>44679</v>
      </c>
      <c r="C12" s="65">
        <f>VLOOKUP($A12,'Return Data'!$B$7:$R$2292,4,0)</f>
        <v>25.8689</v>
      </c>
      <c r="D12" s="65">
        <f>VLOOKUP($A12,'Return Data'!$B$7:$R$2292,9,0)</f>
        <v>-3.0234999999999999</v>
      </c>
      <c r="E12" s="66">
        <f t="shared" si="0"/>
        <v>12</v>
      </c>
      <c r="F12" s="65">
        <f>VLOOKUP($A12,'Return Data'!$B$7:$R$2292,10,0)</f>
        <v>0.88929999999999998</v>
      </c>
      <c r="G12" s="66">
        <f t="shared" si="1"/>
        <v>17</v>
      </c>
      <c r="H12" s="65">
        <f>VLOOKUP($A12,'Return Data'!$B$7:$R$2292,11,0)</f>
        <v>1.3204</v>
      </c>
      <c r="I12" s="66">
        <f t="shared" si="2"/>
        <v>12</v>
      </c>
      <c r="J12" s="65">
        <f>VLOOKUP($A12,'Return Data'!$B$7:$R$2292,12,0)</f>
        <v>2.3593999999999999</v>
      </c>
      <c r="K12" s="66">
        <f t="shared" si="3"/>
        <v>18</v>
      </c>
      <c r="L12" s="65">
        <f>VLOOKUP($A12,'Return Data'!$B$7:$R$2292,13,0)</f>
        <v>2.6145</v>
      </c>
      <c r="M12" s="66">
        <f t="shared" si="4"/>
        <v>21</v>
      </c>
      <c r="N12" s="65">
        <f>VLOOKUP($A12,'Return Data'!$B$7:$R$2292,17,0)</f>
        <v>4.0884999999999998</v>
      </c>
      <c r="O12" s="66">
        <f t="shared" si="5"/>
        <v>20</v>
      </c>
      <c r="P12" s="65">
        <f>VLOOKUP($A12,'Return Data'!$B$7:$R$2292,14,0)</f>
        <v>6.8064999999999998</v>
      </c>
      <c r="Q12" s="66">
        <f t="shared" si="7"/>
        <v>15</v>
      </c>
      <c r="R12" s="65">
        <f>VLOOKUP($A12,'Return Data'!$B$7:$R$2292,16,0)</f>
        <v>8.0510999999999999</v>
      </c>
      <c r="S12" s="67">
        <f t="shared" si="6"/>
        <v>12</v>
      </c>
    </row>
    <row r="13" spans="1:19" x14ac:dyDescent="0.3">
      <c r="A13" s="82" t="s">
        <v>59</v>
      </c>
      <c r="B13" s="64">
        <f>VLOOKUP($A13,'Return Data'!$B$7:$R$2292,3,0)</f>
        <v>44679</v>
      </c>
      <c r="C13" s="65">
        <f>VLOOKUP($A13,'Return Data'!$B$7:$R$2292,4,0)</f>
        <v>2809.9169999999999</v>
      </c>
      <c r="D13" s="65">
        <f>VLOOKUP($A13,'Return Data'!$B$7:$R$2292,9,0)</f>
        <v>-3.9178999999999999</v>
      </c>
      <c r="E13" s="66">
        <f t="shared" si="0"/>
        <v>15</v>
      </c>
      <c r="F13" s="65">
        <f>VLOOKUP($A13,'Return Data'!$B$7:$R$2292,10,0)</f>
        <v>0.87319999999999998</v>
      </c>
      <c r="G13" s="66">
        <f t="shared" si="1"/>
        <v>18</v>
      </c>
      <c r="H13" s="65">
        <f>VLOOKUP($A13,'Return Data'!$B$7:$R$2292,11,0)</f>
        <v>1.2777000000000001</v>
      </c>
      <c r="I13" s="66">
        <f t="shared" si="2"/>
        <v>13</v>
      </c>
      <c r="J13" s="65">
        <f>VLOOKUP($A13,'Return Data'!$B$7:$R$2292,12,0)</f>
        <v>3.2033</v>
      </c>
      <c r="K13" s="66">
        <f t="shared" si="3"/>
        <v>11</v>
      </c>
      <c r="L13" s="65">
        <f>VLOOKUP($A13,'Return Data'!$B$7:$R$2292,13,0)</f>
        <v>3.3348</v>
      </c>
      <c r="M13" s="66">
        <f t="shared" si="4"/>
        <v>12</v>
      </c>
      <c r="N13" s="65">
        <f>VLOOKUP($A13,'Return Data'!$B$7:$R$2292,17,0)</f>
        <v>4.6738</v>
      </c>
      <c r="O13" s="66">
        <f t="shared" si="5"/>
        <v>15</v>
      </c>
      <c r="P13" s="65">
        <f>VLOOKUP($A13,'Return Data'!$B$7:$R$2292,14,0)</f>
        <v>8.1685999999999996</v>
      </c>
      <c r="Q13" s="66">
        <f t="shared" si="7"/>
        <v>6</v>
      </c>
      <c r="R13" s="65">
        <f>VLOOKUP($A13,'Return Data'!$B$7:$R$2292,16,0)</f>
        <v>8.3140999999999998</v>
      </c>
      <c r="S13" s="67">
        <f t="shared" si="6"/>
        <v>8</v>
      </c>
    </row>
    <row r="14" spans="1:19" x14ac:dyDescent="0.3">
      <c r="A14" s="82" t="s">
        <v>61</v>
      </c>
      <c r="B14" s="64">
        <f>VLOOKUP($A14,'Return Data'!$B$7:$R$2292,3,0)</f>
        <v>44679</v>
      </c>
      <c r="C14" s="65">
        <f>VLOOKUP($A14,'Return Data'!$B$7:$R$2292,4,0)</f>
        <v>82.307100000000005</v>
      </c>
      <c r="D14" s="65">
        <f>VLOOKUP($A14,'Return Data'!$B$7:$R$2292,9,0)</f>
        <v>-4.1680000000000001</v>
      </c>
      <c r="E14" s="66">
        <f t="shared" si="0"/>
        <v>17</v>
      </c>
      <c r="F14" s="65">
        <f>VLOOKUP($A14,'Return Data'!$B$7:$R$2292,10,0)</f>
        <v>-4.6786000000000003</v>
      </c>
      <c r="G14" s="66">
        <f t="shared" si="1"/>
        <v>25</v>
      </c>
      <c r="H14" s="65">
        <f>VLOOKUP($A14,'Return Data'!$B$7:$R$2292,11,0)</f>
        <v>-0.4027</v>
      </c>
      <c r="I14" s="66">
        <f t="shared" si="2"/>
        <v>24</v>
      </c>
      <c r="J14" s="65">
        <f>VLOOKUP($A14,'Return Data'!$B$7:$R$2292,12,0)</f>
        <v>9.7315000000000005</v>
      </c>
      <c r="K14" s="66">
        <f t="shared" si="3"/>
        <v>2</v>
      </c>
      <c r="L14" s="65">
        <f>VLOOKUP($A14,'Return Data'!$B$7:$R$2292,13,0)</f>
        <v>7.2763999999999998</v>
      </c>
      <c r="M14" s="66">
        <f t="shared" si="4"/>
        <v>3</v>
      </c>
      <c r="N14" s="65">
        <f>VLOOKUP($A14,'Return Data'!$B$7:$R$2292,17,0)</f>
        <v>9.1492000000000004</v>
      </c>
      <c r="O14" s="66">
        <f t="shared" si="5"/>
        <v>1</v>
      </c>
      <c r="P14" s="65">
        <f>VLOOKUP($A14,'Return Data'!$B$7:$R$2292,14,0)</f>
        <v>5.4912000000000001</v>
      </c>
      <c r="Q14" s="66">
        <f t="shared" si="7"/>
        <v>22</v>
      </c>
      <c r="R14" s="65">
        <f>VLOOKUP($A14,'Return Data'!$B$7:$R$2292,16,0)</f>
        <v>8.3451000000000004</v>
      </c>
      <c r="S14" s="67">
        <f t="shared" si="6"/>
        <v>7</v>
      </c>
    </row>
    <row r="15" spans="1:19" x14ac:dyDescent="0.3">
      <c r="A15" s="82" t="s">
        <v>62</v>
      </c>
      <c r="B15" s="64">
        <f>VLOOKUP($A15,'Return Data'!$B$7:$R$2292,3,0)</f>
        <v>44679</v>
      </c>
      <c r="C15" s="65">
        <f>VLOOKUP($A15,'Return Data'!$B$7:$R$2292,4,0)</f>
        <v>77.813299999999998</v>
      </c>
      <c r="D15" s="65">
        <f>VLOOKUP($A15,'Return Data'!$B$7:$R$2292,9,0)</f>
        <v>-4.6421000000000001</v>
      </c>
      <c r="E15" s="66">
        <f t="shared" si="0"/>
        <v>18</v>
      </c>
      <c r="F15" s="65">
        <f>VLOOKUP($A15,'Return Data'!$B$7:$R$2292,10,0)</f>
        <v>-0.25469999999999998</v>
      </c>
      <c r="G15" s="66">
        <f t="shared" si="1"/>
        <v>22</v>
      </c>
      <c r="H15" s="65">
        <f>VLOOKUP($A15,'Return Data'!$B$7:$R$2292,11,0)</f>
        <v>-4.5900000000000003E-2</v>
      </c>
      <c r="I15" s="66">
        <f t="shared" si="2"/>
        <v>23</v>
      </c>
      <c r="J15" s="65">
        <f>VLOOKUP($A15,'Return Data'!$B$7:$R$2292,12,0)</f>
        <v>1.3784000000000001</v>
      </c>
      <c r="K15" s="66">
        <f t="shared" si="3"/>
        <v>23</v>
      </c>
      <c r="L15" s="65">
        <f>VLOOKUP($A15,'Return Data'!$B$7:$R$2292,13,0)</f>
        <v>7.6883999999999997</v>
      </c>
      <c r="M15" s="66">
        <f t="shared" si="4"/>
        <v>2</v>
      </c>
      <c r="N15" s="65">
        <f>VLOOKUP($A15,'Return Data'!$B$7:$R$2292,17,0)</f>
        <v>7.8780000000000001</v>
      </c>
      <c r="O15" s="66">
        <f t="shared" si="5"/>
        <v>4</v>
      </c>
      <c r="P15" s="65">
        <f>VLOOKUP($A15,'Return Data'!$B$7:$R$2292,14,0)</f>
        <v>7.6139999999999999</v>
      </c>
      <c r="Q15" s="66">
        <f t="shared" si="7"/>
        <v>8</v>
      </c>
      <c r="R15" s="65">
        <f>VLOOKUP($A15,'Return Data'!$B$7:$R$2292,16,0)</f>
        <v>7.8456000000000001</v>
      </c>
      <c r="S15" s="67">
        <f t="shared" si="6"/>
        <v>15</v>
      </c>
    </row>
    <row r="16" spans="1:19" x14ac:dyDescent="0.3">
      <c r="A16" s="82" t="s">
        <v>63</v>
      </c>
      <c r="B16" s="64">
        <f>VLOOKUP($A16,'Return Data'!$B$7:$R$2292,3,0)</f>
        <v>44679</v>
      </c>
      <c r="C16" s="65">
        <f>VLOOKUP($A16,'Return Data'!$B$7:$R$2292,4,0)</f>
        <v>30.756900000000002</v>
      </c>
      <c r="D16" s="65">
        <f>VLOOKUP($A16,'Return Data'!$B$7:$R$2292,9,0)</f>
        <v>-8.6866000000000003</v>
      </c>
      <c r="E16" s="66">
        <f t="shared" si="0"/>
        <v>21</v>
      </c>
      <c r="F16" s="65">
        <f>VLOOKUP($A16,'Return Data'!$B$7:$R$2292,10,0)</f>
        <v>-0.3412</v>
      </c>
      <c r="G16" s="66">
        <f t="shared" si="1"/>
        <v>23</v>
      </c>
      <c r="H16" s="65">
        <f>VLOOKUP($A16,'Return Data'!$B$7:$R$2292,11,0)</f>
        <v>-1.2999999999999999E-3</v>
      </c>
      <c r="I16" s="66">
        <f t="shared" si="2"/>
        <v>22</v>
      </c>
      <c r="J16" s="65">
        <f>VLOOKUP($A16,'Return Data'!$B$7:$R$2292,12,0)</f>
        <v>1.6913</v>
      </c>
      <c r="K16" s="66">
        <f t="shared" si="3"/>
        <v>22</v>
      </c>
      <c r="L16" s="65">
        <f>VLOOKUP($A16,'Return Data'!$B$7:$R$2292,13,0)</f>
        <v>2.0758999999999999</v>
      </c>
      <c r="M16" s="66">
        <f t="shared" si="4"/>
        <v>23</v>
      </c>
      <c r="N16" s="65">
        <f>VLOOKUP($A16,'Return Data'!$B$7:$R$2292,17,0)</f>
        <v>4.0347</v>
      </c>
      <c r="O16" s="66">
        <f t="shared" si="5"/>
        <v>21</v>
      </c>
      <c r="P16" s="65">
        <f>VLOOKUP($A16,'Return Data'!$B$7:$R$2292,14,0)</f>
        <v>6.6157000000000004</v>
      </c>
      <c r="Q16" s="66">
        <f t="shared" si="7"/>
        <v>17</v>
      </c>
      <c r="R16" s="65">
        <f>VLOOKUP($A16,'Return Data'!$B$7:$R$2292,16,0)</f>
        <v>7.2062999999999997</v>
      </c>
      <c r="S16" s="67">
        <f t="shared" si="6"/>
        <v>21</v>
      </c>
    </row>
    <row r="17" spans="1:19" x14ac:dyDescent="0.3">
      <c r="A17" s="82" t="s">
        <v>64</v>
      </c>
      <c r="B17" s="64">
        <f>VLOOKUP($A17,'Return Data'!$B$7:$R$2292,3,0)</f>
        <v>44679</v>
      </c>
      <c r="C17" s="65">
        <f>VLOOKUP($A17,'Return Data'!$B$7:$R$2292,4,0)</f>
        <v>30.765000000000001</v>
      </c>
      <c r="D17" s="65">
        <f>VLOOKUP($A17,'Return Data'!$B$7:$R$2292,9,0)</f>
        <v>0.80420000000000003</v>
      </c>
      <c r="E17" s="66">
        <f t="shared" si="0"/>
        <v>5</v>
      </c>
      <c r="F17" s="65">
        <f>VLOOKUP($A17,'Return Data'!$B$7:$R$2292,10,0)</f>
        <v>4.2168999999999999</v>
      </c>
      <c r="G17" s="66">
        <f t="shared" si="1"/>
        <v>2</v>
      </c>
      <c r="H17" s="65">
        <f>VLOOKUP($A17,'Return Data'!$B$7:$R$2292,11,0)</f>
        <v>2.1484999999999999</v>
      </c>
      <c r="I17" s="66">
        <f t="shared" si="2"/>
        <v>5</v>
      </c>
      <c r="J17" s="65">
        <f>VLOOKUP($A17,'Return Data'!$B$7:$R$2292,12,0)</f>
        <v>3.8992</v>
      </c>
      <c r="K17" s="66">
        <f t="shared" si="3"/>
        <v>6</v>
      </c>
      <c r="L17" s="65">
        <f>VLOOKUP($A17,'Return Data'!$B$7:$R$2292,13,0)</f>
        <v>4.3075999999999999</v>
      </c>
      <c r="M17" s="66">
        <f t="shared" si="4"/>
        <v>7</v>
      </c>
      <c r="N17" s="65">
        <f>VLOOKUP($A17,'Return Data'!$B$7:$R$2292,17,0)</f>
        <v>7.0884</v>
      </c>
      <c r="O17" s="66">
        <f t="shared" si="5"/>
        <v>5</v>
      </c>
      <c r="P17" s="65">
        <f>VLOOKUP($A17,'Return Data'!$B$7:$R$2292,14,0)</f>
        <v>8.7736999999999998</v>
      </c>
      <c r="Q17" s="66">
        <f t="shared" si="7"/>
        <v>1</v>
      </c>
      <c r="R17" s="65">
        <f>VLOOKUP($A17,'Return Data'!$B$7:$R$2292,16,0)</f>
        <v>10.116400000000001</v>
      </c>
      <c r="S17" s="67">
        <f t="shared" si="6"/>
        <v>1</v>
      </c>
    </row>
    <row r="18" spans="1:19" x14ac:dyDescent="0.3">
      <c r="A18" s="82" t="s">
        <v>65</v>
      </c>
      <c r="B18" s="64">
        <f>VLOOKUP($A18,'Return Data'!$B$7:$R$2292,3,0)</f>
        <v>44679</v>
      </c>
      <c r="C18" s="65">
        <f>VLOOKUP($A18,'Return Data'!$B$7:$R$2292,4,0)</f>
        <v>19.3232</v>
      </c>
      <c r="D18" s="65">
        <f>VLOOKUP($A18,'Return Data'!$B$7:$R$2292,9,0)</f>
        <v>-3.9232</v>
      </c>
      <c r="E18" s="66">
        <f t="shared" si="0"/>
        <v>16</v>
      </c>
      <c r="F18" s="65">
        <f>VLOOKUP($A18,'Return Data'!$B$7:$R$2292,10,0)</f>
        <v>1.8109</v>
      </c>
      <c r="G18" s="66">
        <f t="shared" si="1"/>
        <v>13</v>
      </c>
      <c r="H18" s="65">
        <f>VLOOKUP($A18,'Return Data'!$B$7:$R$2292,11,0)</f>
        <v>0.40039999999999998</v>
      </c>
      <c r="I18" s="66">
        <f t="shared" si="2"/>
        <v>19</v>
      </c>
      <c r="J18" s="65">
        <f>VLOOKUP($A18,'Return Data'!$B$7:$R$2292,12,0)</f>
        <v>3.6598999999999999</v>
      </c>
      <c r="K18" s="66">
        <f t="shared" si="3"/>
        <v>7</v>
      </c>
      <c r="L18" s="65">
        <f>VLOOKUP($A18,'Return Data'!$B$7:$R$2292,13,0)</f>
        <v>4.1923000000000004</v>
      </c>
      <c r="M18" s="66">
        <f t="shared" si="4"/>
        <v>8</v>
      </c>
      <c r="N18" s="65">
        <f>VLOOKUP($A18,'Return Data'!$B$7:$R$2292,17,0)</f>
        <v>7.0715000000000003</v>
      </c>
      <c r="O18" s="66">
        <f t="shared" si="5"/>
        <v>6</v>
      </c>
      <c r="P18" s="65">
        <f>VLOOKUP($A18,'Return Data'!$B$7:$R$2292,14,0)</f>
        <v>6.5137999999999998</v>
      </c>
      <c r="Q18" s="66">
        <f t="shared" si="7"/>
        <v>18</v>
      </c>
      <c r="R18" s="65">
        <f>VLOOKUP($A18,'Return Data'!$B$7:$R$2292,16,0)</f>
        <v>6.3937999999999997</v>
      </c>
      <c r="S18" s="67">
        <f t="shared" si="6"/>
        <v>24</v>
      </c>
    </row>
    <row r="19" spans="1:19" x14ac:dyDescent="0.3">
      <c r="A19" s="82" t="s">
        <v>66</v>
      </c>
      <c r="B19" s="64">
        <f>VLOOKUP($A19,'Return Data'!$B$7:$R$2292,3,0)</f>
        <v>44679</v>
      </c>
      <c r="C19" s="65">
        <f>VLOOKUP($A19,'Return Data'!$B$7:$R$2292,4,0)</f>
        <v>30.003699999999998</v>
      </c>
      <c r="D19" s="65">
        <f>VLOOKUP($A19,'Return Data'!$B$7:$R$2292,9,0)</f>
        <v>-12.117599999999999</v>
      </c>
      <c r="E19" s="66">
        <f t="shared" si="0"/>
        <v>24</v>
      </c>
      <c r="F19" s="65">
        <f>VLOOKUP($A19,'Return Data'!$B$7:$R$2292,10,0)</f>
        <v>0.61729999999999996</v>
      </c>
      <c r="G19" s="66">
        <f t="shared" si="1"/>
        <v>19</v>
      </c>
      <c r="H19" s="65">
        <f>VLOOKUP($A19,'Return Data'!$B$7:$R$2292,11,0)</f>
        <v>0.84440000000000004</v>
      </c>
      <c r="I19" s="66">
        <f t="shared" si="2"/>
        <v>17</v>
      </c>
      <c r="J19" s="65">
        <f>VLOOKUP($A19,'Return Data'!$B$7:$R$2292,12,0)</f>
        <v>2.2814000000000001</v>
      </c>
      <c r="K19" s="66">
        <f t="shared" si="3"/>
        <v>20</v>
      </c>
      <c r="L19" s="65">
        <f>VLOOKUP($A19,'Return Data'!$B$7:$R$2292,13,0)</f>
        <v>2.9901</v>
      </c>
      <c r="M19" s="66">
        <f t="shared" si="4"/>
        <v>17</v>
      </c>
      <c r="N19" s="65">
        <f>VLOOKUP($A19,'Return Data'!$B$7:$R$2292,17,0)</f>
        <v>4.9729000000000001</v>
      </c>
      <c r="O19" s="66">
        <f t="shared" si="5"/>
        <v>13</v>
      </c>
      <c r="P19" s="65">
        <f>VLOOKUP($A19,'Return Data'!$B$7:$R$2292,14,0)</f>
        <v>8.5855999999999995</v>
      </c>
      <c r="Q19" s="66">
        <f t="shared" si="7"/>
        <v>2</v>
      </c>
      <c r="R19" s="65">
        <f>VLOOKUP($A19,'Return Data'!$B$7:$R$2292,16,0)</f>
        <v>8.8079999999999998</v>
      </c>
      <c r="S19" s="67">
        <f t="shared" si="6"/>
        <v>4</v>
      </c>
    </row>
    <row r="20" spans="1:19" x14ac:dyDescent="0.3">
      <c r="A20" s="82" t="s">
        <v>67</v>
      </c>
      <c r="B20" s="64">
        <f>VLOOKUP($A20,'Return Data'!$B$7:$R$2292,3,0)</f>
        <v>44679</v>
      </c>
      <c r="C20" s="65">
        <f>VLOOKUP($A20,'Return Data'!$B$7:$R$2292,4,0)</f>
        <v>18.815999999999999</v>
      </c>
      <c r="D20" s="65">
        <f>VLOOKUP($A20,'Return Data'!$B$7:$R$2292,9,0)</f>
        <v>-1.6060000000000001</v>
      </c>
      <c r="E20" s="66">
        <f t="shared" si="0"/>
        <v>11</v>
      </c>
      <c r="F20" s="65">
        <f>VLOOKUP($A20,'Return Data'!$B$7:$R$2292,10,0)</f>
        <v>4.9082999999999997</v>
      </c>
      <c r="G20" s="66">
        <f t="shared" si="1"/>
        <v>1</v>
      </c>
      <c r="H20" s="65">
        <f>VLOOKUP($A20,'Return Data'!$B$7:$R$2292,11,0)</f>
        <v>4.4473000000000003</v>
      </c>
      <c r="I20" s="66">
        <f t="shared" si="2"/>
        <v>1</v>
      </c>
      <c r="J20" s="65">
        <f>VLOOKUP($A20,'Return Data'!$B$7:$R$2292,12,0)</f>
        <v>5.2038000000000002</v>
      </c>
      <c r="K20" s="66">
        <f t="shared" si="3"/>
        <v>3</v>
      </c>
      <c r="L20" s="65">
        <f>VLOOKUP($A20,'Return Data'!$B$7:$R$2292,13,0)</f>
        <v>6.0862999999999996</v>
      </c>
      <c r="M20" s="66">
        <f t="shared" si="4"/>
        <v>4</v>
      </c>
      <c r="N20" s="65">
        <f>VLOOKUP($A20,'Return Data'!$B$7:$R$2292,17,0)</f>
        <v>7.0469999999999997</v>
      </c>
      <c r="O20" s="66">
        <f t="shared" si="5"/>
        <v>8</v>
      </c>
      <c r="P20" s="65">
        <f>VLOOKUP($A20,'Return Data'!$B$7:$R$2292,14,0)</f>
        <v>7.2103000000000002</v>
      </c>
      <c r="Q20" s="66">
        <f t="shared" si="7"/>
        <v>13</v>
      </c>
      <c r="R20" s="65">
        <f>VLOOKUP($A20,'Return Data'!$B$7:$R$2292,16,0)</f>
        <v>7.4044999999999996</v>
      </c>
      <c r="S20" s="67">
        <f t="shared" si="6"/>
        <v>19</v>
      </c>
    </row>
    <row r="21" spans="1:19" x14ac:dyDescent="0.3">
      <c r="A21" s="82" t="s">
        <v>68</v>
      </c>
      <c r="B21" s="64">
        <f>VLOOKUP($A21,'Return Data'!$B$7:$R$2292,3,0)</f>
        <v>44679</v>
      </c>
      <c r="C21" s="65">
        <f>VLOOKUP($A21,'Return Data'!$B$7:$R$2292,4,0)</f>
        <v>1247.7257999999999</v>
      </c>
      <c r="D21" s="65">
        <f>VLOOKUP($A21,'Return Data'!$B$7:$R$2292,9,0)</f>
        <v>-3.4422000000000001</v>
      </c>
      <c r="E21" s="66">
        <f t="shared" si="0"/>
        <v>14</v>
      </c>
      <c r="F21" s="65">
        <f>VLOOKUP($A21,'Return Data'!$B$7:$R$2292,10,0)</f>
        <v>1.8382000000000001</v>
      </c>
      <c r="G21" s="66">
        <f t="shared" si="1"/>
        <v>12</v>
      </c>
      <c r="H21" s="65">
        <f>VLOOKUP($A21,'Return Data'!$B$7:$R$2292,11,0)</f>
        <v>2.169</v>
      </c>
      <c r="I21" s="66">
        <f t="shared" si="2"/>
        <v>4</v>
      </c>
      <c r="J21" s="65">
        <f>VLOOKUP($A21,'Return Data'!$B$7:$R$2292,12,0)</f>
        <v>3.1145</v>
      </c>
      <c r="K21" s="66">
        <f t="shared" si="3"/>
        <v>14</v>
      </c>
      <c r="L21" s="65">
        <f>VLOOKUP($A21,'Return Data'!$B$7:$R$2292,13,0)</f>
        <v>3.6467000000000001</v>
      </c>
      <c r="M21" s="66">
        <f t="shared" si="4"/>
        <v>11</v>
      </c>
      <c r="N21" s="65">
        <f>VLOOKUP($A21,'Return Data'!$B$7:$R$2292,17,0)</f>
        <v>4.7024999999999997</v>
      </c>
      <c r="O21" s="66">
        <f t="shared" si="5"/>
        <v>14</v>
      </c>
      <c r="P21" s="65">
        <f>VLOOKUP($A21,'Return Data'!$B$7:$R$2292,14,0)</f>
        <v>6.4356999999999998</v>
      </c>
      <c r="Q21" s="66">
        <f t="shared" si="7"/>
        <v>20</v>
      </c>
      <c r="R21" s="65">
        <f>VLOOKUP($A21,'Return Data'!$B$7:$R$2292,16,0)</f>
        <v>6.726</v>
      </c>
      <c r="S21" s="67">
        <f t="shared" si="6"/>
        <v>23</v>
      </c>
    </row>
    <row r="22" spans="1:19" x14ac:dyDescent="0.3">
      <c r="A22" s="82" t="s">
        <v>2036</v>
      </c>
      <c r="B22" s="64">
        <f>VLOOKUP($A22,'Return Data'!$B$7:$R$2292,3,0)</f>
        <v>44679</v>
      </c>
      <c r="C22" s="65">
        <f>VLOOKUP($A22,'Return Data'!$B$7:$R$2292,4,0)</f>
        <v>35.314599999999999</v>
      </c>
      <c r="D22" s="65">
        <f>VLOOKUP($A22,'Return Data'!$B$7:$R$2292,9,0)</f>
        <v>1.6760999999999999</v>
      </c>
      <c r="E22" s="66">
        <f t="shared" si="0"/>
        <v>3</v>
      </c>
      <c r="F22" s="65">
        <f>VLOOKUP($A22,'Return Data'!$B$7:$R$2292,10,0)</f>
        <v>3.1198999999999999</v>
      </c>
      <c r="G22" s="66">
        <f t="shared" si="1"/>
        <v>7</v>
      </c>
      <c r="H22" s="65">
        <f>VLOOKUP($A22,'Return Data'!$B$7:$R$2292,11,0)</f>
        <v>3.1177999999999999</v>
      </c>
      <c r="I22" s="66">
        <f t="shared" si="2"/>
        <v>3</v>
      </c>
      <c r="J22" s="65">
        <f>VLOOKUP($A22,'Return Data'!$B$7:$R$2292,12,0)</f>
        <v>3.6168999999999998</v>
      </c>
      <c r="K22" s="66">
        <f t="shared" si="3"/>
        <v>8</v>
      </c>
      <c r="L22" s="65">
        <f>VLOOKUP($A22,'Return Data'!$B$7:$R$2292,13,0)</f>
        <v>3.7082000000000002</v>
      </c>
      <c r="M22" s="66">
        <f t="shared" si="4"/>
        <v>10</v>
      </c>
      <c r="N22" s="65">
        <f>VLOOKUP($A22,'Return Data'!$B$7:$R$2292,17,0)</f>
        <v>5.5370999999999997</v>
      </c>
      <c r="O22" s="66">
        <f t="shared" si="5"/>
        <v>11</v>
      </c>
      <c r="P22" s="65">
        <f>VLOOKUP($A22,'Return Data'!$B$7:$R$2292,14,0)</f>
        <v>5.6700999999999997</v>
      </c>
      <c r="Q22" s="66">
        <f t="shared" si="7"/>
        <v>21</v>
      </c>
      <c r="R22" s="65">
        <f>VLOOKUP($A22,'Return Data'!$B$7:$R$2292,16,0)</f>
        <v>7.7274000000000003</v>
      </c>
      <c r="S22" s="67">
        <f t="shared" si="6"/>
        <v>16</v>
      </c>
    </row>
    <row r="23" spans="1:19" x14ac:dyDescent="0.3">
      <c r="A23" s="82" t="s">
        <v>70</v>
      </c>
      <c r="B23" s="64">
        <f>VLOOKUP($A23,'Return Data'!$B$7:$R$2292,3,0)</f>
        <v>44679</v>
      </c>
      <c r="C23" s="65">
        <f>VLOOKUP($A23,'Return Data'!$B$7:$R$2292,4,0)</f>
        <v>32.119399999999999</v>
      </c>
      <c r="D23" s="65">
        <f>VLOOKUP($A23,'Return Data'!$B$7:$R$2292,9,0)</f>
        <v>-0.72899999999999998</v>
      </c>
      <c r="E23" s="66">
        <f t="shared" si="0"/>
        <v>9</v>
      </c>
      <c r="F23" s="65">
        <f>VLOOKUP($A23,'Return Data'!$B$7:$R$2292,10,0)</f>
        <v>3.1314000000000002</v>
      </c>
      <c r="G23" s="66">
        <f t="shared" si="1"/>
        <v>6</v>
      </c>
      <c r="H23" s="65">
        <f>VLOOKUP($A23,'Return Data'!$B$7:$R$2292,11,0)</f>
        <v>2.0531999999999999</v>
      </c>
      <c r="I23" s="66">
        <f t="shared" si="2"/>
        <v>8</v>
      </c>
      <c r="J23" s="65">
        <f>VLOOKUP($A23,'Return Data'!$B$7:$R$2292,12,0)</f>
        <v>4.3120000000000003</v>
      </c>
      <c r="K23" s="66">
        <f t="shared" si="3"/>
        <v>4</v>
      </c>
      <c r="L23" s="65">
        <f>VLOOKUP($A23,'Return Data'!$B$7:$R$2292,13,0)</f>
        <v>4.6425000000000001</v>
      </c>
      <c r="M23" s="66">
        <f t="shared" si="4"/>
        <v>6</v>
      </c>
      <c r="N23" s="65">
        <f>VLOOKUP($A23,'Return Data'!$B$7:$R$2292,17,0)</f>
        <v>7.069</v>
      </c>
      <c r="O23" s="66">
        <f t="shared" si="5"/>
        <v>7</v>
      </c>
      <c r="P23" s="65">
        <f>VLOOKUP($A23,'Return Data'!$B$7:$R$2292,14,0)</f>
        <v>8.4398</v>
      </c>
      <c r="Q23" s="66">
        <f t="shared" si="7"/>
        <v>4</v>
      </c>
      <c r="R23" s="65">
        <f>VLOOKUP($A23,'Return Data'!$B$7:$R$2292,16,0)</f>
        <v>9.1510999999999996</v>
      </c>
      <c r="S23" s="67">
        <f t="shared" si="6"/>
        <v>2</v>
      </c>
    </row>
    <row r="24" spans="1:19" x14ac:dyDescent="0.3">
      <c r="A24" s="82" t="s">
        <v>71</v>
      </c>
      <c r="B24" s="64">
        <f>VLOOKUP($A24,'Return Data'!$B$7:$R$2292,3,0)</f>
        <v>44679</v>
      </c>
      <c r="C24" s="65">
        <f>VLOOKUP($A24,'Return Data'!$B$7:$R$2292,4,0)</f>
        <v>25.403700000000001</v>
      </c>
      <c r="D24" s="65">
        <f>VLOOKUP($A24,'Return Data'!$B$7:$R$2292,9,0)</f>
        <v>1.2666999999999999</v>
      </c>
      <c r="E24" s="66">
        <f t="shared" si="0"/>
        <v>4</v>
      </c>
      <c r="F24" s="65">
        <f>VLOOKUP($A24,'Return Data'!$B$7:$R$2292,10,0)</f>
        <v>2.1312000000000002</v>
      </c>
      <c r="G24" s="66">
        <f t="shared" si="1"/>
        <v>10</v>
      </c>
      <c r="H24" s="65">
        <f>VLOOKUP($A24,'Return Data'!$B$7:$R$2292,11,0)</f>
        <v>0.94469999999999998</v>
      </c>
      <c r="I24" s="66">
        <f t="shared" si="2"/>
        <v>16</v>
      </c>
      <c r="J24" s="65">
        <f>VLOOKUP($A24,'Return Data'!$B$7:$R$2292,12,0)</f>
        <v>2.3523000000000001</v>
      </c>
      <c r="K24" s="66">
        <f t="shared" si="3"/>
        <v>19</v>
      </c>
      <c r="L24" s="65">
        <f>VLOOKUP($A24,'Return Data'!$B$7:$R$2292,13,0)</f>
        <v>2.9201999999999999</v>
      </c>
      <c r="M24" s="66">
        <f t="shared" si="4"/>
        <v>19</v>
      </c>
      <c r="N24" s="65">
        <f>VLOOKUP($A24,'Return Data'!$B$7:$R$2292,17,0)</f>
        <v>4.4085000000000001</v>
      </c>
      <c r="O24" s="66">
        <f t="shared" si="5"/>
        <v>18</v>
      </c>
      <c r="P24" s="65">
        <f>VLOOKUP($A24,'Return Data'!$B$7:$R$2292,14,0)</f>
        <v>7.0804999999999998</v>
      </c>
      <c r="Q24" s="66">
        <f t="shared" si="7"/>
        <v>14</v>
      </c>
      <c r="R24" s="65">
        <f>VLOOKUP($A24,'Return Data'!$B$7:$R$2292,16,0)</f>
        <v>8.3089999999999993</v>
      </c>
      <c r="S24" s="67">
        <f t="shared" si="6"/>
        <v>9</v>
      </c>
    </row>
    <row r="25" spans="1:19" x14ac:dyDescent="0.3">
      <c r="A25" s="82" t="s">
        <v>72</v>
      </c>
      <c r="B25" s="64">
        <f>VLOOKUP($A25,'Return Data'!$B$7:$R$2292,3,0)</f>
        <v>44679</v>
      </c>
      <c r="C25" s="65">
        <f>VLOOKUP($A25,'Return Data'!$B$7:$R$2292,4,0)</f>
        <v>14.2683</v>
      </c>
      <c r="D25" s="65">
        <f>VLOOKUP($A25,'Return Data'!$B$7:$R$2292,9,0)</f>
        <v>-13.0084</v>
      </c>
      <c r="E25" s="66">
        <f t="shared" si="0"/>
        <v>25</v>
      </c>
      <c r="F25" s="65">
        <f>VLOOKUP($A25,'Return Data'!$B$7:$R$2292,10,0)</f>
        <v>0.17630000000000001</v>
      </c>
      <c r="G25" s="66">
        <f t="shared" si="1"/>
        <v>20</v>
      </c>
      <c r="H25" s="65">
        <f>VLOOKUP($A25,'Return Data'!$B$7:$R$2292,11,0)</f>
        <v>1.2275</v>
      </c>
      <c r="I25" s="66">
        <f t="shared" si="2"/>
        <v>15</v>
      </c>
      <c r="J25" s="65">
        <f>VLOOKUP($A25,'Return Data'!$B$7:$R$2292,12,0)</f>
        <v>2.0024000000000002</v>
      </c>
      <c r="K25" s="66">
        <f t="shared" si="3"/>
        <v>21</v>
      </c>
      <c r="L25" s="65">
        <f>VLOOKUP($A25,'Return Data'!$B$7:$R$2292,13,0)</f>
        <v>2.4234</v>
      </c>
      <c r="M25" s="66">
        <f t="shared" si="4"/>
        <v>22</v>
      </c>
      <c r="N25" s="65">
        <f>VLOOKUP($A25,'Return Data'!$B$7:$R$2292,17,0)</f>
        <v>3.6613000000000002</v>
      </c>
      <c r="O25" s="66">
        <f t="shared" si="5"/>
        <v>23</v>
      </c>
      <c r="P25" s="65">
        <f>VLOOKUP($A25,'Return Data'!$B$7:$R$2292,14,0)</f>
        <v>7.8929</v>
      </c>
      <c r="Q25" s="66">
        <f t="shared" si="7"/>
        <v>7</v>
      </c>
      <c r="R25" s="65">
        <f>VLOOKUP($A25,'Return Data'!$B$7:$R$2292,16,0)</f>
        <v>7.2202999999999999</v>
      </c>
      <c r="S25" s="67">
        <f t="shared" si="6"/>
        <v>20</v>
      </c>
    </row>
    <row r="26" spans="1:19" x14ac:dyDescent="0.3">
      <c r="A26" s="82" t="s">
        <v>73</v>
      </c>
      <c r="B26" s="64">
        <f>VLOOKUP($A26,'Return Data'!$B$7:$R$2292,3,0)</f>
        <v>44679</v>
      </c>
      <c r="C26" s="65">
        <f>VLOOKUP($A26,'Return Data'!$B$7:$R$2292,4,0)</f>
        <v>31.594799999999999</v>
      </c>
      <c r="D26" s="65">
        <f>VLOOKUP($A26,'Return Data'!$B$7:$R$2292,9,0)</f>
        <v>-6.5667</v>
      </c>
      <c r="E26" s="66">
        <f t="shared" si="0"/>
        <v>19</v>
      </c>
      <c r="F26" s="65">
        <f>VLOOKUP($A26,'Return Data'!$B$7:$R$2292,10,0)</f>
        <v>2.8086000000000002</v>
      </c>
      <c r="G26" s="66">
        <f t="shared" si="1"/>
        <v>8</v>
      </c>
      <c r="H26" s="65">
        <f>VLOOKUP($A26,'Return Data'!$B$7:$R$2292,11,0)</f>
        <v>1.7485999999999999</v>
      </c>
      <c r="I26" s="66">
        <f t="shared" si="2"/>
        <v>10</v>
      </c>
      <c r="J26" s="65">
        <f>VLOOKUP($A26,'Return Data'!$B$7:$R$2292,12,0)</f>
        <v>3.6160999999999999</v>
      </c>
      <c r="K26" s="66">
        <f t="shared" si="3"/>
        <v>9</v>
      </c>
      <c r="L26" s="65">
        <f>VLOOKUP($A26,'Return Data'!$B$7:$R$2292,13,0)</f>
        <v>3.0735000000000001</v>
      </c>
      <c r="M26" s="66">
        <f t="shared" si="4"/>
        <v>16</v>
      </c>
      <c r="N26" s="65">
        <f>VLOOKUP($A26,'Return Data'!$B$7:$R$2292,17,0)</f>
        <v>4.6283000000000003</v>
      </c>
      <c r="O26" s="66">
        <f t="shared" si="5"/>
        <v>16</v>
      </c>
      <c r="P26" s="65">
        <f>VLOOKUP($A26,'Return Data'!$B$7:$R$2292,14,0)</f>
        <v>7.3407</v>
      </c>
      <c r="Q26" s="66">
        <f t="shared" si="7"/>
        <v>11</v>
      </c>
      <c r="R26" s="65">
        <f>VLOOKUP($A26,'Return Data'!$B$7:$R$2292,16,0)</f>
        <v>8.0167999999999999</v>
      </c>
      <c r="S26" s="67">
        <f t="shared" si="6"/>
        <v>13</v>
      </c>
    </row>
    <row r="27" spans="1:19" x14ac:dyDescent="0.3">
      <c r="A27" s="82" t="s">
        <v>74</v>
      </c>
      <c r="B27" s="64">
        <f>VLOOKUP($A27,'Return Data'!$B$7:$R$2292,3,0)</f>
        <v>44679</v>
      </c>
      <c r="C27" s="65">
        <f>VLOOKUP($A27,'Return Data'!$B$7:$R$2292,4,0)</f>
        <v>2332.3364000000001</v>
      </c>
      <c r="D27" s="65">
        <f>VLOOKUP($A27,'Return Data'!$B$7:$R$2292,9,0)</f>
        <v>0.72470000000000001</v>
      </c>
      <c r="E27" s="66">
        <f t="shared" si="0"/>
        <v>6</v>
      </c>
      <c r="F27" s="65">
        <f>VLOOKUP($A27,'Return Data'!$B$7:$R$2292,10,0)</f>
        <v>1.9300999999999999</v>
      </c>
      <c r="G27" s="66">
        <f t="shared" si="1"/>
        <v>11</v>
      </c>
      <c r="H27" s="65">
        <f>VLOOKUP($A27,'Return Data'!$B$7:$R$2292,11,0)</f>
        <v>1.2410000000000001</v>
      </c>
      <c r="I27" s="66">
        <f t="shared" si="2"/>
        <v>14</v>
      </c>
      <c r="J27" s="65">
        <f>VLOOKUP($A27,'Return Data'!$B$7:$R$2292,12,0)</f>
        <v>2.9319000000000002</v>
      </c>
      <c r="K27" s="66">
        <f t="shared" si="3"/>
        <v>15</v>
      </c>
      <c r="L27" s="65">
        <f>VLOOKUP($A27,'Return Data'!$B$7:$R$2292,13,0)</f>
        <v>3.3069999999999999</v>
      </c>
      <c r="M27" s="66">
        <f t="shared" si="4"/>
        <v>13</v>
      </c>
      <c r="N27" s="65">
        <f>VLOOKUP($A27,'Return Data'!$B$7:$R$2292,17,0)</f>
        <v>5.0016999999999996</v>
      </c>
      <c r="O27" s="66">
        <f t="shared" si="5"/>
        <v>12</v>
      </c>
      <c r="P27" s="65">
        <f>VLOOKUP($A27,'Return Data'!$B$7:$R$2292,14,0)</f>
        <v>7.4836999999999998</v>
      </c>
      <c r="Q27" s="66">
        <f t="shared" si="7"/>
        <v>9</v>
      </c>
      <c r="R27" s="65">
        <f>VLOOKUP($A27,'Return Data'!$B$7:$R$2292,16,0)</f>
        <v>8.4518000000000004</v>
      </c>
      <c r="S27" s="67">
        <f t="shared" si="6"/>
        <v>6</v>
      </c>
    </row>
    <row r="28" spans="1:19" x14ac:dyDescent="0.3">
      <c r="A28" s="82" t="s">
        <v>77</v>
      </c>
      <c r="B28" s="64">
        <f>VLOOKUP($A28,'Return Data'!$B$7:$R$2292,3,0)</f>
        <v>44679</v>
      </c>
      <c r="C28" s="65">
        <f>VLOOKUP($A28,'Return Data'!$B$7:$R$2292,4,0)</f>
        <v>16.981999999999999</v>
      </c>
      <c r="D28" s="65">
        <f>VLOOKUP($A28,'Return Data'!$B$7:$R$2292,9,0)</f>
        <v>-1.2882</v>
      </c>
      <c r="E28" s="66">
        <f t="shared" si="0"/>
        <v>10</v>
      </c>
      <c r="F28" s="65">
        <f>VLOOKUP($A28,'Return Data'!$B$7:$R$2292,10,0)</f>
        <v>3.2376999999999998</v>
      </c>
      <c r="G28" s="66">
        <f t="shared" si="1"/>
        <v>4</v>
      </c>
      <c r="H28" s="65">
        <f>VLOOKUP($A28,'Return Data'!$B$7:$R$2292,11,0)</f>
        <v>2.0364</v>
      </c>
      <c r="I28" s="66">
        <f t="shared" si="2"/>
        <v>9</v>
      </c>
      <c r="J28" s="65">
        <f>VLOOKUP($A28,'Return Data'!$B$7:$R$2292,12,0)</f>
        <v>3.1673</v>
      </c>
      <c r="K28" s="66">
        <f t="shared" si="3"/>
        <v>12</v>
      </c>
      <c r="L28" s="65">
        <f>VLOOKUP($A28,'Return Data'!$B$7:$R$2292,13,0)</f>
        <v>3.0792999999999999</v>
      </c>
      <c r="M28" s="66">
        <f t="shared" si="4"/>
        <v>15</v>
      </c>
      <c r="N28" s="65">
        <f>VLOOKUP($A28,'Return Data'!$B$7:$R$2292,17,0)</f>
        <v>4.1430999999999996</v>
      </c>
      <c r="O28" s="66">
        <f t="shared" si="5"/>
        <v>19</v>
      </c>
      <c r="P28" s="65">
        <f>VLOOKUP($A28,'Return Data'!$B$7:$R$2292,14,0)</f>
        <v>7.3575999999999997</v>
      </c>
      <c r="Q28" s="66">
        <f t="shared" si="7"/>
        <v>10</v>
      </c>
      <c r="R28" s="65">
        <f>VLOOKUP($A28,'Return Data'!$B$7:$R$2292,16,0)</f>
        <v>7.9199000000000002</v>
      </c>
      <c r="S28" s="67">
        <f t="shared" si="6"/>
        <v>14</v>
      </c>
    </row>
    <row r="29" spans="1:19" x14ac:dyDescent="0.3">
      <c r="A29" s="82" t="s">
        <v>78</v>
      </c>
      <c r="B29" s="64">
        <f>VLOOKUP($A29,'Return Data'!$B$7:$R$2292,3,0)</f>
        <v>44679</v>
      </c>
      <c r="C29" s="65">
        <f>VLOOKUP($A29,'Return Data'!$B$7:$R$2292,4,0)</f>
        <v>30.229099999999999</v>
      </c>
      <c r="D29" s="65">
        <f>VLOOKUP($A29,'Return Data'!$B$7:$R$2292,9,0)</f>
        <v>-0.63839999999999997</v>
      </c>
      <c r="E29" s="66">
        <f t="shared" si="0"/>
        <v>8</v>
      </c>
      <c r="F29" s="65">
        <f>VLOOKUP($A29,'Return Data'!$B$7:$R$2292,10,0)</f>
        <v>2.5053999999999998</v>
      </c>
      <c r="G29" s="66">
        <f t="shared" si="1"/>
        <v>9</v>
      </c>
      <c r="H29" s="65">
        <f>VLOOKUP($A29,'Return Data'!$B$7:$R$2292,11,0)</f>
        <v>2.0785999999999998</v>
      </c>
      <c r="I29" s="66">
        <f t="shared" si="2"/>
        <v>7</v>
      </c>
      <c r="J29" s="65">
        <f>VLOOKUP($A29,'Return Data'!$B$7:$R$2292,12,0)</f>
        <v>2.8835999999999999</v>
      </c>
      <c r="K29" s="66">
        <f t="shared" si="3"/>
        <v>16</v>
      </c>
      <c r="L29" s="65">
        <f>VLOOKUP($A29,'Return Data'!$B$7:$R$2292,13,0)</f>
        <v>2.9523999999999999</v>
      </c>
      <c r="M29" s="66">
        <f t="shared" si="4"/>
        <v>18</v>
      </c>
      <c r="N29" s="65">
        <f>VLOOKUP($A29,'Return Data'!$B$7:$R$2292,17,0)</f>
        <v>4.5140000000000002</v>
      </c>
      <c r="O29" s="66">
        <f t="shared" si="5"/>
        <v>17</v>
      </c>
      <c r="P29" s="65">
        <f>VLOOKUP($A29,'Return Data'!$B$7:$R$2292,14,0)</f>
        <v>8.2439999999999998</v>
      </c>
      <c r="Q29" s="66">
        <f t="shared" si="7"/>
        <v>5</v>
      </c>
      <c r="R29" s="65">
        <f>VLOOKUP($A29,'Return Data'!$B$7:$R$2292,16,0)</f>
        <v>8.3041999999999998</v>
      </c>
      <c r="S29" s="67">
        <f t="shared" si="6"/>
        <v>10</v>
      </c>
    </row>
    <row r="30" spans="1:19" x14ac:dyDescent="0.3">
      <c r="A30" s="82" t="s">
        <v>79</v>
      </c>
      <c r="B30" s="64">
        <f>VLOOKUP($A30,'Return Data'!$B$7:$R$2292,3,0)</f>
        <v>44679</v>
      </c>
      <c r="C30" s="65">
        <f>VLOOKUP($A30,'Return Data'!$B$7:$R$2292,4,0)</f>
        <v>36.916899999999998</v>
      </c>
      <c r="D30" s="65">
        <f>VLOOKUP($A30,'Return Data'!$B$7:$R$2292,9,0)</f>
        <v>3.1274999999999999</v>
      </c>
      <c r="E30" s="66">
        <f t="shared" si="0"/>
        <v>1</v>
      </c>
      <c r="F30" s="65">
        <f>VLOOKUP($A30,'Return Data'!$B$7:$R$2292,10,0)</f>
        <v>4.1462000000000003</v>
      </c>
      <c r="G30" s="66">
        <f t="shared" si="1"/>
        <v>3</v>
      </c>
      <c r="H30" s="65">
        <f>VLOOKUP($A30,'Return Data'!$B$7:$R$2292,11,0)</f>
        <v>3.8723000000000001</v>
      </c>
      <c r="I30" s="66">
        <f t="shared" si="2"/>
        <v>2</v>
      </c>
      <c r="J30" s="65">
        <f>VLOOKUP($A30,'Return Data'!$B$7:$R$2292,12,0)</f>
        <v>4.1353</v>
      </c>
      <c r="K30" s="66">
        <f t="shared" si="3"/>
        <v>5</v>
      </c>
      <c r="L30" s="65">
        <f>VLOOKUP($A30,'Return Data'!$B$7:$R$2292,13,0)</f>
        <v>4.9428000000000001</v>
      </c>
      <c r="M30" s="66">
        <f t="shared" si="4"/>
        <v>5</v>
      </c>
      <c r="N30" s="65">
        <f>VLOOKUP($A30,'Return Data'!$B$7:$R$2292,17,0)</f>
        <v>6.4370000000000003</v>
      </c>
      <c r="O30" s="66">
        <f t="shared" si="5"/>
        <v>9</v>
      </c>
      <c r="P30" s="65">
        <f>VLOOKUP($A30,'Return Data'!$B$7:$R$2292,14,0)</f>
        <v>7.34</v>
      </c>
      <c r="Q30" s="66">
        <f t="shared" si="7"/>
        <v>12</v>
      </c>
      <c r="R30" s="65">
        <f>VLOOKUP($A30,'Return Data'!$B$7:$R$2292,16,0)</f>
        <v>8.7530999999999999</v>
      </c>
      <c r="S30" s="67">
        <f t="shared" si="6"/>
        <v>5</v>
      </c>
    </row>
    <row r="31" spans="1:19" x14ac:dyDescent="0.3">
      <c r="A31" s="82" t="s">
        <v>80</v>
      </c>
      <c r="B31" s="64">
        <f>VLOOKUP($A31,'Return Data'!$B$7:$R$2292,3,0)</f>
        <v>44679</v>
      </c>
      <c r="C31" s="65">
        <f>VLOOKUP($A31,'Return Data'!$B$7:$R$2292,4,0)</f>
        <v>19.947700000000001</v>
      </c>
      <c r="D31" s="65">
        <f>VLOOKUP($A31,'Return Data'!$B$7:$R$2292,9,0)</f>
        <v>-8.9969999999999999</v>
      </c>
      <c r="E31" s="66">
        <f t="shared" si="0"/>
        <v>22</v>
      </c>
      <c r="F31" s="65">
        <f>VLOOKUP($A31,'Return Data'!$B$7:$R$2292,10,0)</f>
        <v>-2.9306999999999999</v>
      </c>
      <c r="G31" s="66">
        <f t="shared" si="1"/>
        <v>24</v>
      </c>
      <c r="H31" s="65">
        <f>VLOOKUP($A31,'Return Data'!$B$7:$R$2292,11,0)</f>
        <v>-2.3694999999999999</v>
      </c>
      <c r="I31" s="66">
        <f t="shared" si="2"/>
        <v>25</v>
      </c>
      <c r="J31" s="65">
        <f>VLOOKUP($A31,'Return Data'!$B$7:$R$2292,12,0)</f>
        <v>0.50680000000000003</v>
      </c>
      <c r="K31" s="66">
        <f t="shared" si="3"/>
        <v>24</v>
      </c>
      <c r="L31" s="65">
        <f>VLOOKUP($A31,'Return Data'!$B$7:$R$2292,13,0)</f>
        <v>1.127</v>
      </c>
      <c r="M31" s="66">
        <f t="shared" si="4"/>
        <v>24</v>
      </c>
      <c r="N31" s="65">
        <f>VLOOKUP($A31,'Return Data'!$B$7:$R$2292,17,0)</f>
        <v>3.5506000000000002</v>
      </c>
      <c r="O31" s="66">
        <f t="shared" si="5"/>
        <v>24</v>
      </c>
      <c r="P31" s="65">
        <f>VLOOKUP($A31,'Return Data'!$B$7:$R$2292,14,0)</f>
        <v>6.6463000000000001</v>
      </c>
      <c r="Q31" s="66">
        <f t="shared" si="7"/>
        <v>16</v>
      </c>
      <c r="R31" s="65">
        <f>VLOOKUP($A31,'Return Data'!$B$7:$R$2292,16,0)</f>
        <v>6.7697000000000003</v>
      </c>
      <c r="S31" s="67">
        <f t="shared" si="6"/>
        <v>22</v>
      </c>
    </row>
    <row r="32" spans="1:19" x14ac:dyDescent="0.3">
      <c r="A32" s="82" t="s">
        <v>363</v>
      </c>
      <c r="B32" s="64">
        <f>VLOOKUP($A32,'Return Data'!$B$7:$R$2292,3,0)</f>
        <v>0</v>
      </c>
      <c r="C32" s="65">
        <f>VLOOKUP($A32,'Return Data'!$B$7:$R$2292,4,0)</f>
        <v>0</v>
      </c>
      <c r="D32" s="65">
        <f>VLOOKUP($A32,'Return Data'!$B$7:$R$2292,9,0)</f>
        <v>0</v>
      </c>
      <c r="E32" s="66">
        <f t="shared" si="0"/>
        <v>7</v>
      </c>
      <c r="F32" s="65">
        <f>VLOOKUP($A32,'Return Data'!$B$7:$R$2292,10,0)</f>
        <v>0</v>
      </c>
      <c r="G32" s="66">
        <f t="shared" si="1"/>
        <v>21</v>
      </c>
      <c r="H32" s="65">
        <f>VLOOKUP($A32,'Return Data'!$B$7:$R$2292,11,0)</f>
        <v>0</v>
      </c>
      <c r="I32" s="66">
        <f t="shared" si="2"/>
        <v>21</v>
      </c>
      <c r="J32" s="65">
        <f>VLOOKUP($A32,'Return Data'!$B$7:$R$2292,12,0)</f>
        <v>0</v>
      </c>
      <c r="K32" s="66">
        <f t="shared" si="3"/>
        <v>25</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44679</v>
      </c>
      <c r="C33" s="65">
        <f>VLOOKUP($A33,'Return Data'!$B$7:$R$2292,4,0)</f>
        <v>24.7315</v>
      </c>
      <c r="D33" s="65">
        <f>VLOOKUP($A33,'Return Data'!$B$7:$R$2292,9,0)</f>
        <v>2.8203999999999998</v>
      </c>
      <c r="E33" s="66">
        <f t="shared" si="0"/>
        <v>2</v>
      </c>
      <c r="F33" s="65">
        <f>VLOOKUP($A33,'Return Data'!$B$7:$R$2292,10,0)</f>
        <v>1.0407</v>
      </c>
      <c r="G33" s="66">
        <f t="shared" si="1"/>
        <v>16</v>
      </c>
      <c r="H33" s="65">
        <f>VLOOKUP($A33,'Return Data'!$B$7:$R$2292,11,0)</f>
        <v>0.24110000000000001</v>
      </c>
      <c r="I33" s="66">
        <f t="shared" si="2"/>
        <v>20</v>
      </c>
      <c r="J33" s="65">
        <f>VLOOKUP($A33,'Return Data'!$B$7:$R$2292,12,0)</f>
        <v>13.807600000000001</v>
      </c>
      <c r="K33" s="66">
        <f t="shared" si="3"/>
        <v>1</v>
      </c>
      <c r="L33" s="65">
        <f>VLOOKUP($A33,'Return Data'!$B$7:$R$2292,13,0)</f>
        <v>11.1708</v>
      </c>
      <c r="M33" s="66">
        <f t="shared" si="4"/>
        <v>1</v>
      </c>
      <c r="N33" s="65">
        <f>VLOOKUP($A33,'Return Data'!$B$7:$R$2292,17,0)</f>
        <v>8.5863999999999994</v>
      </c>
      <c r="O33" s="66">
        <f>RANK(N33,N$8:N$33,0)</f>
        <v>2</v>
      </c>
      <c r="P33" s="65">
        <f>VLOOKUP($A33,'Return Data'!$B$7:$R$2292,14,0)</f>
        <v>4.8068999999999997</v>
      </c>
      <c r="Q33" s="66">
        <f>RANK(P33,P$8:P$33,0)</f>
        <v>24</v>
      </c>
      <c r="R33" s="65">
        <f>VLOOKUP($A33,'Return Data'!$B$7:$R$2292,16,0)</f>
        <v>7.5647000000000002</v>
      </c>
      <c r="S33" s="67">
        <f t="shared" si="6"/>
        <v>17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-30.099419230769232</v>
      </c>
      <c r="E35" s="88"/>
      <c r="F35" s="89">
        <f>AVERAGE(F8:F33)</f>
        <v>-7.7857153846153846</v>
      </c>
      <c r="G35" s="88"/>
      <c r="H35" s="89">
        <f>AVERAGE(H8:H33)</f>
        <v>-3.3012307692307696</v>
      </c>
      <c r="I35" s="88"/>
      <c r="J35" s="89">
        <f>AVERAGE(J8:J33)</f>
        <v>0.40345769230769213</v>
      </c>
      <c r="K35" s="88"/>
      <c r="L35" s="89">
        <f>AVERAGE(L8:L33)</f>
        <v>1.4833884615384616</v>
      </c>
      <c r="M35" s="88"/>
      <c r="N35" s="89">
        <f>AVERAGE(N8:N33)</f>
        <v>4.0102439999999993</v>
      </c>
      <c r="O35" s="88"/>
      <c r="P35" s="89">
        <f>AVERAGE(P8:P33)</f>
        <v>7.1074666666666673</v>
      </c>
      <c r="Q35" s="88"/>
      <c r="R35" s="89">
        <f>AVERAGE(R8:R33)</f>
        <v>5.9069076923076915</v>
      </c>
      <c r="S35" s="90"/>
    </row>
    <row r="36" spans="1:19" x14ac:dyDescent="0.3">
      <c r="A36" s="87" t="s">
        <v>28</v>
      </c>
      <c r="B36" s="88"/>
      <c r="C36" s="88"/>
      <c r="D36" s="89">
        <f>MIN(D8:D33)</f>
        <v>-696.00940000000003</v>
      </c>
      <c r="E36" s="88"/>
      <c r="F36" s="89">
        <f>MIN(F8:F33)</f>
        <v>-239.73660000000001</v>
      </c>
      <c r="G36" s="88"/>
      <c r="H36" s="89">
        <f>MIN(H8:H33)</f>
        <v>-118.55110000000001</v>
      </c>
      <c r="I36" s="88"/>
      <c r="J36" s="89">
        <f>MIN(J8:J33)</f>
        <v>-78.745599999999996</v>
      </c>
      <c r="K36" s="88"/>
      <c r="L36" s="89">
        <f>MIN(L8:L33)</f>
        <v>-59.113100000000003</v>
      </c>
      <c r="M36" s="88"/>
      <c r="N36" s="89">
        <f>MIN(N8:N33)</f>
        <v>-36.057200000000002</v>
      </c>
      <c r="O36" s="88"/>
      <c r="P36" s="89">
        <f>MIN(P8:P33)</f>
        <v>4.8068999999999997</v>
      </c>
      <c r="Q36" s="88"/>
      <c r="R36" s="89">
        <f>MIN(R8:R33)</f>
        <v>-38.227899999999998</v>
      </c>
      <c r="S36" s="90"/>
    </row>
    <row r="37" spans="1:19" ht="15" thickBot="1" x14ac:dyDescent="0.35">
      <c r="A37" s="91" t="s">
        <v>29</v>
      </c>
      <c r="B37" s="92"/>
      <c r="C37" s="92"/>
      <c r="D37" s="93">
        <f>MAX(D8:D33)</f>
        <v>3.1274999999999999</v>
      </c>
      <c r="E37" s="92"/>
      <c r="F37" s="93">
        <f>MAX(F8:F33)</f>
        <v>4.9082999999999997</v>
      </c>
      <c r="G37" s="92"/>
      <c r="H37" s="93">
        <f>MAX(H8:H33)</f>
        <v>4.4473000000000003</v>
      </c>
      <c r="I37" s="92"/>
      <c r="J37" s="93">
        <f>MAX(J8:J33)</f>
        <v>13.807600000000001</v>
      </c>
      <c r="K37" s="92"/>
      <c r="L37" s="93">
        <f>MAX(L8:L33)</f>
        <v>11.1708</v>
      </c>
      <c r="M37" s="92"/>
      <c r="N37" s="93">
        <f>MAX(N8:N33)</f>
        <v>9.1492000000000004</v>
      </c>
      <c r="O37" s="92"/>
      <c r="P37" s="93">
        <f>MAX(P8:P33)</f>
        <v>8.7736999999999998</v>
      </c>
      <c r="Q37" s="92"/>
      <c r="R37" s="93">
        <f>MAX(R8:R33)</f>
        <v>10.116400000000001</v>
      </c>
      <c r="S37" s="94"/>
    </row>
    <row r="38" spans="1:19" x14ac:dyDescent="0.3">
      <c r="A38" s="112" t="s">
        <v>431</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427</v>
      </c>
      <c r="M6" s="57" t="s">
        <v>10</v>
      </c>
      <c r="N6" s="57" t="s">
        <v>428</v>
      </c>
      <c r="O6" s="57" t="s">
        <v>10</v>
      </c>
      <c r="P6" s="57" t="s">
        <v>428</v>
      </c>
      <c r="Q6" s="57" t="s">
        <v>10</v>
      </c>
      <c r="R6" s="57" t="s">
        <v>428</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44679</v>
      </c>
      <c r="C8" s="65">
        <f>VLOOKUP($A8,'Return Data'!$B$7:$R$2292,4,0)</f>
        <v>24.8828</v>
      </c>
      <c r="D8" s="65">
        <f>VLOOKUP($A8,'Return Data'!$B$7:$R$2292,9,0)</f>
        <v>-3.9003000000000001</v>
      </c>
      <c r="E8" s="66">
        <f t="shared" ref="E8:E37" si="0">RANK(D8,D$8:D$37,0)</f>
        <v>13</v>
      </c>
      <c r="F8" s="65">
        <f>VLOOKUP($A8,'Return Data'!$B$7:$R$2292,10,0)</f>
        <v>1.1064000000000001</v>
      </c>
      <c r="G8" s="66">
        <f t="shared" ref="G8:G37" si="1">RANK(F8,F$8:F$37,0)</f>
        <v>14</v>
      </c>
      <c r="H8" s="65">
        <f>VLOOKUP($A8,'Return Data'!$B$7:$R$2292,11,0)</f>
        <v>1.4907999999999999</v>
      </c>
      <c r="I8" s="66">
        <f t="shared" ref="I8:I37" si="2">RANK(H8,H$8:H$37,0)</f>
        <v>8</v>
      </c>
      <c r="J8" s="65">
        <f>VLOOKUP($A8,'Return Data'!$B$7:$R$2292,12,0)</f>
        <v>2.8489</v>
      </c>
      <c r="K8" s="66">
        <f t="shared" ref="K8:K37" si="3">RANK(J8,J$8:J$37,0)</f>
        <v>12</v>
      </c>
      <c r="L8" s="65">
        <f>VLOOKUP($A8,'Return Data'!$B$7:$R$2292,13,0)</f>
        <v>3.5644</v>
      </c>
      <c r="M8" s="66">
        <f t="shared" ref="M8:M37" si="4">RANK(L8,L$8:L$37,0)</f>
        <v>10</v>
      </c>
      <c r="N8" s="65">
        <f>VLOOKUP($A8,'Return Data'!$B$7:$R$2292,17,0)</f>
        <v>7.3120000000000003</v>
      </c>
      <c r="O8" s="66">
        <f t="shared" ref="O8:O35" si="5">RANK(N8,N$8:N$37,0)</f>
        <v>4</v>
      </c>
      <c r="P8" s="65">
        <f>VLOOKUP($A8,'Return Data'!$B$7:$R$2292,14,0)</f>
        <v>4.5018000000000002</v>
      </c>
      <c r="Q8" s="66">
        <f>RANK(P8,P$8:P$37,0)</f>
        <v>26</v>
      </c>
      <c r="R8" s="65">
        <f>VLOOKUP($A8,'Return Data'!$B$7:$R$2292,16,0)</f>
        <v>7.2276999999999996</v>
      </c>
      <c r="S8" s="67">
        <f t="shared" ref="S8:S37" si="6">RANK(R8,R$8:R$37,0)</f>
        <v>15</v>
      </c>
    </row>
    <row r="9" spans="1:19" x14ac:dyDescent="0.3">
      <c r="A9" s="82" t="s">
        <v>83</v>
      </c>
      <c r="B9" s="64">
        <f>VLOOKUP($A9,'Return Data'!$B$7:$R$2292,3,0)</f>
        <v>44679</v>
      </c>
      <c r="C9" s="65">
        <f>VLOOKUP($A9,'Return Data'!$B$7:$R$2292,4,0)</f>
        <v>35.979599999999998</v>
      </c>
      <c r="D9" s="65">
        <f>VLOOKUP($A9,'Return Data'!$B$7:$R$2292,9,0)</f>
        <v>-3.8944000000000001</v>
      </c>
      <c r="E9" s="66">
        <f t="shared" si="0"/>
        <v>12</v>
      </c>
      <c r="F9" s="65">
        <f>VLOOKUP($A9,'Return Data'!$B$7:$R$2292,10,0)</f>
        <v>1.1234999999999999</v>
      </c>
      <c r="G9" s="66">
        <f t="shared" si="1"/>
        <v>13</v>
      </c>
      <c r="H9" s="65">
        <f>VLOOKUP($A9,'Return Data'!$B$7:$R$2292,11,0)</f>
        <v>1.4999</v>
      </c>
      <c r="I9" s="66">
        <f t="shared" si="2"/>
        <v>7</v>
      </c>
      <c r="J9" s="65">
        <f>VLOOKUP($A9,'Return Data'!$B$7:$R$2292,12,0)</f>
        <v>2.8603000000000001</v>
      </c>
      <c r="K9" s="66">
        <f t="shared" si="3"/>
        <v>11</v>
      </c>
      <c r="L9" s="65">
        <f>VLOOKUP($A9,'Return Data'!$B$7:$R$2292,13,0)</f>
        <v>3.5745</v>
      </c>
      <c r="M9" s="66">
        <f t="shared" si="4"/>
        <v>9</v>
      </c>
      <c r="N9" s="65">
        <f>VLOOKUP($A9,'Return Data'!$B$7:$R$2292,17,0)</f>
        <v>7.3220999999999998</v>
      </c>
      <c r="O9" s="66">
        <f t="shared" si="5"/>
        <v>3</v>
      </c>
      <c r="P9" s="65">
        <f>VLOOKUP($A9,'Return Data'!$B$7:$R$2292,14,0)</f>
        <v>4.5098000000000003</v>
      </c>
      <c r="Q9" s="66">
        <f>RANK(P9,P$8:P$37,0)</f>
        <v>25</v>
      </c>
      <c r="R9" s="65">
        <f>VLOOKUP($A9,'Return Data'!$B$7:$R$2292,16,0)</f>
        <v>7.5484</v>
      </c>
      <c r="S9" s="67">
        <f t="shared" si="6"/>
        <v>12</v>
      </c>
    </row>
    <row r="10" spans="1:19" x14ac:dyDescent="0.3">
      <c r="A10" s="82" t="s">
        <v>84</v>
      </c>
      <c r="B10" s="64">
        <f>VLOOKUP($A10,'Return Data'!$B$7:$R$2292,3,0)</f>
        <v>44679</v>
      </c>
      <c r="C10" s="65">
        <f>VLOOKUP($A10,'Return Data'!$B$7:$R$2292,4,0)</f>
        <v>0.39550000000000002</v>
      </c>
      <c r="D10" s="65">
        <f>VLOOKUP($A10,'Return Data'!$B$7:$R$2292,9,0)</f>
        <v>-696.05759999999998</v>
      </c>
      <c r="E10" s="66">
        <f t="shared" si="0"/>
        <v>30</v>
      </c>
      <c r="F10" s="65">
        <f>VLOOKUP($A10,'Return Data'!$B$7:$R$2292,10,0)</f>
        <v>-239.75319999999999</v>
      </c>
      <c r="G10" s="66">
        <f t="shared" si="1"/>
        <v>30</v>
      </c>
      <c r="H10" s="65">
        <f>VLOOKUP($A10,'Return Data'!$B$7:$R$2292,11,0)</f>
        <v>-118.55929999999999</v>
      </c>
      <c r="I10" s="66">
        <f t="shared" si="2"/>
        <v>30</v>
      </c>
      <c r="J10" s="65">
        <f>VLOOKUP($A10,'Return Data'!$B$7:$R$2292,12,0)</f>
        <v>-78.751000000000005</v>
      </c>
      <c r="K10" s="66">
        <f t="shared" si="3"/>
        <v>30</v>
      </c>
      <c r="L10" s="65">
        <f>VLOOKUP($A10,'Return Data'!$B$7:$R$2292,13,0)</f>
        <v>-59.117199999999997</v>
      </c>
      <c r="M10" s="66">
        <f t="shared" si="4"/>
        <v>30</v>
      </c>
      <c r="N10" s="65">
        <f>VLOOKUP($A10,'Return Data'!$B$7:$R$2292,17,0)</f>
        <v>-36.060400000000001</v>
      </c>
      <c r="O10" s="66">
        <f t="shared" si="5"/>
        <v>29</v>
      </c>
      <c r="P10" s="65"/>
      <c r="Q10" s="66"/>
      <c r="R10" s="65">
        <f>VLOOKUP($A10,'Return Data'!$B$7:$R$2292,16,0)</f>
        <v>-38.2288</v>
      </c>
      <c r="S10" s="67">
        <f t="shared" si="6"/>
        <v>30</v>
      </c>
    </row>
    <row r="11" spans="1:19" x14ac:dyDescent="0.3">
      <c r="A11" s="82" t="s">
        <v>85</v>
      </c>
      <c r="B11" s="64">
        <f>VLOOKUP($A11,'Return Data'!$B$7:$R$2292,3,0)</f>
        <v>44679</v>
      </c>
      <c r="C11" s="65">
        <f>VLOOKUP($A11,'Return Data'!$B$7:$R$2292,4,0)</f>
        <v>0.57179999999999997</v>
      </c>
      <c r="D11" s="65">
        <f>VLOOKUP($A11,'Return Data'!$B$7:$R$2292,9,0)</f>
        <v>-696.01189999999997</v>
      </c>
      <c r="E11" s="66">
        <f t="shared" si="0"/>
        <v>29</v>
      </c>
      <c r="F11" s="65">
        <f>VLOOKUP($A11,'Return Data'!$B$7:$R$2292,10,0)</f>
        <v>-239.73740000000001</v>
      </c>
      <c r="G11" s="66">
        <f t="shared" si="1"/>
        <v>29</v>
      </c>
      <c r="H11" s="65">
        <f>VLOOKUP($A11,'Return Data'!$B$7:$R$2292,11,0)</f>
        <v>-118.5515</v>
      </c>
      <c r="I11" s="66">
        <f t="shared" si="2"/>
        <v>29</v>
      </c>
      <c r="J11" s="65">
        <f>VLOOKUP($A11,'Return Data'!$B$7:$R$2292,12,0)</f>
        <v>-78.745900000000006</v>
      </c>
      <c r="K11" s="66">
        <f t="shared" si="3"/>
        <v>29</v>
      </c>
      <c r="L11" s="65">
        <f>VLOOKUP($A11,'Return Data'!$B$7:$R$2292,13,0)</f>
        <v>-59.113300000000002</v>
      </c>
      <c r="M11" s="66">
        <f t="shared" si="4"/>
        <v>29</v>
      </c>
      <c r="N11" s="65">
        <f>VLOOKUP($A11,'Return Data'!$B$7:$R$2292,17,0)</f>
        <v>-36.057299999999998</v>
      </c>
      <c r="O11" s="66">
        <f t="shared" si="5"/>
        <v>28</v>
      </c>
      <c r="P11" s="65"/>
      <c r="Q11" s="66"/>
      <c r="R11" s="65">
        <f>VLOOKUP($A11,'Return Data'!$B$7:$R$2292,16,0)</f>
        <v>-38.2271</v>
      </c>
      <c r="S11" s="67">
        <f t="shared" si="6"/>
        <v>29</v>
      </c>
    </row>
    <row r="12" spans="1:19" x14ac:dyDescent="0.3">
      <c r="A12" s="82" t="s">
        <v>86</v>
      </c>
      <c r="B12" s="64">
        <f>VLOOKUP($A12,'Return Data'!$B$7:$R$2292,3,0)</f>
        <v>44679</v>
      </c>
      <c r="C12" s="65">
        <f>VLOOKUP($A12,'Return Data'!$B$7:$R$2292,4,0)</f>
        <v>23.7742</v>
      </c>
      <c r="D12" s="65">
        <f>VLOOKUP($A12,'Return Data'!$B$7:$R$2292,9,0)</f>
        <v>-10.0123</v>
      </c>
      <c r="E12" s="66">
        <f t="shared" si="0"/>
        <v>26</v>
      </c>
      <c r="F12" s="65">
        <f>VLOOKUP($A12,'Return Data'!$B$7:$R$2292,10,0)</f>
        <v>0.82050000000000001</v>
      </c>
      <c r="G12" s="66">
        <f t="shared" si="1"/>
        <v>16</v>
      </c>
      <c r="H12" s="65">
        <f>VLOOKUP($A12,'Return Data'!$B$7:$R$2292,11,0)</f>
        <v>0.26950000000000002</v>
      </c>
      <c r="I12" s="66">
        <f t="shared" si="2"/>
        <v>16</v>
      </c>
      <c r="J12" s="65">
        <f>VLOOKUP($A12,'Return Data'!$B$7:$R$2292,12,0)</f>
        <v>2.3690000000000002</v>
      </c>
      <c r="K12" s="66">
        <f t="shared" si="3"/>
        <v>15</v>
      </c>
      <c r="L12" s="65">
        <f>VLOOKUP($A12,'Return Data'!$B$7:$R$2292,13,0)</f>
        <v>2.7646999999999999</v>
      </c>
      <c r="M12" s="66">
        <f t="shared" si="4"/>
        <v>16</v>
      </c>
      <c r="N12" s="65">
        <f>VLOOKUP($A12,'Return Data'!$B$7:$R$2292,17,0)</f>
        <v>5.7103000000000002</v>
      </c>
      <c r="O12" s="66">
        <f t="shared" si="5"/>
        <v>12</v>
      </c>
      <c r="P12" s="65">
        <f>VLOOKUP($A12,'Return Data'!$B$7:$R$2292,14,0)</f>
        <v>7.96</v>
      </c>
      <c r="Q12" s="66">
        <f t="shared" ref="Q12:Q35" si="7">RANK(P12,P$8:P$37,0)</f>
        <v>3</v>
      </c>
      <c r="R12" s="65">
        <f>VLOOKUP($A12,'Return Data'!$B$7:$R$2292,16,0)</f>
        <v>8.1826000000000008</v>
      </c>
      <c r="S12" s="67">
        <f t="shared" si="6"/>
        <v>7</v>
      </c>
    </row>
    <row r="13" spans="1:19" x14ac:dyDescent="0.3">
      <c r="A13" s="82" t="s">
        <v>2006</v>
      </c>
      <c r="B13" s="64">
        <f>VLOOKUP($A13,'Return Data'!$B$7:$R$2292,3,0)</f>
        <v>44679</v>
      </c>
      <c r="C13" s="65">
        <f>VLOOKUP($A13,'Return Data'!$B$7:$R$2292,4,0)</f>
        <v>36.6768</v>
      </c>
      <c r="D13" s="65">
        <f>VLOOKUP($A13,'Return Data'!$B$7:$R$2292,9,0)</f>
        <v>-8.4271999999999991</v>
      </c>
      <c r="E13" s="66">
        <f t="shared" si="0"/>
        <v>23</v>
      </c>
      <c r="F13" s="65">
        <f>VLOOKUP($A13,'Return Data'!$B$7:$R$2292,10,0)</f>
        <v>2.0503999999999998</v>
      </c>
      <c r="G13" s="66">
        <f t="shared" si="1"/>
        <v>9</v>
      </c>
      <c r="H13" s="65">
        <f>VLOOKUP($A13,'Return Data'!$B$7:$R$2292,11,0)</f>
        <v>0.42849999999999999</v>
      </c>
      <c r="I13" s="66">
        <f t="shared" si="2"/>
        <v>14</v>
      </c>
      <c r="J13" s="65">
        <f>VLOOKUP($A13,'Return Data'!$B$7:$R$2292,12,0)</f>
        <v>1.9009</v>
      </c>
      <c r="K13" s="66">
        <f t="shared" si="3"/>
        <v>17</v>
      </c>
      <c r="L13" s="65">
        <f>VLOOKUP($A13,'Return Data'!$B$7:$R$2292,13,0)</f>
        <v>1.4923999999999999</v>
      </c>
      <c r="M13" s="66">
        <f t="shared" si="4"/>
        <v>24</v>
      </c>
      <c r="N13" s="65">
        <f>VLOOKUP($A13,'Return Data'!$B$7:$R$2292,17,0)</f>
        <v>2.7606999999999999</v>
      </c>
      <c r="O13" s="66">
        <f t="shared" si="5"/>
        <v>26</v>
      </c>
      <c r="P13" s="65">
        <f>VLOOKUP($A13,'Return Data'!$B$7:$R$2292,14,0)</f>
        <v>5.3227000000000002</v>
      </c>
      <c r="Q13" s="66">
        <f t="shared" si="7"/>
        <v>23</v>
      </c>
      <c r="R13" s="65">
        <f>VLOOKUP($A13,'Return Data'!$B$7:$R$2292,16,0)</f>
        <v>7.6608000000000001</v>
      </c>
      <c r="S13" s="67">
        <f t="shared" si="6"/>
        <v>10</v>
      </c>
    </row>
    <row r="14" spans="1:19" x14ac:dyDescent="0.3">
      <c r="A14" s="82" t="s">
        <v>89</v>
      </c>
      <c r="B14" s="64">
        <f>VLOOKUP($A14,'Return Data'!$B$7:$R$2292,3,0)</f>
        <v>44679</v>
      </c>
      <c r="C14" s="65">
        <f>VLOOKUP($A14,'Return Data'!$B$7:$R$2292,4,0)</f>
        <v>24.279800000000002</v>
      </c>
      <c r="D14" s="65">
        <f>VLOOKUP($A14,'Return Data'!$B$7:$R$2292,9,0)</f>
        <v>-4.0209000000000001</v>
      </c>
      <c r="E14" s="66">
        <f t="shared" si="0"/>
        <v>15</v>
      </c>
      <c r="F14" s="65">
        <f>VLOOKUP($A14,'Return Data'!$B$7:$R$2292,10,0)</f>
        <v>-0.1636</v>
      </c>
      <c r="G14" s="66">
        <f t="shared" si="1"/>
        <v>21</v>
      </c>
      <c r="H14" s="65">
        <f>VLOOKUP($A14,'Return Data'!$B$7:$R$2292,11,0)</f>
        <v>0.23569999999999999</v>
      </c>
      <c r="I14" s="66">
        <f t="shared" si="2"/>
        <v>17</v>
      </c>
      <c r="J14" s="65">
        <f>VLOOKUP($A14,'Return Data'!$B$7:$R$2292,12,0)</f>
        <v>1.2661</v>
      </c>
      <c r="K14" s="66">
        <f t="shared" si="3"/>
        <v>21</v>
      </c>
      <c r="L14" s="65">
        <f>VLOOKUP($A14,'Return Data'!$B$7:$R$2292,13,0)</f>
        <v>1.5182</v>
      </c>
      <c r="M14" s="66">
        <f t="shared" si="4"/>
        <v>23</v>
      </c>
      <c r="N14" s="65">
        <f>VLOOKUP($A14,'Return Data'!$B$7:$R$2292,17,0)</f>
        <v>3.0602</v>
      </c>
      <c r="O14" s="66">
        <f t="shared" si="5"/>
        <v>25</v>
      </c>
      <c r="P14" s="65">
        <f>VLOOKUP($A14,'Return Data'!$B$7:$R$2292,14,0)</f>
        <v>5.8174000000000001</v>
      </c>
      <c r="Q14" s="66">
        <f t="shared" si="7"/>
        <v>20</v>
      </c>
      <c r="R14" s="65">
        <f>VLOOKUP($A14,'Return Data'!$B$7:$R$2292,16,0)</f>
        <v>7.1051000000000002</v>
      </c>
      <c r="S14" s="67">
        <f t="shared" si="6"/>
        <v>16</v>
      </c>
    </row>
    <row r="15" spans="1:19" x14ac:dyDescent="0.3">
      <c r="A15" s="82" t="s">
        <v>90</v>
      </c>
      <c r="B15" s="64">
        <f>VLOOKUP($A15,'Return Data'!$B$7:$R$2292,3,0)</f>
        <v>44679</v>
      </c>
      <c r="C15" s="65">
        <f>VLOOKUP($A15,'Return Data'!$B$7:$R$2292,4,0)</f>
        <v>2692.0695999999998</v>
      </c>
      <c r="D15" s="65">
        <f>VLOOKUP($A15,'Return Data'!$B$7:$R$2292,9,0)</f>
        <v>-4.5377000000000001</v>
      </c>
      <c r="E15" s="66">
        <f t="shared" si="0"/>
        <v>17</v>
      </c>
      <c r="F15" s="65">
        <f>VLOOKUP($A15,'Return Data'!$B$7:$R$2292,10,0)</f>
        <v>0.25169999999999998</v>
      </c>
      <c r="G15" s="66">
        <f t="shared" si="1"/>
        <v>19</v>
      </c>
      <c r="H15" s="65">
        <f>VLOOKUP($A15,'Return Data'!$B$7:$R$2292,11,0)</f>
        <v>0.64319999999999999</v>
      </c>
      <c r="I15" s="66">
        <f t="shared" si="2"/>
        <v>13</v>
      </c>
      <c r="J15" s="65">
        <f>VLOOKUP($A15,'Return Data'!$B$7:$R$2292,12,0)</f>
        <v>2.5573999999999999</v>
      </c>
      <c r="K15" s="66">
        <f t="shared" si="3"/>
        <v>14</v>
      </c>
      <c r="L15" s="65">
        <f>VLOOKUP($A15,'Return Data'!$B$7:$R$2292,13,0)</f>
        <v>2.6911</v>
      </c>
      <c r="M15" s="66">
        <f t="shared" si="4"/>
        <v>17</v>
      </c>
      <c r="N15" s="65">
        <f>VLOOKUP($A15,'Return Data'!$B$7:$R$2292,17,0)</f>
        <v>4.0132000000000003</v>
      </c>
      <c r="O15" s="66">
        <f t="shared" si="5"/>
        <v>19</v>
      </c>
      <c r="P15" s="65">
        <f>VLOOKUP($A15,'Return Data'!$B$7:$R$2292,14,0)</f>
        <v>7.4851999999999999</v>
      </c>
      <c r="Q15" s="66">
        <f t="shared" si="7"/>
        <v>7</v>
      </c>
      <c r="R15" s="65">
        <f>VLOOKUP($A15,'Return Data'!$B$7:$R$2292,16,0)</f>
        <v>6.8338999999999999</v>
      </c>
      <c r="S15" s="67">
        <f t="shared" si="6"/>
        <v>18</v>
      </c>
    </row>
    <row r="16" spans="1:19" x14ac:dyDescent="0.3">
      <c r="A16" s="82" t="s">
        <v>92</v>
      </c>
      <c r="B16" s="64">
        <f>VLOOKUP($A16,'Return Data'!$B$7:$R$2292,3,0)</f>
        <v>44679</v>
      </c>
      <c r="C16" s="65">
        <f>VLOOKUP($A16,'Return Data'!$B$7:$R$2292,4,0)</f>
        <v>92.841300000000004</v>
      </c>
      <c r="D16" s="65">
        <f>VLOOKUP($A16,'Return Data'!$B$7:$R$2292,9,0)</f>
        <v>-4.1689999999999996</v>
      </c>
      <c r="E16" s="66">
        <f t="shared" si="0"/>
        <v>16</v>
      </c>
      <c r="F16" s="65">
        <f>VLOOKUP($A16,'Return Data'!$B$7:$R$2292,10,0)</f>
        <v>77.819500000000005</v>
      </c>
      <c r="G16" s="66">
        <f t="shared" si="1"/>
        <v>1</v>
      </c>
      <c r="H16" s="65">
        <f>VLOOKUP($A16,'Return Data'!$B$7:$R$2292,11,0)</f>
        <v>40.785699999999999</v>
      </c>
      <c r="I16" s="66">
        <f t="shared" si="2"/>
        <v>1</v>
      </c>
      <c r="J16" s="65">
        <f>VLOOKUP($A16,'Return Data'!$B$7:$R$2292,12,0)</f>
        <v>39.1477</v>
      </c>
      <c r="K16" s="66">
        <f t="shared" si="3"/>
        <v>1</v>
      </c>
      <c r="L16" s="65">
        <f>VLOOKUP($A16,'Return Data'!$B$7:$R$2292,13,0)</f>
        <v>29.353000000000002</v>
      </c>
      <c r="M16" s="66">
        <f t="shared" si="4"/>
        <v>1</v>
      </c>
      <c r="N16" s="65">
        <f>VLOOKUP($A16,'Return Data'!$B$7:$R$2292,17,0)</f>
        <v>19.438400000000001</v>
      </c>
      <c r="O16" s="66">
        <f t="shared" si="5"/>
        <v>1</v>
      </c>
      <c r="P16" s="65">
        <f>VLOOKUP($A16,'Return Data'!$B$7:$R$2292,14,0)</f>
        <v>11.678699999999999</v>
      </c>
      <c r="Q16" s="66">
        <f t="shared" si="7"/>
        <v>1</v>
      </c>
      <c r="R16" s="65">
        <f>VLOOKUP($A16,'Return Data'!$B$7:$R$2292,16,0)</f>
        <v>9.2589000000000006</v>
      </c>
      <c r="S16" s="67">
        <f t="shared" si="6"/>
        <v>1</v>
      </c>
    </row>
    <row r="17" spans="1:19" x14ac:dyDescent="0.3">
      <c r="A17" s="82" t="s">
        <v>93</v>
      </c>
      <c r="B17" s="64">
        <f>VLOOKUP($A17,'Return Data'!$B$7:$R$2292,3,0)</f>
        <v>44679</v>
      </c>
      <c r="C17" s="65">
        <f>VLOOKUP($A17,'Return Data'!$B$7:$R$2292,4,0)</f>
        <v>72.597700000000003</v>
      </c>
      <c r="D17" s="65">
        <f>VLOOKUP($A17,'Return Data'!$B$7:$R$2292,9,0)</f>
        <v>-5.7648999999999999</v>
      </c>
      <c r="E17" s="66">
        <f t="shared" si="0"/>
        <v>19</v>
      </c>
      <c r="F17" s="65">
        <f>VLOOKUP($A17,'Return Data'!$B$7:$R$2292,10,0)</f>
        <v>-1.4444999999999999</v>
      </c>
      <c r="G17" s="66">
        <f t="shared" si="1"/>
        <v>25</v>
      </c>
      <c r="H17" s="65">
        <f>VLOOKUP($A17,'Return Data'!$B$7:$R$2292,11,0)</f>
        <v>-1.2545999999999999</v>
      </c>
      <c r="I17" s="66">
        <f t="shared" si="2"/>
        <v>25</v>
      </c>
      <c r="J17" s="65">
        <f>VLOOKUP($A17,'Return Data'!$B$7:$R$2292,12,0)</f>
        <v>0.318</v>
      </c>
      <c r="K17" s="66">
        <f t="shared" si="3"/>
        <v>24</v>
      </c>
      <c r="L17" s="65">
        <f>VLOOKUP($A17,'Return Data'!$B$7:$R$2292,13,0)</f>
        <v>6.6881000000000004</v>
      </c>
      <c r="M17" s="66">
        <f t="shared" si="4"/>
        <v>3</v>
      </c>
      <c r="N17" s="65">
        <f>VLOOKUP($A17,'Return Data'!$B$7:$R$2292,17,0)</f>
        <v>7.0829000000000004</v>
      </c>
      <c r="O17" s="66">
        <f t="shared" si="5"/>
        <v>5</v>
      </c>
      <c r="P17" s="65">
        <f>VLOOKUP($A17,'Return Data'!$B$7:$R$2292,14,0)</f>
        <v>6.8122999999999996</v>
      </c>
      <c r="Q17" s="66">
        <f t="shared" si="7"/>
        <v>10</v>
      </c>
      <c r="R17" s="65">
        <f>VLOOKUP($A17,'Return Data'!$B$7:$R$2292,16,0)</f>
        <v>8.2466000000000008</v>
      </c>
      <c r="S17" s="67">
        <f t="shared" si="6"/>
        <v>4</v>
      </c>
    </row>
    <row r="18" spans="1:19" x14ac:dyDescent="0.3">
      <c r="A18" s="82" t="s">
        <v>94</v>
      </c>
      <c r="B18" s="64">
        <f>VLOOKUP($A18,'Return Data'!$B$7:$R$2292,3,0)</f>
        <v>44679</v>
      </c>
      <c r="C18" s="65">
        <f>VLOOKUP($A18,'Return Data'!$B$7:$R$2292,4,0)</f>
        <v>72.597700000000003</v>
      </c>
      <c r="D18" s="65">
        <f>VLOOKUP($A18,'Return Data'!$B$7:$R$2292,9,0)</f>
        <v>-5.7648999999999999</v>
      </c>
      <c r="E18" s="66">
        <f t="shared" si="0"/>
        <v>19</v>
      </c>
      <c r="F18" s="65">
        <f>VLOOKUP($A18,'Return Data'!$B$7:$R$2292,10,0)</f>
        <v>-1.4444999999999999</v>
      </c>
      <c r="G18" s="66">
        <f t="shared" si="1"/>
        <v>25</v>
      </c>
      <c r="H18" s="65">
        <f>VLOOKUP($A18,'Return Data'!$B$7:$R$2292,11,0)</f>
        <v>-1.2545999999999999</v>
      </c>
      <c r="I18" s="66">
        <f t="shared" si="2"/>
        <v>25</v>
      </c>
      <c r="J18" s="65">
        <f>VLOOKUP($A18,'Return Data'!$B$7:$R$2292,12,0)</f>
        <v>0.318</v>
      </c>
      <c r="K18" s="66">
        <f t="shared" si="3"/>
        <v>24</v>
      </c>
      <c r="L18" s="65">
        <f>VLOOKUP($A18,'Return Data'!$B$7:$R$2292,13,0)</f>
        <v>6.6881000000000004</v>
      </c>
      <c r="M18" s="66">
        <f t="shared" si="4"/>
        <v>3</v>
      </c>
      <c r="N18" s="65">
        <f>VLOOKUP($A18,'Return Data'!$B$7:$R$2292,17,0)</f>
        <v>7.0829000000000004</v>
      </c>
      <c r="O18" s="66">
        <f t="shared" si="5"/>
        <v>5</v>
      </c>
      <c r="P18" s="65">
        <f>VLOOKUP($A18,'Return Data'!$B$7:$R$2292,14,0)</f>
        <v>6.8122999999999996</v>
      </c>
      <c r="Q18" s="66">
        <f t="shared" si="7"/>
        <v>10</v>
      </c>
      <c r="R18" s="65">
        <f>VLOOKUP($A18,'Return Data'!$B$7:$R$2292,16,0)</f>
        <v>8.2466000000000008</v>
      </c>
      <c r="S18" s="67">
        <f t="shared" si="6"/>
        <v>4</v>
      </c>
    </row>
    <row r="19" spans="1:19" x14ac:dyDescent="0.3">
      <c r="A19" s="82" t="s">
        <v>95</v>
      </c>
      <c r="B19" s="64">
        <f>VLOOKUP($A19,'Return Data'!$B$7:$R$2292,3,0)</f>
        <v>44679</v>
      </c>
      <c r="C19" s="65">
        <f>VLOOKUP($A19,'Return Data'!$B$7:$R$2292,4,0)</f>
        <v>72.597700000000003</v>
      </c>
      <c r="D19" s="65">
        <f>VLOOKUP($A19,'Return Data'!$B$7:$R$2292,9,0)</f>
        <v>-5.7648999999999999</v>
      </c>
      <c r="E19" s="66">
        <f t="shared" si="0"/>
        <v>19</v>
      </c>
      <c r="F19" s="65">
        <f>VLOOKUP($A19,'Return Data'!$B$7:$R$2292,10,0)</f>
        <v>-1.4444999999999999</v>
      </c>
      <c r="G19" s="66">
        <f t="shared" si="1"/>
        <v>25</v>
      </c>
      <c r="H19" s="65">
        <f>VLOOKUP($A19,'Return Data'!$B$7:$R$2292,11,0)</f>
        <v>-1.2545999999999999</v>
      </c>
      <c r="I19" s="66">
        <f t="shared" si="2"/>
        <v>25</v>
      </c>
      <c r="J19" s="65">
        <f>VLOOKUP($A19,'Return Data'!$B$7:$R$2292,12,0)</f>
        <v>0.318</v>
      </c>
      <c r="K19" s="66">
        <f t="shared" si="3"/>
        <v>24</v>
      </c>
      <c r="L19" s="65">
        <f>VLOOKUP($A19,'Return Data'!$B$7:$R$2292,13,0)</f>
        <v>6.6881000000000004</v>
      </c>
      <c r="M19" s="66">
        <f t="shared" si="4"/>
        <v>3</v>
      </c>
      <c r="N19" s="65">
        <f>VLOOKUP($A19,'Return Data'!$B$7:$R$2292,17,0)</f>
        <v>7.0829000000000004</v>
      </c>
      <c r="O19" s="66">
        <f t="shared" si="5"/>
        <v>5</v>
      </c>
      <c r="P19" s="65">
        <f>VLOOKUP($A19,'Return Data'!$B$7:$R$2292,14,0)</f>
        <v>6.8122999999999996</v>
      </c>
      <c r="Q19" s="66">
        <f t="shared" si="7"/>
        <v>10</v>
      </c>
      <c r="R19" s="65">
        <f>VLOOKUP($A19,'Return Data'!$B$7:$R$2292,16,0)</f>
        <v>8.2466000000000008</v>
      </c>
      <c r="S19" s="67">
        <f t="shared" si="6"/>
        <v>4</v>
      </c>
    </row>
    <row r="20" spans="1:19" x14ac:dyDescent="0.3">
      <c r="A20" s="82" t="s">
        <v>96</v>
      </c>
      <c r="B20" s="64">
        <f>VLOOKUP($A20,'Return Data'!$B$7:$R$2292,3,0)</f>
        <v>44679</v>
      </c>
      <c r="C20" s="65">
        <f>VLOOKUP($A20,'Return Data'!$B$7:$R$2292,4,0)</f>
        <v>28.631499999999999</v>
      </c>
      <c r="D20" s="65">
        <f>VLOOKUP($A20,'Return Data'!$B$7:$R$2292,9,0)</f>
        <v>-9.4679000000000002</v>
      </c>
      <c r="E20" s="66">
        <f t="shared" si="0"/>
        <v>25</v>
      </c>
      <c r="F20" s="65">
        <f>VLOOKUP($A20,'Return Data'!$B$7:$R$2292,10,0)</f>
        <v>-1.1286</v>
      </c>
      <c r="G20" s="66">
        <f t="shared" si="1"/>
        <v>24</v>
      </c>
      <c r="H20" s="65">
        <f>VLOOKUP($A20,'Return Data'!$B$7:$R$2292,11,0)</f>
        <v>-0.78839999999999999</v>
      </c>
      <c r="I20" s="66">
        <f t="shared" si="2"/>
        <v>24</v>
      </c>
      <c r="J20" s="65">
        <f>VLOOKUP($A20,'Return Data'!$B$7:$R$2292,12,0)</f>
        <v>0.89510000000000001</v>
      </c>
      <c r="K20" s="66">
        <f t="shared" si="3"/>
        <v>23</v>
      </c>
      <c r="L20" s="65">
        <f>VLOOKUP($A20,'Return Data'!$B$7:$R$2292,13,0)</f>
        <v>1.2751999999999999</v>
      </c>
      <c r="M20" s="66">
        <f t="shared" si="4"/>
        <v>26</v>
      </c>
      <c r="N20" s="65">
        <f>VLOOKUP($A20,'Return Data'!$B$7:$R$2292,17,0)</f>
        <v>3.2208000000000001</v>
      </c>
      <c r="O20" s="66">
        <f t="shared" si="5"/>
        <v>24</v>
      </c>
      <c r="P20" s="65">
        <f>VLOOKUP($A20,'Return Data'!$B$7:$R$2292,14,0)</f>
        <v>5.7861000000000002</v>
      </c>
      <c r="Q20" s="66">
        <f t="shared" si="7"/>
        <v>21</v>
      </c>
      <c r="R20" s="65">
        <f>VLOOKUP($A20,'Return Data'!$B$7:$R$2292,16,0)</f>
        <v>7.4854000000000003</v>
      </c>
      <c r="S20" s="67">
        <f t="shared" si="6"/>
        <v>13</v>
      </c>
    </row>
    <row r="21" spans="1:19" x14ac:dyDescent="0.3">
      <c r="A21" s="82" t="s">
        <v>97</v>
      </c>
      <c r="B21" s="64">
        <f>VLOOKUP($A21,'Return Data'!$B$7:$R$2292,3,0)</f>
        <v>44679</v>
      </c>
      <c r="C21" s="65">
        <f>VLOOKUP($A21,'Return Data'!$B$7:$R$2292,4,0)</f>
        <v>29.1401</v>
      </c>
      <c r="D21" s="65">
        <f>VLOOKUP($A21,'Return Data'!$B$7:$R$2292,9,0)</f>
        <v>4.8500000000000001E-2</v>
      </c>
      <c r="E21" s="66">
        <f t="shared" si="0"/>
        <v>5</v>
      </c>
      <c r="F21" s="65">
        <f>VLOOKUP($A21,'Return Data'!$B$7:$R$2292,10,0)</f>
        <v>3.4584999999999999</v>
      </c>
      <c r="G21" s="66">
        <f t="shared" si="1"/>
        <v>4</v>
      </c>
      <c r="H21" s="65">
        <f>VLOOKUP($A21,'Return Data'!$B$7:$R$2292,11,0)</f>
        <v>1.3754999999999999</v>
      </c>
      <c r="I21" s="66">
        <f t="shared" si="2"/>
        <v>9</v>
      </c>
      <c r="J21" s="65">
        <f>VLOOKUP($A21,'Return Data'!$B$7:$R$2292,12,0)</f>
        <v>3.1048</v>
      </c>
      <c r="K21" s="66">
        <f t="shared" si="3"/>
        <v>7</v>
      </c>
      <c r="L21" s="65">
        <f>VLOOKUP($A21,'Return Data'!$B$7:$R$2292,13,0)</f>
        <v>3.4992000000000001</v>
      </c>
      <c r="M21" s="66">
        <f t="shared" si="4"/>
        <v>11</v>
      </c>
      <c r="N21" s="65">
        <f>VLOOKUP($A21,'Return Data'!$B$7:$R$2292,17,0)</f>
        <v>6.2869999999999999</v>
      </c>
      <c r="O21" s="66">
        <f t="shared" si="5"/>
        <v>9</v>
      </c>
      <c r="P21" s="65">
        <f>VLOOKUP($A21,'Return Data'!$B$7:$R$2292,14,0)</f>
        <v>7.9939999999999998</v>
      </c>
      <c r="Q21" s="66">
        <f t="shared" si="7"/>
        <v>2</v>
      </c>
      <c r="R21" s="65">
        <f>VLOOKUP($A21,'Return Data'!$B$7:$R$2292,16,0)</f>
        <v>9.1026000000000007</v>
      </c>
      <c r="S21" s="67">
        <f t="shared" si="6"/>
        <v>2</v>
      </c>
    </row>
    <row r="22" spans="1:19" x14ac:dyDescent="0.3">
      <c r="A22" s="82" t="s">
        <v>98</v>
      </c>
      <c r="B22" s="64">
        <f>VLOOKUP($A22,'Return Data'!$B$7:$R$2292,3,0)</f>
        <v>44679</v>
      </c>
      <c r="C22" s="65">
        <f>VLOOKUP($A22,'Return Data'!$B$7:$R$2292,4,0)</f>
        <v>17.928699999999999</v>
      </c>
      <c r="D22" s="65">
        <f>VLOOKUP($A22,'Return Data'!$B$7:$R$2292,9,0)</f>
        <v>-4.6703999999999999</v>
      </c>
      <c r="E22" s="66">
        <f t="shared" si="0"/>
        <v>18</v>
      </c>
      <c r="F22" s="65">
        <f>VLOOKUP($A22,'Return Data'!$B$7:$R$2292,10,0)</f>
        <v>1.0569</v>
      </c>
      <c r="G22" s="66">
        <f t="shared" si="1"/>
        <v>15</v>
      </c>
      <c r="H22" s="65">
        <f>VLOOKUP($A22,'Return Data'!$B$7:$R$2292,11,0)</f>
        <v>-0.35060000000000002</v>
      </c>
      <c r="I22" s="66">
        <f t="shared" si="2"/>
        <v>23</v>
      </c>
      <c r="J22" s="65">
        <f>VLOOKUP($A22,'Return Data'!$B$7:$R$2292,12,0)</f>
        <v>2.8915000000000002</v>
      </c>
      <c r="K22" s="66">
        <f t="shared" si="3"/>
        <v>10</v>
      </c>
      <c r="L22" s="65">
        <f>VLOOKUP($A22,'Return Data'!$B$7:$R$2292,13,0)</f>
        <v>3.4135</v>
      </c>
      <c r="M22" s="66">
        <f t="shared" si="4"/>
        <v>12</v>
      </c>
      <c r="N22" s="65">
        <f>VLOOKUP($A22,'Return Data'!$B$7:$R$2292,17,0)</f>
        <v>6.2702999999999998</v>
      </c>
      <c r="O22" s="66">
        <f t="shared" si="5"/>
        <v>11</v>
      </c>
      <c r="P22" s="65">
        <f>VLOOKUP($A22,'Return Data'!$B$7:$R$2292,14,0)</f>
        <v>5.7042000000000002</v>
      </c>
      <c r="Q22" s="66">
        <f t="shared" si="7"/>
        <v>22</v>
      </c>
      <c r="R22" s="65">
        <f>VLOOKUP($A22,'Return Data'!$B$7:$R$2292,16,0)</f>
        <v>5.8971999999999998</v>
      </c>
      <c r="S22" s="67">
        <f t="shared" si="6"/>
        <v>25</v>
      </c>
    </row>
    <row r="23" spans="1:19" x14ac:dyDescent="0.3">
      <c r="A23" s="82" t="s">
        <v>99</v>
      </c>
      <c r="B23" s="64">
        <f>VLOOKUP($A23,'Return Data'!$B$7:$R$2292,3,0)</f>
        <v>44679</v>
      </c>
      <c r="C23" s="65">
        <f>VLOOKUP($A23,'Return Data'!$B$7:$R$2292,4,0)</f>
        <v>27.744</v>
      </c>
      <c r="D23" s="65">
        <f>VLOOKUP($A23,'Return Data'!$B$7:$R$2292,9,0)</f>
        <v>-12.977399999999999</v>
      </c>
      <c r="E23" s="66">
        <f t="shared" si="0"/>
        <v>27</v>
      </c>
      <c r="F23" s="65">
        <f>VLOOKUP($A23,'Return Data'!$B$7:$R$2292,10,0)</f>
        <v>-0.24399999999999999</v>
      </c>
      <c r="G23" s="66">
        <f t="shared" si="1"/>
        <v>22</v>
      </c>
      <c r="H23" s="65">
        <f>VLOOKUP($A23,'Return Data'!$B$7:$R$2292,11,0)</f>
        <v>-2.3099999999999999E-2</v>
      </c>
      <c r="I23" s="66">
        <f t="shared" si="2"/>
        <v>21</v>
      </c>
      <c r="J23" s="65">
        <f>VLOOKUP($A23,'Return Data'!$B$7:$R$2292,12,0)</f>
        <v>1.4003000000000001</v>
      </c>
      <c r="K23" s="66">
        <f t="shared" si="3"/>
        <v>20</v>
      </c>
      <c r="L23" s="65">
        <f>VLOOKUP($A23,'Return Data'!$B$7:$R$2292,13,0)</f>
        <v>2.0972</v>
      </c>
      <c r="M23" s="66">
        <f t="shared" si="4"/>
        <v>21</v>
      </c>
      <c r="N23" s="65">
        <f>VLOOKUP($A23,'Return Data'!$B$7:$R$2292,17,0)</f>
        <v>4.0744999999999996</v>
      </c>
      <c r="O23" s="66">
        <f t="shared" si="5"/>
        <v>17</v>
      </c>
      <c r="P23" s="65">
        <f>VLOOKUP($A23,'Return Data'!$B$7:$R$2292,14,0)</f>
        <v>7.6950000000000003</v>
      </c>
      <c r="Q23" s="66">
        <f t="shared" si="7"/>
        <v>4</v>
      </c>
      <c r="R23" s="65">
        <f>VLOOKUP($A23,'Return Data'!$B$7:$R$2292,16,0)</f>
        <v>7.9042000000000003</v>
      </c>
      <c r="S23" s="67">
        <f t="shared" si="6"/>
        <v>8</v>
      </c>
    </row>
    <row r="24" spans="1:19" x14ac:dyDescent="0.3">
      <c r="A24" s="82" t="s">
        <v>100</v>
      </c>
      <c r="B24" s="64">
        <f>VLOOKUP($A24,'Return Data'!$B$7:$R$2292,3,0)</f>
        <v>44679</v>
      </c>
      <c r="C24" s="65">
        <f>VLOOKUP($A24,'Return Data'!$B$7:$R$2292,4,0)</f>
        <v>17.9773</v>
      </c>
      <c r="D24" s="65">
        <f>VLOOKUP($A24,'Return Data'!$B$7:$R$2292,9,0)</f>
        <v>-1.8571</v>
      </c>
      <c r="E24" s="66">
        <f t="shared" si="0"/>
        <v>11</v>
      </c>
      <c r="F24" s="65">
        <f>VLOOKUP($A24,'Return Data'!$B$7:$R$2292,10,0)</f>
        <v>4.6548999999999996</v>
      </c>
      <c r="G24" s="66">
        <f t="shared" si="1"/>
        <v>2</v>
      </c>
      <c r="H24" s="65">
        <f>VLOOKUP($A24,'Return Data'!$B$7:$R$2292,11,0)</f>
        <v>4.1910999999999996</v>
      </c>
      <c r="I24" s="66">
        <f t="shared" si="2"/>
        <v>2</v>
      </c>
      <c r="J24" s="65">
        <f>VLOOKUP($A24,'Return Data'!$B$7:$R$2292,12,0)</f>
        <v>4.9446000000000003</v>
      </c>
      <c r="K24" s="66">
        <f t="shared" si="3"/>
        <v>3</v>
      </c>
      <c r="L24" s="65">
        <f>VLOOKUP($A24,'Return Data'!$B$7:$R$2292,13,0)</f>
        <v>5.8216999999999999</v>
      </c>
      <c r="M24" s="66">
        <f t="shared" si="4"/>
        <v>6</v>
      </c>
      <c r="N24" s="65">
        <f>VLOOKUP($A24,'Return Data'!$B$7:$R$2292,17,0)</f>
        <v>6.6416000000000004</v>
      </c>
      <c r="O24" s="66">
        <f t="shared" si="5"/>
        <v>8</v>
      </c>
      <c r="P24" s="65">
        <f>VLOOKUP($A24,'Return Data'!$B$7:$R$2292,14,0)</f>
        <v>6.7083000000000004</v>
      </c>
      <c r="Q24" s="66">
        <f t="shared" si="7"/>
        <v>14</v>
      </c>
      <c r="R24" s="65">
        <f>VLOOKUP($A24,'Return Data'!$B$7:$R$2292,16,0)</f>
        <v>6.8525</v>
      </c>
      <c r="S24" s="67">
        <f t="shared" si="6"/>
        <v>17</v>
      </c>
    </row>
    <row r="25" spans="1:19" x14ac:dyDescent="0.3">
      <c r="A25" s="82" t="s">
        <v>101</v>
      </c>
      <c r="B25" s="64">
        <f>VLOOKUP($A25,'Return Data'!$B$7:$R$2292,3,0)</f>
        <v>44679</v>
      </c>
      <c r="C25" s="65">
        <f>VLOOKUP($A25,'Return Data'!$B$7:$R$2292,4,0)</f>
        <v>1225.9132999999999</v>
      </c>
      <c r="D25" s="65">
        <f>VLOOKUP($A25,'Return Data'!$B$7:$R$2292,9,0)</f>
        <v>-3.9571000000000001</v>
      </c>
      <c r="E25" s="66">
        <f t="shared" si="0"/>
        <v>14</v>
      </c>
      <c r="F25" s="65">
        <f>VLOOKUP($A25,'Return Data'!$B$7:$R$2292,10,0)</f>
        <v>1.3161</v>
      </c>
      <c r="G25" s="66">
        <f t="shared" si="1"/>
        <v>12</v>
      </c>
      <c r="H25" s="65">
        <f>VLOOKUP($A25,'Return Data'!$B$7:$R$2292,11,0)</f>
        <v>1.6337999999999999</v>
      </c>
      <c r="I25" s="66">
        <f t="shared" si="2"/>
        <v>6</v>
      </c>
      <c r="J25" s="65">
        <f>VLOOKUP($A25,'Return Data'!$B$7:$R$2292,12,0)</f>
        <v>2.5785</v>
      </c>
      <c r="K25" s="66">
        <f t="shared" si="3"/>
        <v>13</v>
      </c>
      <c r="L25" s="65">
        <f>VLOOKUP($A25,'Return Data'!$B$7:$R$2292,13,0)</f>
        <v>3.1055000000000001</v>
      </c>
      <c r="M25" s="66">
        <f t="shared" si="4"/>
        <v>13</v>
      </c>
      <c r="N25" s="65">
        <f>VLOOKUP($A25,'Return Data'!$B$7:$R$2292,17,0)</f>
        <v>4.1577999999999999</v>
      </c>
      <c r="O25" s="66">
        <f t="shared" si="5"/>
        <v>16</v>
      </c>
      <c r="P25" s="65">
        <f>VLOOKUP($A25,'Return Data'!$B$7:$R$2292,14,0)</f>
        <v>5.8855000000000004</v>
      </c>
      <c r="Q25" s="66">
        <f t="shared" si="7"/>
        <v>19</v>
      </c>
      <c r="R25" s="65">
        <f>VLOOKUP($A25,'Return Data'!$B$7:$R$2292,16,0)</f>
        <v>6.1738999999999997</v>
      </c>
      <c r="S25" s="67">
        <f t="shared" si="6"/>
        <v>23</v>
      </c>
    </row>
    <row r="26" spans="1:19" x14ac:dyDescent="0.3">
      <c r="A26" s="82" t="s">
        <v>2037</v>
      </c>
      <c r="B26" s="64">
        <f>VLOOKUP($A26,'Return Data'!$B$7:$R$2292,3,0)</f>
        <v>44679</v>
      </c>
      <c r="C26" s="65">
        <f>VLOOKUP($A26,'Return Data'!$B$7:$R$2292,4,0)</f>
        <v>33.517699999999998</v>
      </c>
      <c r="D26" s="65">
        <f>VLOOKUP($A26,'Return Data'!$B$7:$R$2292,9,0)</f>
        <v>1.2729999999999999</v>
      </c>
      <c r="E26" s="66">
        <f t="shared" si="0"/>
        <v>3</v>
      </c>
      <c r="F26" s="65">
        <f>VLOOKUP($A26,'Return Data'!$B$7:$R$2292,10,0)</f>
        <v>2.7174999999999998</v>
      </c>
      <c r="G26" s="66">
        <f t="shared" si="1"/>
        <v>6</v>
      </c>
      <c r="H26" s="65">
        <f>VLOOKUP($A26,'Return Data'!$B$7:$R$2292,11,0)</f>
        <v>2.6032000000000002</v>
      </c>
      <c r="I26" s="66">
        <f t="shared" si="2"/>
        <v>4</v>
      </c>
      <c r="J26" s="65">
        <f>VLOOKUP($A26,'Return Data'!$B$7:$R$2292,12,0)</f>
        <v>3.0203000000000002</v>
      </c>
      <c r="K26" s="66">
        <f t="shared" si="3"/>
        <v>9</v>
      </c>
      <c r="L26" s="65">
        <f>VLOOKUP($A26,'Return Data'!$B$7:$R$2292,13,0)</f>
        <v>3.0686</v>
      </c>
      <c r="M26" s="66">
        <f t="shared" si="4"/>
        <v>14</v>
      </c>
      <c r="N26" s="65">
        <f>VLOOKUP($A26,'Return Data'!$B$7:$R$2292,17,0)</f>
        <v>4.8277999999999999</v>
      </c>
      <c r="O26" s="66">
        <f t="shared" si="5"/>
        <v>14</v>
      </c>
      <c r="P26" s="65">
        <f>VLOOKUP($A26,'Return Data'!$B$7:$R$2292,14,0)</f>
        <v>5.0049999999999999</v>
      </c>
      <c r="Q26" s="66">
        <f t="shared" si="7"/>
        <v>24</v>
      </c>
      <c r="R26" s="65">
        <f>VLOOKUP($A26,'Return Data'!$B$7:$R$2292,16,0)</f>
        <v>6.625</v>
      </c>
      <c r="S26" s="67">
        <f t="shared" si="6"/>
        <v>20</v>
      </c>
    </row>
    <row r="27" spans="1:19" x14ac:dyDescent="0.3">
      <c r="A27" s="82" t="s">
        <v>103</v>
      </c>
      <c r="B27" s="64">
        <f>VLOOKUP($A27,'Return Data'!$B$7:$R$2292,3,0)</f>
        <v>44679</v>
      </c>
      <c r="C27" s="65">
        <f>VLOOKUP($A27,'Return Data'!$B$7:$R$2292,4,0)</f>
        <v>30.251100000000001</v>
      </c>
      <c r="D27" s="65">
        <f>VLOOKUP($A27,'Return Data'!$B$7:$R$2292,9,0)</f>
        <v>-1.7101</v>
      </c>
      <c r="E27" s="66">
        <f t="shared" si="0"/>
        <v>10</v>
      </c>
      <c r="F27" s="65">
        <f>VLOOKUP($A27,'Return Data'!$B$7:$R$2292,10,0)</f>
        <v>2.1429</v>
      </c>
      <c r="G27" s="66">
        <f t="shared" si="1"/>
        <v>8</v>
      </c>
      <c r="H27" s="65">
        <f>VLOOKUP($A27,'Return Data'!$B$7:$R$2292,11,0)</f>
        <v>1.1716</v>
      </c>
      <c r="I27" s="66">
        <f t="shared" si="2"/>
        <v>12</v>
      </c>
      <c r="J27" s="65">
        <f>VLOOKUP($A27,'Return Data'!$B$7:$R$2292,12,0)</f>
        <v>3.4621</v>
      </c>
      <c r="K27" s="66">
        <f t="shared" si="3"/>
        <v>5</v>
      </c>
      <c r="L27" s="65">
        <f>VLOOKUP($A27,'Return Data'!$B$7:$R$2292,13,0)</f>
        <v>3.8041</v>
      </c>
      <c r="M27" s="66">
        <f t="shared" si="4"/>
        <v>8</v>
      </c>
      <c r="N27" s="65">
        <f>VLOOKUP($A27,'Return Data'!$B$7:$R$2292,17,0)</f>
        <v>6.2713000000000001</v>
      </c>
      <c r="O27" s="66">
        <f t="shared" si="5"/>
        <v>10</v>
      </c>
      <c r="P27" s="65">
        <f>VLOOKUP($A27,'Return Data'!$B$7:$R$2292,14,0)</f>
        <v>7.6638999999999999</v>
      </c>
      <c r="Q27" s="66">
        <f t="shared" si="7"/>
        <v>5</v>
      </c>
      <c r="R27" s="65">
        <f>VLOOKUP($A27,'Return Data'!$B$7:$R$2292,16,0)</f>
        <v>8.2713999999999999</v>
      </c>
      <c r="S27" s="67">
        <f t="shared" si="6"/>
        <v>3</v>
      </c>
    </row>
    <row r="28" spans="1:19" x14ac:dyDescent="0.3">
      <c r="A28" s="82" t="s">
        <v>104</v>
      </c>
      <c r="B28" s="64">
        <f>VLOOKUP($A28,'Return Data'!$B$7:$R$2292,3,0)</f>
        <v>44679</v>
      </c>
      <c r="C28" s="65">
        <f>VLOOKUP($A28,'Return Data'!$B$7:$R$2292,4,0)</f>
        <v>23.8826</v>
      </c>
      <c r="D28" s="65">
        <f>VLOOKUP($A28,'Return Data'!$B$7:$R$2292,9,0)</f>
        <v>0.54749999999999999</v>
      </c>
      <c r="E28" s="66">
        <f t="shared" si="0"/>
        <v>4</v>
      </c>
      <c r="F28" s="65">
        <f>VLOOKUP($A28,'Return Data'!$B$7:$R$2292,10,0)</f>
        <v>1.4092</v>
      </c>
      <c r="G28" s="66">
        <f t="shared" si="1"/>
        <v>11</v>
      </c>
      <c r="H28" s="65">
        <f>VLOOKUP($A28,'Return Data'!$B$7:$R$2292,11,0)</f>
        <v>0.2228</v>
      </c>
      <c r="I28" s="66">
        <f t="shared" si="2"/>
        <v>18</v>
      </c>
      <c r="J28" s="65">
        <f>VLOOKUP($A28,'Return Data'!$B$7:$R$2292,12,0)</f>
        <v>1.6214</v>
      </c>
      <c r="K28" s="66">
        <f t="shared" si="3"/>
        <v>19</v>
      </c>
      <c r="L28" s="65">
        <f>VLOOKUP($A28,'Return Data'!$B$7:$R$2292,13,0)</f>
        <v>2.1825000000000001</v>
      </c>
      <c r="M28" s="66">
        <f t="shared" si="4"/>
        <v>19</v>
      </c>
      <c r="N28" s="65">
        <f>VLOOKUP($A28,'Return Data'!$B$7:$R$2292,17,0)</f>
        <v>3.6791</v>
      </c>
      <c r="O28" s="66">
        <f t="shared" si="5"/>
        <v>22</v>
      </c>
      <c r="P28" s="65">
        <f>VLOOKUP($A28,'Return Data'!$B$7:$R$2292,14,0)</f>
        <v>6.3395000000000001</v>
      </c>
      <c r="Q28" s="66">
        <f t="shared" si="7"/>
        <v>18</v>
      </c>
      <c r="R28" s="65">
        <f>VLOOKUP($A28,'Return Data'!$B$7:$R$2292,16,0)</f>
        <v>5.7123999999999997</v>
      </c>
      <c r="S28" s="67">
        <f t="shared" si="6"/>
        <v>27</v>
      </c>
    </row>
    <row r="29" spans="1:19" x14ac:dyDescent="0.3">
      <c r="A29" s="82" t="s">
        <v>105</v>
      </c>
      <c r="B29" s="64">
        <f>VLOOKUP($A29,'Return Data'!$B$7:$R$2292,3,0)</f>
        <v>44679</v>
      </c>
      <c r="C29" s="65">
        <f>VLOOKUP($A29,'Return Data'!$B$7:$R$2292,4,0)</f>
        <v>13.4352</v>
      </c>
      <c r="D29" s="65">
        <f>VLOOKUP($A29,'Return Data'!$B$7:$R$2292,9,0)</f>
        <v>-13.9253</v>
      </c>
      <c r="E29" s="66">
        <f t="shared" si="0"/>
        <v>28</v>
      </c>
      <c r="F29" s="65">
        <f>VLOOKUP($A29,'Return Data'!$B$7:$R$2292,10,0)</f>
        <v>-0.77729999999999999</v>
      </c>
      <c r="G29" s="66">
        <f t="shared" si="1"/>
        <v>23</v>
      </c>
      <c r="H29" s="65">
        <f>VLOOKUP($A29,'Return Data'!$B$7:$R$2292,11,0)</f>
        <v>0.27350000000000002</v>
      </c>
      <c r="I29" s="66">
        <f t="shared" si="2"/>
        <v>15</v>
      </c>
      <c r="J29" s="65">
        <f>VLOOKUP($A29,'Return Data'!$B$7:$R$2292,12,0)</f>
        <v>1.0382</v>
      </c>
      <c r="K29" s="66">
        <f t="shared" si="3"/>
        <v>22</v>
      </c>
      <c r="L29" s="65">
        <f>VLOOKUP($A29,'Return Data'!$B$7:$R$2292,13,0)</f>
        <v>1.4520999999999999</v>
      </c>
      <c r="M29" s="66">
        <f t="shared" si="4"/>
        <v>25</v>
      </c>
      <c r="N29" s="65">
        <f>VLOOKUP($A29,'Return Data'!$B$7:$R$2292,17,0)</f>
        <v>2.6877</v>
      </c>
      <c r="O29" s="66">
        <f t="shared" si="5"/>
        <v>27</v>
      </c>
      <c r="P29" s="65">
        <f>VLOOKUP($A29,'Return Data'!$B$7:$R$2292,14,0)</f>
        <v>6.8247999999999998</v>
      </c>
      <c r="Q29" s="66">
        <f t="shared" si="7"/>
        <v>9</v>
      </c>
      <c r="R29" s="65">
        <f>VLOOKUP($A29,'Return Data'!$B$7:$R$2292,16,0)</f>
        <v>5.9626000000000001</v>
      </c>
      <c r="S29" s="67">
        <f t="shared" si="6"/>
        <v>24</v>
      </c>
    </row>
    <row r="30" spans="1:19" x14ac:dyDescent="0.3">
      <c r="A30" s="82" t="s">
        <v>106</v>
      </c>
      <c r="B30" s="64">
        <f>VLOOKUP($A30,'Return Data'!$B$7:$R$2292,3,0)</f>
        <v>44679</v>
      </c>
      <c r="C30" s="65">
        <f>VLOOKUP($A30,'Return Data'!$B$7:$R$2292,4,0)</f>
        <v>29.825800000000001</v>
      </c>
      <c r="D30" s="65">
        <f>VLOOKUP($A30,'Return Data'!$B$7:$R$2292,9,0)</f>
        <v>-6.9851000000000001</v>
      </c>
      <c r="E30" s="66">
        <f t="shared" si="0"/>
        <v>22</v>
      </c>
      <c r="F30" s="65">
        <f>VLOOKUP($A30,'Return Data'!$B$7:$R$2292,10,0)</f>
        <v>2.3921999999999999</v>
      </c>
      <c r="G30" s="66">
        <f t="shared" si="1"/>
        <v>7</v>
      </c>
      <c r="H30" s="65">
        <f>VLOOKUP($A30,'Return Data'!$B$7:$R$2292,11,0)</f>
        <v>1.3328</v>
      </c>
      <c r="I30" s="66">
        <f t="shared" si="2"/>
        <v>10</v>
      </c>
      <c r="J30" s="65">
        <f>VLOOKUP($A30,'Return Data'!$B$7:$R$2292,12,0)</f>
        <v>3.1949999999999998</v>
      </c>
      <c r="K30" s="66">
        <f t="shared" si="3"/>
        <v>6</v>
      </c>
      <c r="L30" s="65">
        <f>VLOOKUP($A30,'Return Data'!$B$7:$R$2292,13,0)</f>
        <v>2.6511</v>
      </c>
      <c r="M30" s="66">
        <f t="shared" si="4"/>
        <v>18</v>
      </c>
      <c r="N30" s="65">
        <f>VLOOKUP($A30,'Return Data'!$B$7:$R$2292,17,0)</f>
        <v>4.1852</v>
      </c>
      <c r="O30" s="66">
        <f t="shared" si="5"/>
        <v>15</v>
      </c>
      <c r="P30" s="65">
        <f>VLOOKUP($A30,'Return Data'!$B$7:$R$2292,14,0)</f>
        <v>6.7927999999999997</v>
      </c>
      <c r="Q30" s="66">
        <f t="shared" si="7"/>
        <v>13</v>
      </c>
      <c r="R30" s="65">
        <f>VLOOKUP($A30,'Return Data'!$B$7:$R$2292,16,0)</f>
        <v>6.4587000000000003</v>
      </c>
      <c r="S30" s="67">
        <f t="shared" si="6"/>
        <v>22</v>
      </c>
    </row>
    <row r="31" spans="1:19" x14ac:dyDescent="0.3">
      <c r="A31" s="82" t="s">
        <v>107</v>
      </c>
      <c r="B31" s="64">
        <f>VLOOKUP($A31,'Return Data'!$B$7:$R$2292,3,0)</f>
        <v>44679</v>
      </c>
      <c r="C31" s="65">
        <f>VLOOKUP($A31,'Return Data'!$B$7:$R$2292,4,0)</f>
        <v>2137.4747000000002</v>
      </c>
      <c r="D31" s="65">
        <f>VLOOKUP($A31,'Return Data'!$B$7:$R$2292,9,0)</f>
        <v>-0.4945</v>
      </c>
      <c r="E31" s="66">
        <f t="shared" si="0"/>
        <v>7</v>
      </c>
      <c r="F31" s="65">
        <f>VLOOKUP($A31,'Return Data'!$B$7:$R$2292,10,0)</f>
        <v>0.70730000000000004</v>
      </c>
      <c r="G31" s="66">
        <f t="shared" si="1"/>
        <v>17</v>
      </c>
      <c r="H31" s="65">
        <f>VLOOKUP($A31,'Return Data'!$B$7:$R$2292,11,0)</f>
        <v>1.8700000000000001E-2</v>
      </c>
      <c r="I31" s="66">
        <f t="shared" si="2"/>
        <v>19</v>
      </c>
      <c r="J31" s="65">
        <f>VLOOKUP($A31,'Return Data'!$B$7:$R$2292,12,0)</f>
        <v>1.7299</v>
      </c>
      <c r="K31" s="66">
        <f t="shared" si="3"/>
        <v>18</v>
      </c>
      <c r="L31" s="65">
        <f>VLOOKUP($A31,'Return Data'!$B$7:$R$2292,13,0)</f>
        <v>2.0861999999999998</v>
      </c>
      <c r="M31" s="66">
        <f t="shared" si="4"/>
        <v>22</v>
      </c>
      <c r="N31" s="65">
        <f>VLOOKUP($A31,'Return Data'!$B$7:$R$2292,17,0)</f>
        <v>3.8452999999999999</v>
      </c>
      <c r="O31" s="66">
        <f t="shared" si="5"/>
        <v>20</v>
      </c>
      <c r="P31" s="65">
        <f>VLOOKUP($A31,'Return Data'!$B$7:$R$2292,14,0)</f>
        <v>6.4295999999999998</v>
      </c>
      <c r="Q31" s="66">
        <f t="shared" si="7"/>
        <v>16</v>
      </c>
      <c r="R31" s="65">
        <f>VLOOKUP($A31,'Return Data'!$B$7:$R$2292,16,0)</f>
        <v>7.6547999999999998</v>
      </c>
      <c r="S31" s="67">
        <f t="shared" si="6"/>
        <v>11</v>
      </c>
    </row>
    <row r="32" spans="1:19" x14ac:dyDescent="0.3">
      <c r="A32" s="82" t="s">
        <v>110</v>
      </c>
      <c r="B32" s="64">
        <f>VLOOKUP($A32,'Return Data'!$B$7:$R$2292,3,0)</f>
        <v>44679</v>
      </c>
      <c r="C32" s="65">
        <f>VLOOKUP($A32,'Return Data'!$B$7:$R$2292,4,0)</f>
        <v>16.884799999999998</v>
      </c>
      <c r="D32" s="65">
        <f>VLOOKUP($A32,'Return Data'!$B$7:$R$2292,9,0)</f>
        <v>-1.4138999999999999</v>
      </c>
      <c r="E32" s="66">
        <f t="shared" si="0"/>
        <v>9</v>
      </c>
      <c r="F32" s="65">
        <f>VLOOKUP($A32,'Return Data'!$B$7:$R$2292,10,0)</f>
        <v>3.1150000000000002</v>
      </c>
      <c r="G32" s="66">
        <f t="shared" si="1"/>
        <v>5</v>
      </c>
      <c r="H32" s="65">
        <f>VLOOKUP($A32,'Return Data'!$B$7:$R$2292,11,0)</f>
        <v>1.915</v>
      </c>
      <c r="I32" s="66">
        <f t="shared" si="2"/>
        <v>5</v>
      </c>
      <c r="J32" s="65">
        <f>VLOOKUP($A32,'Return Data'!$B$7:$R$2292,12,0)</f>
        <v>3.0447000000000002</v>
      </c>
      <c r="K32" s="66">
        <f t="shared" si="3"/>
        <v>8</v>
      </c>
      <c r="L32" s="65">
        <f>VLOOKUP($A32,'Return Data'!$B$7:$R$2292,13,0)</f>
        <v>2.9567000000000001</v>
      </c>
      <c r="M32" s="66">
        <f t="shared" si="4"/>
        <v>15</v>
      </c>
      <c r="N32" s="65">
        <f>VLOOKUP($A32,'Return Data'!$B$7:$R$2292,17,0)</f>
        <v>4.0180999999999996</v>
      </c>
      <c r="O32" s="66">
        <f t="shared" si="5"/>
        <v>18</v>
      </c>
      <c r="P32" s="65">
        <f>VLOOKUP($A32,'Return Data'!$B$7:$R$2292,14,0)</f>
        <v>7.226</v>
      </c>
      <c r="Q32" s="66">
        <f t="shared" si="7"/>
        <v>8</v>
      </c>
      <c r="R32" s="65">
        <f>VLOOKUP($A32,'Return Data'!$B$7:$R$2292,16,0)</f>
        <v>7.8018000000000001</v>
      </c>
      <c r="S32" s="67">
        <f t="shared" si="6"/>
        <v>9</v>
      </c>
    </row>
    <row r="33" spans="1:19" x14ac:dyDescent="0.3">
      <c r="A33" s="82" t="s">
        <v>111</v>
      </c>
      <c r="B33" s="64">
        <f>VLOOKUP($A33,'Return Data'!$B$7:$R$2292,3,0)</f>
        <v>44679</v>
      </c>
      <c r="C33" s="65">
        <f>VLOOKUP($A33,'Return Data'!$B$7:$R$2292,4,0)</f>
        <v>28.339400000000001</v>
      </c>
      <c r="D33" s="65">
        <f>VLOOKUP($A33,'Return Data'!$B$7:$R$2292,9,0)</f>
        <v>-1.4068000000000001</v>
      </c>
      <c r="E33" s="66">
        <f t="shared" si="0"/>
        <v>8</v>
      </c>
      <c r="F33" s="65">
        <f>VLOOKUP($A33,'Return Data'!$B$7:$R$2292,10,0)</f>
        <v>1.7318</v>
      </c>
      <c r="G33" s="66">
        <f t="shared" si="1"/>
        <v>10</v>
      </c>
      <c r="H33" s="65">
        <f>VLOOKUP($A33,'Return Data'!$B$7:$R$2292,11,0)</f>
        <v>1.302</v>
      </c>
      <c r="I33" s="66">
        <f t="shared" si="2"/>
        <v>11</v>
      </c>
      <c r="J33" s="65">
        <f>VLOOKUP($A33,'Return Data'!$B$7:$R$2292,12,0)</f>
        <v>2.0994000000000002</v>
      </c>
      <c r="K33" s="66">
        <f t="shared" si="3"/>
        <v>16</v>
      </c>
      <c r="L33" s="65">
        <f>VLOOKUP($A33,'Return Data'!$B$7:$R$2292,13,0)</f>
        <v>2.1629999999999998</v>
      </c>
      <c r="M33" s="66">
        <f t="shared" si="4"/>
        <v>20</v>
      </c>
      <c r="N33" s="65">
        <f>VLOOKUP($A33,'Return Data'!$B$7:$R$2292,17,0)</f>
        <v>3.7271000000000001</v>
      </c>
      <c r="O33" s="66">
        <f t="shared" si="5"/>
        <v>21</v>
      </c>
      <c r="P33" s="65">
        <f>VLOOKUP($A33,'Return Data'!$B$7:$R$2292,14,0)</f>
        <v>7.4863999999999997</v>
      </c>
      <c r="Q33" s="66">
        <f t="shared" si="7"/>
        <v>6</v>
      </c>
      <c r="R33" s="65">
        <f>VLOOKUP($A33,'Return Data'!$B$7:$R$2292,16,0)</f>
        <v>5.8567999999999998</v>
      </c>
      <c r="S33" s="67">
        <f t="shared" si="6"/>
        <v>26</v>
      </c>
    </row>
    <row r="34" spans="1:19" x14ac:dyDescent="0.3">
      <c r="A34" s="82" t="s">
        <v>112</v>
      </c>
      <c r="B34" s="64">
        <f>VLOOKUP($A34,'Return Data'!$B$7:$R$2292,3,0)</f>
        <v>44679</v>
      </c>
      <c r="C34" s="65">
        <f>VLOOKUP($A34,'Return Data'!$B$7:$R$2292,4,0)</f>
        <v>33.778399999999998</v>
      </c>
      <c r="D34" s="65">
        <f>VLOOKUP($A34,'Return Data'!$B$7:$R$2292,9,0)</f>
        <v>2.8793000000000002</v>
      </c>
      <c r="E34" s="66">
        <f t="shared" si="0"/>
        <v>1</v>
      </c>
      <c r="F34" s="65">
        <f>VLOOKUP($A34,'Return Data'!$B$7:$R$2292,10,0)</f>
        <v>4.1935000000000002</v>
      </c>
      <c r="G34" s="66">
        <f t="shared" si="1"/>
        <v>3</v>
      </c>
      <c r="H34" s="65">
        <f>VLOOKUP($A34,'Return Data'!$B$7:$R$2292,11,0)</f>
        <v>3.6642999999999999</v>
      </c>
      <c r="I34" s="66">
        <f t="shared" si="2"/>
        <v>3</v>
      </c>
      <c r="J34" s="65">
        <f>VLOOKUP($A34,'Return Data'!$B$7:$R$2292,12,0)</f>
        <v>3.8315000000000001</v>
      </c>
      <c r="K34" s="66">
        <f t="shared" si="3"/>
        <v>4</v>
      </c>
      <c r="L34" s="65">
        <f>VLOOKUP($A34,'Return Data'!$B$7:$R$2292,13,0)</f>
        <v>4.6001000000000003</v>
      </c>
      <c r="M34" s="66">
        <f t="shared" si="4"/>
        <v>7</v>
      </c>
      <c r="N34" s="65">
        <f>VLOOKUP($A34,'Return Data'!$B$7:$R$2292,17,0)</f>
        <v>5.6635999999999997</v>
      </c>
      <c r="O34" s="66">
        <f t="shared" si="5"/>
        <v>13</v>
      </c>
      <c r="P34" s="65">
        <f>VLOOKUP($A34,'Return Data'!$B$7:$R$2292,14,0)</f>
        <v>6.4497</v>
      </c>
      <c r="Q34" s="66">
        <f t="shared" si="7"/>
        <v>15</v>
      </c>
      <c r="R34" s="65">
        <f>VLOOKUP($A34,'Return Data'!$B$7:$R$2292,16,0)</f>
        <v>6.7396000000000003</v>
      </c>
      <c r="S34" s="67">
        <f t="shared" si="6"/>
        <v>19</v>
      </c>
    </row>
    <row r="35" spans="1:19" x14ac:dyDescent="0.3">
      <c r="A35" s="82" t="s">
        <v>113</v>
      </c>
      <c r="B35" s="64">
        <f>VLOOKUP($A35,'Return Data'!$B$7:$R$2292,3,0)</f>
        <v>44679</v>
      </c>
      <c r="C35" s="65">
        <f>VLOOKUP($A35,'Return Data'!$B$7:$R$2292,4,0)</f>
        <v>19.037800000000001</v>
      </c>
      <c r="D35" s="65">
        <f>VLOOKUP($A35,'Return Data'!$B$7:$R$2292,9,0)</f>
        <v>-9.2713999999999999</v>
      </c>
      <c r="E35" s="66">
        <f t="shared" si="0"/>
        <v>24</v>
      </c>
      <c r="F35" s="65">
        <f>VLOOKUP($A35,'Return Data'!$B$7:$R$2292,10,0)</f>
        <v>-3.1347999999999998</v>
      </c>
      <c r="G35" s="66">
        <f t="shared" si="1"/>
        <v>28</v>
      </c>
      <c r="H35" s="65">
        <f>VLOOKUP($A35,'Return Data'!$B$7:$R$2292,11,0)</f>
        <v>-2.5737999999999999</v>
      </c>
      <c r="I35" s="66">
        <f t="shared" si="2"/>
        <v>28</v>
      </c>
      <c r="J35" s="65">
        <f>VLOOKUP($A35,'Return Data'!$B$7:$R$2292,12,0)</f>
        <v>0.28120000000000001</v>
      </c>
      <c r="K35" s="66">
        <f t="shared" si="3"/>
        <v>27</v>
      </c>
      <c r="L35" s="65">
        <f>VLOOKUP($A35,'Return Data'!$B$7:$R$2292,13,0)</f>
        <v>0.8679</v>
      </c>
      <c r="M35" s="66">
        <f t="shared" si="4"/>
        <v>27</v>
      </c>
      <c r="N35" s="65">
        <f>VLOOKUP($A35,'Return Data'!$B$7:$R$2292,17,0)</f>
        <v>3.2964000000000002</v>
      </c>
      <c r="O35" s="66">
        <f t="shared" si="5"/>
        <v>23</v>
      </c>
      <c r="P35" s="65">
        <f>VLOOKUP($A35,'Return Data'!$B$7:$R$2292,14,0)</f>
        <v>6.3716999999999997</v>
      </c>
      <c r="Q35" s="66">
        <f t="shared" si="7"/>
        <v>17</v>
      </c>
      <c r="R35" s="65">
        <f>VLOOKUP($A35,'Return Data'!$B$7:$R$2292,16,0)</f>
        <v>6.5084</v>
      </c>
      <c r="S35" s="67">
        <f t="shared" si="6"/>
        <v>21</v>
      </c>
    </row>
    <row r="36" spans="1:19" x14ac:dyDescent="0.3">
      <c r="A36" s="82" t="s">
        <v>367</v>
      </c>
      <c r="B36" s="64">
        <f>VLOOKUP($A36,'Return Data'!$B$7:$R$2292,3,0)</f>
        <v>0</v>
      </c>
      <c r="C36" s="65">
        <f>VLOOKUP($A36,'Return Data'!$B$7:$R$2292,4,0)</f>
        <v>0</v>
      </c>
      <c r="D36" s="65">
        <f>VLOOKUP($A36,'Return Data'!$B$7:$R$2292,9,0)</f>
        <v>0</v>
      </c>
      <c r="E36" s="66">
        <f t="shared" si="0"/>
        <v>6</v>
      </c>
      <c r="F36" s="65">
        <f>VLOOKUP($A36,'Return Data'!$B$7:$R$2292,10,0)</f>
        <v>0</v>
      </c>
      <c r="G36" s="66">
        <f t="shared" si="1"/>
        <v>20</v>
      </c>
      <c r="H36" s="65">
        <f>VLOOKUP($A36,'Return Data'!$B$7:$R$2292,11,0)</f>
        <v>0</v>
      </c>
      <c r="I36" s="66">
        <f t="shared" si="2"/>
        <v>20</v>
      </c>
      <c r="J36" s="65">
        <f>VLOOKUP($A36,'Return Data'!$B$7:$R$2292,12,0)</f>
        <v>0</v>
      </c>
      <c r="K36" s="66">
        <f t="shared" si="3"/>
        <v>28</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44679</v>
      </c>
      <c r="C37" s="65">
        <f>VLOOKUP($A37,'Return Data'!$B$7:$R$2292,4,0)</f>
        <v>23.341699999999999</v>
      </c>
      <c r="D37" s="65">
        <f>VLOOKUP($A37,'Return Data'!$B$7:$R$2292,9,0)</f>
        <v>2.0718000000000001</v>
      </c>
      <c r="E37" s="66">
        <f t="shared" si="0"/>
        <v>2</v>
      </c>
      <c r="F37" s="65">
        <f>VLOOKUP($A37,'Return Data'!$B$7:$R$2292,10,0)</f>
        <v>0.3861</v>
      </c>
      <c r="G37" s="66">
        <f t="shared" si="1"/>
        <v>18</v>
      </c>
      <c r="H37" s="65">
        <f>VLOOKUP($A37,'Return Data'!$B$7:$R$2292,11,0)</f>
        <v>-0.31480000000000002</v>
      </c>
      <c r="I37" s="66">
        <f t="shared" si="2"/>
        <v>22</v>
      </c>
      <c r="J37" s="65">
        <f>VLOOKUP($A37,'Return Data'!$B$7:$R$2292,12,0)</f>
        <v>13.2158</v>
      </c>
      <c r="K37" s="66">
        <f t="shared" si="3"/>
        <v>2</v>
      </c>
      <c r="L37" s="65">
        <f>VLOOKUP($A37,'Return Data'!$B$7:$R$2292,13,0)</f>
        <v>10.569699999999999</v>
      </c>
      <c r="M37" s="66">
        <f t="shared" si="4"/>
        <v>2</v>
      </c>
      <c r="N37" s="65">
        <f>VLOOKUP($A37,'Return Data'!$B$7:$R$2292,17,0)</f>
        <v>7.9809999999999999</v>
      </c>
      <c r="O37" s="66">
        <f>RANK(N37,N$8:N$37,0)</f>
        <v>2</v>
      </c>
      <c r="P37" s="65">
        <f>VLOOKUP($A37,'Return Data'!$B$7:$R$2292,14,0)</f>
        <v>4.2011000000000003</v>
      </c>
      <c r="Q37" s="66">
        <f>RANK(P37,P$8:P$37,0)</f>
        <v>27</v>
      </c>
      <c r="R37" s="65">
        <f>VLOOKUP($A37,'Return Data'!$B$7:$R$2292,16,0)</f>
        <v>7.4122000000000003</v>
      </c>
      <c r="S37" s="67">
        <f t="shared" si="6"/>
        <v>14</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-50.321430000000014</v>
      </c>
      <c r="E39" s="88"/>
      <c r="F39" s="89">
        <f>AVERAGE(F8:F37)</f>
        <v>-12.56061666666667</v>
      </c>
      <c r="G39" s="88"/>
      <c r="H39" s="89">
        <f>AVERAGE(H8:H37)</f>
        <v>-5.9955900000000009</v>
      </c>
      <c r="I39" s="88"/>
      <c r="J39" s="89">
        <f>AVERAGE(J8:J37)</f>
        <v>-1.707943333333334</v>
      </c>
      <c r="K39" s="88"/>
      <c r="L39" s="89">
        <f>AVERAGE(L8:L37)</f>
        <v>8.0213333333333622E-2</v>
      </c>
      <c r="M39" s="88"/>
      <c r="N39" s="89">
        <f>AVERAGE(N8:N37)</f>
        <v>2.744224137931035</v>
      </c>
      <c r="O39" s="88"/>
      <c r="P39" s="89">
        <f>AVERAGE(P8:P37)</f>
        <v>6.6028185185185189</v>
      </c>
      <c r="Q39" s="88"/>
      <c r="R39" s="89">
        <f>AVERAGE(R8:R37)</f>
        <v>4.01736</v>
      </c>
      <c r="S39" s="90"/>
    </row>
    <row r="40" spans="1:19" x14ac:dyDescent="0.3">
      <c r="A40" s="87" t="s">
        <v>28</v>
      </c>
      <c r="B40" s="88"/>
      <c r="C40" s="88"/>
      <c r="D40" s="89">
        <f>MIN(D8:D37)</f>
        <v>-696.05759999999998</v>
      </c>
      <c r="E40" s="88"/>
      <c r="F40" s="89">
        <f>MIN(F8:F37)</f>
        <v>-239.75319999999999</v>
      </c>
      <c r="G40" s="88"/>
      <c r="H40" s="89">
        <f>MIN(H8:H37)</f>
        <v>-118.55929999999999</v>
      </c>
      <c r="I40" s="88"/>
      <c r="J40" s="89">
        <f>MIN(J8:J37)</f>
        <v>-78.751000000000005</v>
      </c>
      <c r="K40" s="88"/>
      <c r="L40" s="89">
        <f>MIN(L8:L37)</f>
        <v>-59.117199999999997</v>
      </c>
      <c r="M40" s="88"/>
      <c r="N40" s="89">
        <f>MIN(N8:N37)</f>
        <v>-36.060400000000001</v>
      </c>
      <c r="O40" s="88"/>
      <c r="P40" s="89">
        <f>MIN(P8:P37)</f>
        <v>4.2011000000000003</v>
      </c>
      <c r="Q40" s="88"/>
      <c r="R40" s="89">
        <f>MIN(R8:R37)</f>
        <v>-38.2288</v>
      </c>
      <c r="S40" s="90"/>
    </row>
    <row r="41" spans="1:19" ht="15" thickBot="1" x14ac:dyDescent="0.35">
      <c r="A41" s="91" t="s">
        <v>29</v>
      </c>
      <c r="B41" s="92"/>
      <c r="C41" s="92"/>
      <c r="D41" s="93">
        <f>MAX(D8:D37)</f>
        <v>2.8793000000000002</v>
      </c>
      <c r="E41" s="92"/>
      <c r="F41" s="93">
        <f>MAX(F8:F37)</f>
        <v>77.819500000000005</v>
      </c>
      <c r="G41" s="92"/>
      <c r="H41" s="93">
        <f>MAX(H8:H37)</f>
        <v>40.785699999999999</v>
      </c>
      <c r="I41" s="92"/>
      <c r="J41" s="93">
        <f>MAX(J8:J37)</f>
        <v>39.1477</v>
      </c>
      <c r="K41" s="92"/>
      <c r="L41" s="93">
        <f>MAX(L8:L37)</f>
        <v>29.353000000000002</v>
      </c>
      <c r="M41" s="92"/>
      <c r="N41" s="93">
        <f>MAX(N8:N37)</f>
        <v>19.438400000000001</v>
      </c>
      <c r="O41" s="92"/>
      <c r="P41" s="93">
        <f>MAX(P8:P37)</f>
        <v>11.678699999999999</v>
      </c>
      <c r="Q41" s="92"/>
      <c r="R41" s="93">
        <f>MAX(R8:R37)</f>
        <v>9.2589000000000006</v>
      </c>
      <c r="S41" s="94"/>
    </row>
    <row r="42" spans="1:19" x14ac:dyDescent="0.3">
      <c r="A42" s="112" t="s">
        <v>431</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1227</v>
      </c>
      <c r="B8" s="64">
        <f>VLOOKUP($A8,'Return Data'!$B$7:$R$2292,3,0)</f>
        <v>44679</v>
      </c>
      <c r="C8" s="65">
        <f>VLOOKUP($A8,'Return Data'!$B$7:$R$2292,4,0)</f>
        <v>1152.8149000000001</v>
      </c>
      <c r="D8" s="65">
        <f>VLOOKUP($A8,'Return Data'!$B$7:$R$2292,5,0)</f>
        <v>3.7332999999999998</v>
      </c>
      <c r="E8" s="66">
        <f t="shared" ref="E8:E36" si="0">RANK(D8,D$8:D$36,0)</f>
        <v>9</v>
      </c>
      <c r="F8" s="65">
        <f>VLOOKUP($A8,'Return Data'!$B$7:$R$2292,6,0)</f>
        <v>3.7086999999999999</v>
      </c>
      <c r="G8" s="66">
        <f t="shared" ref="G8:G36" si="1">RANK(F8,F$8:F$36,0)</f>
        <v>7</v>
      </c>
      <c r="H8" s="65">
        <f>VLOOKUP($A8,'Return Data'!$B$7:$R$2292,7,0)</f>
        <v>3.6962000000000002</v>
      </c>
      <c r="I8" s="66">
        <f t="shared" ref="I8:I36" si="2">RANK(H8,H$8:H$36,0)</f>
        <v>4</v>
      </c>
      <c r="J8" s="65">
        <f>VLOOKUP($A8,'Return Data'!$B$7:$R$2292,8,0)</f>
        <v>3.6131000000000002</v>
      </c>
      <c r="K8" s="66">
        <f t="shared" ref="K8:K36" si="3">RANK(J8,J$8:J$36,0)</f>
        <v>8</v>
      </c>
      <c r="L8" s="65">
        <f>VLOOKUP($A8,'Return Data'!$B$7:$R$2292,9,0)</f>
        <v>3.5308999999999999</v>
      </c>
      <c r="M8" s="66">
        <f t="shared" ref="M8:M36" si="4">RANK(L8,L$8:L$36,0)</f>
        <v>11</v>
      </c>
      <c r="N8" s="65">
        <f>VLOOKUP($A8,'Return Data'!$B$7:$R$2292,10,0)</f>
        <v>3.4007000000000001</v>
      </c>
      <c r="O8" s="66">
        <f t="shared" ref="O8:O36" si="5">RANK(N8,N$8:N$36,0)</f>
        <v>10</v>
      </c>
      <c r="P8" s="65">
        <f>VLOOKUP($A8,'Return Data'!$B$7:$R$2292,11,0)</f>
        <v>3.4315000000000002</v>
      </c>
      <c r="Q8" s="66">
        <f t="shared" ref="Q8:Q36" si="6">RANK(P8,P$8:P$36,0)</f>
        <v>10</v>
      </c>
      <c r="R8" s="65">
        <f>VLOOKUP($A8,'Return Data'!$B$7:$R$2292,12,0)</f>
        <v>3.343</v>
      </c>
      <c r="S8" s="66">
        <f t="shared" ref="S8:S36" si="7">RANK(R8,R$8:R$36,0)</f>
        <v>9</v>
      </c>
      <c r="T8" s="65">
        <f>VLOOKUP($A8,'Return Data'!$B$7:$R$2292,13,0)</f>
        <v>3.3319999999999999</v>
      </c>
      <c r="U8" s="66">
        <f t="shared" ref="U8:U36" si="8">RANK(T8,T$8:T$36,0)</f>
        <v>9</v>
      </c>
      <c r="V8" s="65">
        <f>VLOOKUP($A8,'Return Data'!$B$7:$R$2292,17,0)</f>
        <v>3.1987999999999999</v>
      </c>
      <c r="W8" s="66">
        <f>RANK(V8,V$8:V$36,0)</f>
        <v>11</v>
      </c>
      <c r="X8" s="65">
        <f>VLOOKUP($A8,'Return Data'!$B$7:$R$2292,14,0)</f>
        <v>3.7906</v>
      </c>
      <c r="Y8" s="66">
        <f>RANK(X8,X$8:X$36,0)</f>
        <v>4</v>
      </c>
      <c r="Z8" s="65">
        <f>VLOOKUP($A8,'Return Data'!$B$7:$R$2292,16,0)</f>
        <v>4.1582999999999997</v>
      </c>
      <c r="AA8" s="67">
        <f t="shared" ref="AA8:AA36" si="9">RANK(Z8,Z$8:Z$36,0)</f>
        <v>5</v>
      </c>
    </row>
    <row r="9" spans="1:27" x14ac:dyDescent="0.3">
      <c r="A9" s="63" t="s">
        <v>1229</v>
      </c>
      <c r="B9" s="64">
        <f>VLOOKUP($A9,'Return Data'!$B$7:$R$2292,3,0)</f>
        <v>44679</v>
      </c>
      <c r="C9" s="65">
        <f>VLOOKUP($A9,'Return Data'!$B$7:$R$2292,4,0)</f>
        <v>1126.9187999999999</v>
      </c>
      <c r="D9" s="65">
        <f>VLOOKUP($A9,'Return Data'!$B$7:$R$2292,5,0)</f>
        <v>3.7187000000000001</v>
      </c>
      <c r="E9" s="66">
        <f t="shared" si="0"/>
        <v>11</v>
      </c>
      <c r="F9" s="65">
        <f>VLOOKUP($A9,'Return Data'!$B$7:$R$2292,6,0)</f>
        <v>3.7086000000000001</v>
      </c>
      <c r="G9" s="66">
        <f t="shared" si="1"/>
        <v>8</v>
      </c>
      <c r="H9" s="65">
        <f>VLOOKUP($A9,'Return Data'!$B$7:$R$2292,7,0)</f>
        <v>3.6819999999999999</v>
      </c>
      <c r="I9" s="66">
        <f t="shared" si="2"/>
        <v>7</v>
      </c>
      <c r="J9" s="65">
        <f>VLOOKUP($A9,'Return Data'!$B$7:$R$2292,8,0)</f>
        <v>3.6198999999999999</v>
      </c>
      <c r="K9" s="66">
        <f t="shared" si="3"/>
        <v>6</v>
      </c>
      <c r="L9" s="65">
        <f>VLOOKUP($A9,'Return Data'!$B$7:$R$2292,9,0)</f>
        <v>3.5565000000000002</v>
      </c>
      <c r="M9" s="66">
        <f t="shared" si="4"/>
        <v>5</v>
      </c>
      <c r="N9" s="65">
        <f>VLOOKUP($A9,'Return Data'!$B$7:$R$2292,10,0)</f>
        <v>3.4203999999999999</v>
      </c>
      <c r="O9" s="66">
        <f t="shared" si="5"/>
        <v>6</v>
      </c>
      <c r="P9" s="65">
        <f>VLOOKUP($A9,'Return Data'!$B$7:$R$2292,11,0)</f>
        <v>3.4449999999999998</v>
      </c>
      <c r="Q9" s="66">
        <f t="shared" si="6"/>
        <v>6</v>
      </c>
      <c r="R9" s="65">
        <f>VLOOKUP($A9,'Return Data'!$B$7:$R$2292,12,0)</f>
        <v>3.3536000000000001</v>
      </c>
      <c r="S9" s="66">
        <f t="shared" si="7"/>
        <v>8</v>
      </c>
      <c r="T9" s="65">
        <f>VLOOKUP($A9,'Return Data'!$B$7:$R$2292,13,0)</f>
        <v>3.3376000000000001</v>
      </c>
      <c r="U9" s="66">
        <f t="shared" si="8"/>
        <v>7</v>
      </c>
      <c r="V9" s="65">
        <f>VLOOKUP($A9,'Return Data'!$B$7:$R$2292,17,0)</f>
        <v>3.2183999999999999</v>
      </c>
      <c r="W9" s="66">
        <f>RANK(V9,V$8:V$36,0)</f>
        <v>5</v>
      </c>
      <c r="X9" s="65"/>
      <c r="Y9" s="66"/>
      <c r="Z9" s="65">
        <f>VLOOKUP($A9,'Return Data'!$B$7:$R$2292,16,0)</f>
        <v>3.8997999999999999</v>
      </c>
      <c r="AA9" s="67">
        <f t="shared" si="9"/>
        <v>12</v>
      </c>
    </row>
    <row r="10" spans="1:27" x14ac:dyDescent="0.3">
      <c r="A10" s="63" t="s">
        <v>2027</v>
      </c>
      <c r="B10" s="64">
        <f>VLOOKUP($A10,'Return Data'!$B$7:$R$2292,3,0)</f>
        <v>44679</v>
      </c>
      <c r="C10" s="65">
        <f>VLOOKUP($A10,'Return Data'!$B$7:$R$2292,4,0)</f>
        <v>1119.3290999999999</v>
      </c>
      <c r="D10" s="65">
        <f>VLOOKUP($A10,'Return Data'!$B$7:$R$2292,5,0)</f>
        <v>3.7113</v>
      </c>
      <c r="E10" s="66">
        <f t="shared" si="0"/>
        <v>15</v>
      </c>
      <c r="F10" s="65">
        <f>VLOOKUP($A10,'Return Data'!$B$7:$R$2292,6,0)</f>
        <v>3.7109000000000001</v>
      </c>
      <c r="G10" s="66">
        <f t="shared" si="1"/>
        <v>6</v>
      </c>
      <c r="H10" s="65">
        <f>VLOOKUP($A10,'Return Data'!$B$7:$R$2292,7,0)</f>
        <v>3.6743000000000001</v>
      </c>
      <c r="I10" s="66">
        <f t="shared" si="2"/>
        <v>9</v>
      </c>
      <c r="J10" s="65">
        <f>VLOOKUP($A10,'Return Data'!$B$7:$R$2292,8,0)</f>
        <v>3.6153</v>
      </c>
      <c r="K10" s="66">
        <f t="shared" si="3"/>
        <v>7</v>
      </c>
      <c r="L10" s="65">
        <f>VLOOKUP($A10,'Return Data'!$B$7:$R$2292,9,0)</f>
        <v>3.4933000000000001</v>
      </c>
      <c r="M10" s="66">
        <f t="shared" si="4"/>
        <v>21</v>
      </c>
      <c r="N10" s="65">
        <f>VLOOKUP($A10,'Return Data'!$B$7:$R$2292,10,0)</f>
        <v>3.3635999999999999</v>
      </c>
      <c r="O10" s="66">
        <f t="shared" si="5"/>
        <v>22</v>
      </c>
      <c r="P10" s="65">
        <f>VLOOKUP($A10,'Return Data'!$B$7:$R$2292,11,0)</f>
        <v>3.3885000000000001</v>
      </c>
      <c r="Q10" s="66">
        <f t="shared" si="6"/>
        <v>22</v>
      </c>
      <c r="R10" s="65">
        <f>VLOOKUP($A10,'Return Data'!$B$7:$R$2292,12,0)</f>
        <v>3.3128000000000002</v>
      </c>
      <c r="S10" s="66">
        <f t="shared" si="7"/>
        <v>22</v>
      </c>
      <c r="T10" s="65">
        <f>VLOOKUP($A10,'Return Data'!$B$7:$R$2292,13,0)</f>
        <v>3.3029000000000002</v>
      </c>
      <c r="U10" s="66">
        <f t="shared" si="8"/>
        <v>17</v>
      </c>
      <c r="V10" s="65">
        <f>VLOOKUP($A10,'Return Data'!$B$7:$R$2292,17,0)</f>
        <v>3.2019000000000002</v>
      </c>
      <c r="W10" s="66">
        <f>RANK(V10,V$8:V$36,0)</f>
        <v>10</v>
      </c>
      <c r="X10" s="65"/>
      <c r="Y10" s="66"/>
      <c r="Z10" s="65">
        <f>VLOOKUP($A10,'Return Data'!$B$7:$R$2292,16,0)</f>
        <v>3.8090999999999999</v>
      </c>
      <c r="AA10" s="67">
        <f t="shared" si="9"/>
        <v>14</v>
      </c>
    </row>
    <row r="11" spans="1:27" x14ac:dyDescent="0.3">
      <c r="A11" s="63" t="s">
        <v>1233</v>
      </c>
      <c r="B11" s="64">
        <f>VLOOKUP($A11,'Return Data'!$B$7:$R$2292,3,0)</f>
        <v>44679</v>
      </c>
      <c r="C11" s="65">
        <f>VLOOKUP($A11,'Return Data'!$B$7:$R$2292,4,0)</f>
        <v>1079.1636000000001</v>
      </c>
      <c r="D11" s="65">
        <f>VLOOKUP($A11,'Return Data'!$B$7:$R$2292,5,0)</f>
        <v>3.7749999999999999</v>
      </c>
      <c r="E11" s="66">
        <f t="shared" si="0"/>
        <v>2</v>
      </c>
      <c r="F11" s="65">
        <f>VLOOKUP($A11,'Return Data'!$B$7:$R$2292,6,0)</f>
        <v>3.9765999999999999</v>
      </c>
      <c r="G11" s="66">
        <f t="shared" si="1"/>
        <v>1</v>
      </c>
      <c r="H11" s="65">
        <f>VLOOKUP($A11,'Return Data'!$B$7:$R$2292,7,0)</f>
        <v>3.8296000000000001</v>
      </c>
      <c r="I11" s="66">
        <f t="shared" si="2"/>
        <v>1</v>
      </c>
      <c r="J11" s="65">
        <f>VLOOKUP($A11,'Return Data'!$B$7:$R$2292,8,0)</f>
        <v>3.7191999999999998</v>
      </c>
      <c r="K11" s="66">
        <f t="shared" si="3"/>
        <v>2</v>
      </c>
      <c r="L11" s="65">
        <f>VLOOKUP($A11,'Return Data'!$B$7:$R$2292,9,0)</f>
        <v>3.6616</v>
      </c>
      <c r="M11" s="66">
        <f t="shared" si="4"/>
        <v>2</v>
      </c>
      <c r="N11" s="65">
        <f>VLOOKUP($A11,'Return Data'!$B$7:$R$2292,10,0)</f>
        <v>3.5421999999999998</v>
      </c>
      <c r="O11" s="66">
        <f t="shared" si="5"/>
        <v>1</v>
      </c>
      <c r="P11" s="65">
        <f>VLOOKUP($A11,'Return Data'!$B$7:$R$2292,11,0)</f>
        <v>3.5720999999999998</v>
      </c>
      <c r="Q11" s="66">
        <f t="shared" si="6"/>
        <v>1</v>
      </c>
      <c r="R11" s="65">
        <f>VLOOKUP($A11,'Return Data'!$B$7:$R$2292,12,0)</f>
        <v>3.4561000000000002</v>
      </c>
      <c r="S11" s="66">
        <f t="shared" si="7"/>
        <v>1</v>
      </c>
      <c r="T11" s="65">
        <f>VLOOKUP($A11,'Return Data'!$B$7:$R$2292,13,0)</f>
        <v>3.4296000000000002</v>
      </c>
      <c r="U11" s="66">
        <f t="shared" si="8"/>
        <v>1</v>
      </c>
      <c r="V11" s="65"/>
      <c r="W11" s="66"/>
      <c r="X11" s="65"/>
      <c r="Y11" s="66"/>
      <c r="Z11" s="65">
        <f>VLOOKUP($A11,'Return Data'!$B$7:$R$2292,16,0)</f>
        <v>3.4392</v>
      </c>
      <c r="AA11" s="67">
        <f t="shared" si="9"/>
        <v>26</v>
      </c>
    </row>
    <row r="12" spans="1:27" x14ac:dyDescent="0.3">
      <c r="A12" s="63" t="s">
        <v>1235</v>
      </c>
      <c r="B12" s="64">
        <f>VLOOKUP($A12,'Return Data'!$B$7:$R$2292,3,0)</f>
        <v>44679</v>
      </c>
      <c r="C12" s="65">
        <f>VLOOKUP($A12,'Return Data'!$B$7:$R$2292,4,0)</f>
        <v>1103.4871000000001</v>
      </c>
      <c r="D12" s="65">
        <f>VLOOKUP($A12,'Return Data'!$B$7:$R$2292,5,0)</f>
        <v>3.6918000000000002</v>
      </c>
      <c r="E12" s="66">
        <f t="shared" si="0"/>
        <v>20</v>
      </c>
      <c r="F12" s="65">
        <f>VLOOKUP($A12,'Return Data'!$B$7:$R$2292,6,0)</f>
        <v>3.6682000000000001</v>
      </c>
      <c r="G12" s="66">
        <f t="shared" si="1"/>
        <v>19</v>
      </c>
      <c r="H12" s="65">
        <f>VLOOKUP($A12,'Return Data'!$B$7:$R$2292,7,0)</f>
        <v>3.6595</v>
      </c>
      <c r="I12" s="66">
        <f t="shared" si="2"/>
        <v>15</v>
      </c>
      <c r="J12" s="65">
        <f>VLOOKUP($A12,'Return Data'!$B$7:$R$2292,8,0)</f>
        <v>3.7461000000000002</v>
      </c>
      <c r="K12" s="66">
        <f t="shared" si="3"/>
        <v>1</v>
      </c>
      <c r="L12" s="65">
        <f>VLOOKUP($A12,'Return Data'!$B$7:$R$2292,9,0)</f>
        <v>3.6208999999999998</v>
      </c>
      <c r="M12" s="66">
        <f t="shared" si="4"/>
        <v>3</v>
      </c>
      <c r="N12" s="65">
        <f>VLOOKUP($A12,'Return Data'!$B$7:$R$2292,10,0)</f>
        <v>3.4007000000000001</v>
      </c>
      <c r="O12" s="66">
        <f t="shared" si="5"/>
        <v>10</v>
      </c>
      <c r="P12" s="65">
        <f>VLOOKUP($A12,'Return Data'!$B$7:$R$2292,11,0)</f>
        <v>3.4066000000000001</v>
      </c>
      <c r="Q12" s="66">
        <f t="shared" si="6"/>
        <v>16</v>
      </c>
      <c r="R12" s="65">
        <f>VLOOKUP($A12,'Return Data'!$B$7:$R$2292,12,0)</f>
        <v>3.3153000000000001</v>
      </c>
      <c r="S12" s="66">
        <f t="shared" si="7"/>
        <v>19</v>
      </c>
      <c r="T12" s="65">
        <f>VLOOKUP($A12,'Return Data'!$B$7:$R$2292,13,0)</f>
        <v>3.2951000000000001</v>
      </c>
      <c r="U12" s="66">
        <f t="shared" si="8"/>
        <v>22</v>
      </c>
      <c r="V12" s="65">
        <f>VLOOKUP($A12,'Return Data'!$B$7:$R$2292,17,0)</f>
        <v>3.1873</v>
      </c>
      <c r="W12" s="66">
        <f t="shared" ref="W12:W36" si="10">RANK(V12,V$8:V$36,0)</f>
        <v>16</v>
      </c>
      <c r="X12" s="65"/>
      <c r="Y12" s="66"/>
      <c r="Z12" s="65">
        <f>VLOOKUP($A12,'Return Data'!$B$7:$R$2292,16,0)</f>
        <v>3.6191</v>
      </c>
      <c r="AA12" s="67">
        <f t="shared" si="9"/>
        <v>21</v>
      </c>
    </row>
    <row r="13" spans="1:27" x14ac:dyDescent="0.3">
      <c r="A13" s="63" t="s">
        <v>1237</v>
      </c>
      <c r="B13" s="64">
        <f>VLOOKUP($A13,'Return Data'!$B$7:$R$2292,3,0)</f>
        <v>44679</v>
      </c>
      <c r="C13" s="65">
        <f>VLOOKUP($A13,'Return Data'!$B$7:$R$2292,4,0)</f>
        <v>1141.4836</v>
      </c>
      <c r="D13" s="65">
        <f>VLOOKUP($A13,'Return Data'!$B$7:$R$2292,5,0)</f>
        <v>3.7894999999999999</v>
      </c>
      <c r="E13" s="66">
        <f t="shared" si="0"/>
        <v>1</v>
      </c>
      <c r="F13" s="65">
        <f>VLOOKUP($A13,'Return Data'!$B$7:$R$2292,6,0)</f>
        <v>3.7317</v>
      </c>
      <c r="G13" s="66">
        <f t="shared" si="1"/>
        <v>2</v>
      </c>
      <c r="H13" s="65">
        <f>VLOOKUP($A13,'Return Data'!$B$7:$R$2292,7,0)</f>
        <v>3.7004000000000001</v>
      </c>
      <c r="I13" s="66">
        <f t="shared" si="2"/>
        <v>3</v>
      </c>
      <c r="J13" s="65">
        <f>VLOOKUP($A13,'Return Data'!$B$7:$R$2292,8,0)</f>
        <v>3.6461999999999999</v>
      </c>
      <c r="K13" s="66">
        <f t="shared" si="3"/>
        <v>3</v>
      </c>
      <c r="L13" s="65">
        <f>VLOOKUP($A13,'Return Data'!$B$7:$R$2292,9,0)</f>
        <v>3.5453999999999999</v>
      </c>
      <c r="M13" s="66">
        <f t="shared" si="4"/>
        <v>7</v>
      </c>
      <c r="N13" s="65">
        <f>VLOOKUP($A13,'Return Data'!$B$7:$R$2292,10,0)</f>
        <v>3.3992</v>
      </c>
      <c r="O13" s="66">
        <f t="shared" si="5"/>
        <v>12</v>
      </c>
      <c r="P13" s="65">
        <f>VLOOKUP($A13,'Return Data'!$B$7:$R$2292,11,0)</f>
        <v>3.4243000000000001</v>
      </c>
      <c r="Q13" s="66">
        <f t="shared" si="6"/>
        <v>11</v>
      </c>
      <c r="R13" s="65">
        <f>VLOOKUP($A13,'Return Data'!$B$7:$R$2292,12,0)</f>
        <v>3.3411</v>
      </c>
      <c r="S13" s="66">
        <f t="shared" si="7"/>
        <v>11</v>
      </c>
      <c r="T13" s="65">
        <f>VLOOKUP($A13,'Return Data'!$B$7:$R$2292,13,0)</f>
        <v>3.3159999999999998</v>
      </c>
      <c r="U13" s="66">
        <f t="shared" si="8"/>
        <v>12</v>
      </c>
      <c r="V13" s="65">
        <f>VLOOKUP($A13,'Return Data'!$B$7:$R$2292,17,0)</f>
        <v>3.2130000000000001</v>
      </c>
      <c r="W13" s="66">
        <f t="shared" si="10"/>
        <v>6</v>
      </c>
      <c r="X13" s="65">
        <f>VLOOKUP($A13,'Return Data'!$B$7:$R$2292,14,0)</f>
        <v>3.8513999999999999</v>
      </c>
      <c r="Y13" s="66">
        <f>RANK(X13,X$8:X$36,0)</f>
        <v>1</v>
      </c>
      <c r="Z13" s="65">
        <f>VLOOKUP($A13,'Return Data'!$B$7:$R$2292,16,0)</f>
        <v>4.0841000000000003</v>
      </c>
      <c r="AA13" s="67">
        <f t="shared" si="9"/>
        <v>9</v>
      </c>
    </row>
    <row r="14" spans="1:27" x14ac:dyDescent="0.3">
      <c r="A14" s="63" t="s">
        <v>1239</v>
      </c>
      <c r="B14" s="64">
        <f>VLOOKUP($A14,'Return Data'!$B$7:$R$2292,3,0)</f>
        <v>44679</v>
      </c>
      <c r="C14" s="65">
        <f>VLOOKUP($A14,'Return Data'!$B$7:$R$2292,4,0)</f>
        <v>1105.0043000000001</v>
      </c>
      <c r="D14" s="65">
        <f>VLOOKUP($A14,'Return Data'!$B$7:$R$2292,5,0)</f>
        <v>3.6701999999999999</v>
      </c>
      <c r="E14" s="66">
        <f t="shared" si="0"/>
        <v>23</v>
      </c>
      <c r="F14" s="65">
        <f>VLOOKUP($A14,'Return Data'!$B$7:$R$2292,6,0)</f>
        <v>3.6368</v>
      </c>
      <c r="G14" s="66">
        <f t="shared" si="1"/>
        <v>24</v>
      </c>
      <c r="H14" s="65">
        <f>VLOOKUP($A14,'Return Data'!$B$7:$R$2292,7,0)</f>
        <v>3.6095000000000002</v>
      </c>
      <c r="I14" s="66">
        <f t="shared" si="2"/>
        <v>24</v>
      </c>
      <c r="J14" s="65">
        <f>VLOOKUP($A14,'Return Data'!$B$7:$R$2292,8,0)</f>
        <v>3.5478999999999998</v>
      </c>
      <c r="K14" s="66">
        <f t="shared" si="3"/>
        <v>26</v>
      </c>
      <c r="L14" s="65">
        <f>VLOOKUP($A14,'Return Data'!$B$7:$R$2292,9,0)</f>
        <v>3.4533999999999998</v>
      </c>
      <c r="M14" s="66">
        <f t="shared" si="4"/>
        <v>26</v>
      </c>
      <c r="N14" s="65">
        <f>VLOOKUP($A14,'Return Data'!$B$7:$R$2292,10,0)</f>
        <v>3.3041</v>
      </c>
      <c r="O14" s="66">
        <f t="shared" si="5"/>
        <v>26</v>
      </c>
      <c r="P14" s="65">
        <f>VLOOKUP($A14,'Return Data'!$B$7:$R$2292,11,0)</f>
        <v>3.3441000000000001</v>
      </c>
      <c r="Q14" s="66">
        <f t="shared" si="6"/>
        <v>26</v>
      </c>
      <c r="R14" s="65">
        <f>VLOOKUP($A14,'Return Data'!$B$7:$R$2292,12,0)</f>
        <v>3.266</v>
      </c>
      <c r="S14" s="66">
        <f t="shared" si="7"/>
        <v>26</v>
      </c>
      <c r="T14" s="65">
        <f>VLOOKUP($A14,'Return Data'!$B$7:$R$2292,13,0)</f>
        <v>3.2534000000000001</v>
      </c>
      <c r="U14" s="66">
        <f t="shared" si="8"/>
        <v>26</v>
      </c>
      <c r="V14" s="65">
        <f>VLOOKUP($A14,'Return Data'!$B$7:$R$2292,17,0)</f>
        <v>3.2033999999999998</v>
      </c>
      <c r="W14" s="66">
        <f t="shared" si="10"/>
        <v>8</v>
      </c>
      <c r="X14" s="65"/>
      <c r="Y14" s="66"/>
      <c r="Z14" s="65">
        <f>VLOOKUP($A14,'Return Data'!$B$7:$R$2292,16,0)</f>
        <v>3.6722000000000001</v>
      </c>
      <c r="AA14" s="67">
        <f t="shared" si="9"/>
        <v>17</v>
      </c>
    </row>
    <row r="15" spans="1:27" x14ac:dyDescent="0.3">
      <c r="A15" s="63" t="s">
        <v>1242</v>
      </c>
      <c r="B15" s="64">
        <f>VLOOKUP($A15,'Return Data'!$B$7:$R$2292,3,0)</f>
        <v>44679</v>
      </c>
      <c r="C15" s="65">
        <f>VLOOKUP($A15,'Return Data'!$B$7:$R$2292,4,0)</f>
        <v>1113.2385999999999</v>
      </c>
      <c r="D15" s="65">
        <f>VLOOKUP($A15,'Return Data'!$B$7:$R$2292,5,0)</f>
        <v>3.6627000000000001</v>
      </c>
      <c r="E15" s="66">
        <f t="shared" si="0"/>
        <v>24</v>
      </c>
      <c r="F15" s="65">
        <f>VLOOKUP($A15,'Return Data'!$B$7:$R$2292,6,0)</f>
        <v>3.6480999999999999</v>
      </c>
      <c r="G15" s="66">
        <f t="shared" si="1"/>
        <v>23</v>
      </c>
      <c r="H15" s="65">
        <f>VLOOKUP($A15,'Return Data'!$B$7:$R$2292,7,0)</f>
        <v>3.6208</v>
      </c>
      <c r="I15" s="66">
        <f t="shared" si="2"/>
        <v>23</v>
      </c>
      <c r="J15" s="65">
        <f>VLOOKUP($A15,'Return Data'!$B$7:$R$2292,8,0)</f>
        <v>3.5554999999999999</v>
      </c>
      <c r="K15" s="66">
        <f t="shared" si="3"/>
        <v>25</v>
      </c>
      <c r="L15" s="65">
        <f>VLOOKUP($A15,'Return Data'!$B$7:$R$2292,9,0)</f>
        <v>3.4944000000000002</v>
      </c>
      <c r="M15" s="66">
        <f t="shared" si="4"/>
        <v>19</v>
      </c>
      <c r="N15" s="65">
        <f>VLOOKUP($A15,'Return Data'!$B$7:$R$2292,10,0)</f>
        <v>3.3395000000000001</v>
      </c>
      <c r="O15" s="66">
        <f t="shared" si="5"/>
        <v>24</v>
      </c>
      <c r="P15" s="65">
        <f>VLOOKUP($A15,'Return Data'!$B$7:$R$2292,11,0)</f>
        <v>3.3603000000000001</v>
      </c>
      <c r="Q15" s="66">
        <f t="shared" si="6"/>
        <v>25</v>
      </c>
      <c r="R15" s="65">
        <f>VLOOKUP($A15,'Return Data'!$B$7:$R$2292,12,0)</f>
        <v>3.2789000000000001</v>
      </c>
      <c r="S15" s="66">
        <f t="shared" si="7"/>
        <v>25</v>
      </c>
      <c r="T15" s="65">
        <f>VLOOKUP($A15,'Return Data'!$B$7:$R$2292,13,0)</f>
        <v>3.2631999999999999</v>
      </c>
      <c r="U15" s="66">
        <f t="shared" si="8"/>
        <v>25</v>
      </c>
      <c r="V15" s="65">
        <f>VLOOKUP($A15,'Return Data'!$B$7:$R$2292,17,0)</f>
        <v>3.1269</v>
      </c>
      <c r="W15" s="66">
        <f t="shared" si="10"/>
        <v>25</v>
      </c>
      <c r="X15" s="65"/>
      <c r="Y15" s="66"/>
      <c r="Z15" s="65">
        <f>VLOOKUP($A15,'Return Data'!$B$7:$R$2292,16,0)</f>
        <v>3.6711999999999998</v>
      </c>
      <c r="AA15" s="67">
        <f t="shared" si="9"/>
        <v>18</v>
      </c>
    </row>
    <row r="16" spans="1:27" x14ac:dyDescent="0.3">
      <c r="A16" s="63" t="s">
        <v>1244</v>
      </c>
      <c r="B16" s="64">
        <f>VLOOKUP($A16,'Return Data'!$B$7:$R$2292,3,0)</f>
        <v>44679</v>
      </c>
      <c r="C16" s="65">
        <f>VLOOKUP($A16,'Return Data'!$B$7:$R$2292,4,0)</f>
        <v>3165.8904000000002</v>
      </c>
      <c r="D16" s="65">
        <f>VLOOKUP($A16,'Return Data'!$B$7:$R$2292,5,0)</f>
        <v>3.6528</v>
      </c>
      <c r="E16" s="66">
        <f t="shared" si="0"/>
        <v>26</v>
      </c>
      <c r="F16" s="65">
        <f>VLOOKUP($A16,'Return Data'!$B$7:$R$2292,6,0)</f>
        <v>3.6585000000000001</v>
      </c>
      <c r="G16" s="66">
        <f t="shared" si="1"/>
        <v>22</v>
      </c>
      <c r="H16" s="65">
        <f>VLOOKUP($A16,'Return Data'!$B$7:$R$2292,7,0)</f>
        <v>3.6095000000000002</v>
      </c>
      <c r="I16" s="66">
        <f t="shared" si="2"/>
        <v>24</v>
      </c>
      <c r="J16" s="65">
        <f>VLOOKUP($A16,'Return Data'!$B$7:$R$2292,8,0)</f>
        <v>3.5661999999999998</v>
      </c>
      <c r="K16" s="66">
        <f t="shared" si="3"/>
        <v>22</v>
      </c>
      <c r="L16" s="65">
        <f>VLOOKUP($A16,'Return Data'!$B$7:$R$2292,9,0)</f>
        <v>3.4754</v>
      </c>
      <c r="M16" s="66">
        <f t="shared" si="4"/>
        <v>24</v>
      </c>
      <c r="N16" s="65">
        <f>VLOOKUP($A16,'Return Data'!$B$7:$R$2292,10,0)</f>
        <v>3.3395000000000001</v>
      </c>
      <c r="O16" s="66">
        <f t="shared" si="5"/>
        <v>24</v>
      </c>
      <c r="P16" s="65">
        <f>VLOOKUP($A16,'Return Data'!$B$7:$R$2292,11,0)</f>
        <v>3.3744000000000001</v>
      </c>
      <c r="Q16" s="66">
        <f t="shared" si="6"/>
        <v>23</v>
      </c>
      <c r="R16" s="65">
        <f>VLOOKUP($A16,'Return Data'!$B$7:$R$2292,12,0)</f>
        <v>3.2945000000000002</v>
      </c>
      <c r="S16" s="66">
        <f t="shared" si="7"/>
        <v>23</v>
      </c>
      <c r="T16" s="65">
        <f>VLOOKUP($A16,'Return Data'!$B$7:$R$2292,13,0)</f>
        <v>3.2810999999999999</v>
      </c>
      <c r="U16" s="66">
        <f t="shared" si="8"/>
        <v>23</v>
      </c>
      <c r="V16" s="65">
        <f>VLOOKUP($A16,'Return Data'!$B$7:$R$2292,17,0)</f>
        <v>3.1564000000000001</v>
      </c>
      <c r="W16" s="66">
        <f t="shared" si="10"/>
        <v>23</v>
      </c>
      <c r="X16" s="65">
        <f>VLOOKUP($A16,'Return Data'!$B$7:$R$2292,14,0)</f>
        <v>3.7473999999999998</v>
      </c>
      <c r="Y16" s="66">
        <f>RANK(X16,X$8:X$36,0)</f>
        <v>10</v>
      </c>
      <c r="Z16" s="65">
        <f>VLOOKUP($A16,'Return Data'!$B$7:$R$2292,16,0)</f>
        <v>5.9622000000000002</v>
      </c>
      <c r="AA16" s="67">
        <f t="shared" si="9"/>
        <v>4</v>
      </c>
    </row>
    <row r="17" spans="1:27" x14ac:dyDescent="0.3">
      <c r="A17" s="63" t="s">
        <v>1245</v>
      </c>
      <c r="B17" s="64">
        <f>VLOOKUP($A17,'Return Data'!$B$7:$R$2292,3,0)</f>
        <v>44679</v>
      </c>
      <c r="C17" s="65">
        <f>VLOOKUP($A17,'Return Data'!$B$7:$R$2292,4,0)</f>
        <v>1115.1143</v>
      </c>
      <c r="D17" s="65">
        <f>VLOOKUP($A17,'Return Data'!$B$7:$R$2292,5,0)</f>
        <v>3.6564999999999999</v>
      </c>
      <c r="E17" s="66">
        <f t="shared" si="0"/>
        <v>25</v>
      </c>
      <c r="F17" s="65">
        <f>VLOOKUP($A17,'Return Data'!$B$7:$R$2292,6,0)</f>
        <v>3.63</v>
      </c>
      <c r="G17" s="66">
        <f t="shared" si="1"/>
        <v>25</v>
      </c>
      <c r="H17" s="65">
        <f>VLOOKUP($A17,'Return Data'!$B$7:$R$2292,7,0)</f>
        <v>3.6320000000000001</v>
      </c>
      <c r="I17" s="66">
        <f t="shared" si="2"/>
        <v>22</v>
      </c>
      <c r="J17" s="65">
        <f>VLOOKUP($A17,'Return Data'!$B$7:$R$2292,8,0)</f>
        <v>3.5893999999999999</v>
      </c>
      <c r="K17" s="66">
        <f t="shared" si="3"/>
        <v>20</v>
      </c>
      <c r="L17" s="65">
        <f>VLOOKUP($A17,'Return Data'!$B$7:$R$2292,9,0)</f>
        <v>3.5552999999999999</v>
      </c>
      <c r="M17" s="66">
        <f t="shared" si="4"/>
        <v>6</v>
      </c>
      <c r="N17" s="65">
        <f>VLOOKUP($A17,'Return Data'!$B$7:$R$2292,10,0)</f>
        <v>3.4422999999999999</v>
      </c>
      <c r="O17" s="66">
        <f t="shared" si="5"/>
        <v>4</v>
      </c>
      <c r="P17" s="65">
        <f>VLOOKUP($A17,'Return Data'!$B$7:$R$2292,11,0)</f>
        <v>3.468</v>
      </c>
      <c r="Q17" s="66">
        <f t="shared" si="6"/>
        <v>2</v>
      </c>
      <c r="R17" s="65">
        <f>VLOOKUP($A17,'Return Data'!$B$7:$R$2292,12,0)</f>
        <v>3.3895</v>
      </c>
      <c r="S17" s="66">
        <f t="shared" si="7"/>
        <v>2</v>
      </c>
      <c r="T17" s="65">
        <f>VLOOKUP($A17,'Return Data'!$B$7:$R$2292,13,0)</f>
        <v>3.3742000000000001</v>
      </c>
      <c r="U17" s="66">
        <f t="shared" si="8"/>
        <v>2</v>
      </c>
      <c r="V17" s="65">
        <f>VLOOKUP($A17,'Return Data'!$B$7:$R$2292,17,0)</f>
        <v>3.2498999999999998</v>
      </c>
      <c r="W17" s="66">
        <f t="shared" si="10"/>
        <v>3</v>
      </c>
      <c r="X17" s="65"/>
      <c r="Y17" s="66"/>
      <c r="Z17" s="65">
        <f>VLOOKUP($A17,'Return Data'!$B$7:$R$2292,16,0)</f>
        <v>3.7738</v>
      </c>
      <c r="AA17" s="67">
        <f t="shared" si="9"/>
        <v>16</v>
      </c>
    </row>
    <row r="18" spans="1:27" x14ac:dyDescent="0.3">
      <c r="A18" s="63" t="s">
        <v>1248</v>
      </c>
      <c r="B18" s="64">
        <f>VLOOKUP($A18,'Return Data'!$B$7:$R$2292,3,0)</f>
        <v>44679</v>
      </c>
      <c r="C18" s="65">
        <f>VLOOKUP($A18,'Return Data'!$B$7:$R$2292,4,0)</f>
        <v>114.9171</v>
      </c>
      <c r="D18" s="65">
        <f>VLOOKUP($A18,'Return Data'!$B$7:$R$2292,5,0)</f>
        <v>3.7164999999999999</v>
      </c>
      <c r="E18" s="66">
        <f t="shared" si="0"/>
        <v>12</v>
      </c>
      <c r="F18" s="65">
        <f>VLOOKUP($A18,'Return Data'!$B$7:$R$2292,6,0)</f>
        <v>3.6855000000000002</v>
      </c>
      <c r="G18" s="66">
        <f t="shared" si="1"/>
        <v>14</v>
      </c>
      <c r="H18" s="65">
        <f>VLOOKUP($A18,'Return Data'!$B$7:$R$2292,7,0)</f>
        <v>3.6551999999999998</v>
      </c>
      <c r="I18" s="66">
        <f t="shared" si="2"/>
        <v>16</v>
      </c>
      <c r="J18" s="65">
        <f>VLOOKUP($A18,'Return Data'!$B$7:$R$2292,8,0)</f>
        <v>3.5964999999999998</v>
      </c>
      <c r="K18" s="66">
        <f t="shared" si="3"/>
        <v>18</v>
      </c>
      <c r="L18" s="65">
        <f>VLOOKUP($A18,'Return Data'!$B$7:$R$2292,9,0)</f>
        <v>3.5135000000000001</v>
      </c>
      <c r="M18" s="66">
        <f t="shared" si="4"/>
        <v>15</v>
      </c>
      <c r="N18" s="65">
        <f>VLOOKUP($A18,'Return Data'!$B$7:$R$2292,10,0)</f>
        <v>3.3877999999999999</v>
      </c>
      <c r="O18" s="66">
        <f t="shared" si="5"/>
        <v>14</v>
      </c>
      <c r="P18" s="65">
        <f>VLOOKUP($A18,'Return Data'!$B$7:$R$2292,11,0)</f>
        <v>3.4005999999999998</v>
      </c>
      <c r="Q18" s="66">
        <f t="shared" si="6"/>
        <v>20</v>
      </c>
      <c r="R18" s="65">
        <f>VLOOKUP($A18,'Return Data'!$B$7:$R$2292,12,0)</f>
        <v>3.3138999999999998</v>
      </c>
      <c r="S18" s="66">
        <f t="shared" si="7"/>
        <v>20</v>
      </c>
      <c r="T18" s="65">
        <f>VLOOKUP($A18,'Return Data'!$B$7:$R$2292,13,0)</f>
        <v>3.3001</v>
      </c>
      <c r="U18" s="66">
        <f t="shared" si="8"/>
        <v>20</v>
      </c>
      <c r="V18" s="65">
        <f>VLOOKUP($A18,'Return Data'!$B$7:$R$2292,17,0)</f>
        <v>3.1718000000000002</v>
      </c>
      <c r="W18" s="66">
        <f t="shared" si="10"/>
        <v>21</v>
      </c>
      <c r="X18" s="65">
        <f>VLOOKUP($A18,'Return Data'!$B$7:$R$2292,14,0)</f>
        <v>3.7665999999999999</v>
      </c>
      <c r="Y18" s="66">
        <f>RANK(X18,X$8:X$36,0)</f>
        <v>8</v>
      </c>
      <c r="Z18" s="65">
        <f>VLOOKUP($A18,'Return Data'!$B$7:$R$2292,16,0)</f>
        <v>4.1052</v>
      </c>
      <c r="AA18" s="67">
        <f t="shared" si="9"/>
        <v>6</v>
      </c>
    </row>
    <row r="19" spans="1:27" x14ac:dyDescent="0.3">
      <c r="A19" s="63" t="s">
        <v>1249</v>
      </c>
      <c r="B19" s="64">
        <f>VLOOKUP($A19,'Return Data'!$B$7:$R$2292,3,0)</f>
        <v>44679</v>
      </c>
      <c r="C19" s="65">
        <f>VLOOKUP($A19,'Return Data'!$B$7:$R$2292,4,0)</f>
        <v>1136.8244999999999</v>
      </c>
      <c r="D19" s="65">
        <f>VLOOKUP($A19,'Return Data'!$B$7:$R$2292,5,0)</f>
        <v>3.7151999999999998</v>
      </c>
      <c r="E19" s="66">
        <f t="shared" si="0"/>
        <v>13</v>
      </c>
      <c r="F19" s="65">
        <f>VLOOKUP($A19,'Return Data'!$B$7:$R$2292,6,0)</f>
        <v>3.6795</v>
      </c>
      <c r="G19" s="66">
        <f t="shared" si="1"/>
        <v>15</v>
      </c>
      <c r="H19" s="65">
        <f>VLOOKUP($A19,'Return Data'!$B$7:$R$2292,7,0)</f>
        <v>3.6686999999999999</v>
      </c>
      <c r="I19" s="66">
        <f t="shared" si="2"/>
        <v>12</v>
      </c>
      <c r="J19" s="65">
        <f>VLOOKUP($A19,'Return Data'!$B$7:$R$2292,8,0)</f>
        <v>3.6019000000000001</v>
      </c>
      <c r="K19" s="66">
        <f t="shared" si="3"/>
        <v>15</v>
      </c>
      <c r="L19" s="65">
        <f>VLOOKUP($A19,'Return Data'!$B$7:$R$2292,9,0)</f>
        <v>3.4853000000000001</v>
      </c>
      <c r="M19" s="66">
        <f t="shared" si="4"/>
        <v>23</v>
      </c>
      <c r="N19" s="65">
        <f>VLOOKUP($A19,'Return Data'!$B$7:$R$2292,10,0)</f>
        <v>3.3887999999999998</v>
      </c>
      <c r="O19" s="66">
        <f t="shared" si="5"/>
        <v>13</v>
      </c>
      <c r="P19" s="65">
        <f>VLOOKUP($A19,'Return Data'!$B$7:$R$2292,11,0)</f>
        <v>3.4076</v>
      </c>
      <c r="Q19" s="66">
        <f t="shared" si="6"/>
        <v>15</v>
      </c>
      <c r="R19" s="65">
        <f>VLOOKUP($A19,'Return Data'!$B$7:$R$2292,12,0)</f>
        <v>3.3203</v>
      </c>
      <c r="S19" s="66">
        <f t="shared" si="7"/>
        <v>16</v>
      </c>
      <c r="T19" s="65">
        <f>VLOOKUP($A19,'Return Data'!$B$7:$R$2292,13,0)</f>
        <v>3.3007</v>
      </c>
      <c r="U19" s="66">
        <f t="shared" si="8"/>
        <v>19</v>
      </c>
      <c r="V19" s="65">
        <f>VLOOKUP($A19,'Return Data'!$B$7:$R$2292,17,0)</f>
        <v>3.1770999999999998</v>
      </c>
      <c r="W19" s="66">
        <f t="shared" si="10"/>
        <v>18</v>
      </c>
      <c r="X19" s="65">
        <f>VLOOKUP($A19,'Return Data'!$B$7:$R$2292,14,0)</f>
        <v>3.7669000000000001</v>
      </c>
      <c r="Y19" s="66">
        <f>RANK(X19,X$8:X$36,0)</f>
        <v>7</v>
      </c>
      <c r="Z19" s="65">
        <f>VLOOKUP($A19,'Return Data'!$B$7:$R$2292,16,0)</f>
        <v>3.9912000000000001</v>
      </c>
      <c r="AA19" s="67">
        <f t="shared" si="9"/>
        <v>10</v>
      </c>
    </row>
    <row r="20" spans="1:27" x14ac:dyDescent="0.3">
      <c r="A20" s="63" t="s">
        <v>1251</v>
      </c>
      <c r="B20" s="64">
        <f>VLOOKUP($A20,'Return Data'!$B$7:$R$2292,3,0)</f>
        <v>44679</v>
      </c>
      <c r="C20" s="65">
        <f>VLOOKUP($A20,'Return Data'!$B$7:$R$2292,4,0)</f>
        <v>1104.1713999999999</v>
      </c>
      <c r="D20" s="65">
        <f>VLOOKUP($A20,'Return Data'!$B$7:$R$2292,5,0)</f>
        <v>3.4645999999999999</v>
      </c>
      <c r="E20" s="66">
        <f t="shared" si="0"/>
        <v>29</v>
      </c>
      <c r="F20" s="65">
        <f>VLOOKUP($A20,'Return Data'!$B$7:$R$2292,6,0)</f>
        <v>3.4719000000000002</v>
      </c>
      <c r="G20" s="66">
        <f t="shared" si="1"/>
        <v>29</v>
      </c>
      <c r="H20" s="65">
        <f>VLOOKUP($A20,'Return Data'!$B$7:$R$2292,7,0)</f>
        <v>3.4689999999999999</v>
      </c>
      <c r="I20" s="66">
        <f t="shared" si="2"/>
        <v>29</v>
      </c>
      <c r="J20" s="65">
        <f>VLOOKUP($A20,'Return Data'!$B$7:$R$2292,8,0)</f>
        <v>3.4076</v>
      </c>
      <c r="K20" s="66">
        <f t="shared" si="3"/>
        <v>29</v>
      </c>
      <c r="L20" s="65">
        <f>VLOOKUP($A20,'Return Data'!$B$7:$R$2292,9,0)</f>
        <v>3.3489</v>
      </c>
      <c r="M20" s="66">
        <f t="shared" si="4"/>
        <v>29</v>
      </c>
      <c r="N20" s="65">
        <f>VLOOKUP($A20,'Return Data'!$B$7:$R$2292,10,0)</f>
        <v>3.2654000000000001</v>
      </c>
      <c r="O20" s="66">
        <f t="shared" si="5"/>
        <v>28</v>
      </c>
      <c r="P20" s="65">
        <f>VLOOKUP($A20,'Return Data'!$B$7:$R$2292,11,0)</f>
        <v>3.3083</v>
      </c>
      <c r="Q20" s="66">
        <f t="shared" si="6"/>
        <v>28</v>
      </c>
      <c r="R20" s="65">
        <f>VLOOKUP($A20,'Return Data'!$B$7:$R$2292,12,0)</f>
        <v>3.2322000000000002</v>
      </c>
      <c r="S20" s="66">
        <f t="shared" si="7"/>
        <v>28</v>
      </c>
      <c r="T20" s="65">
        <f>VLOOKUP($A20,'Return Data'!$B$7:$R$2292,13,0)</f>
        <v>3.2195999999999998</v>
      </c>
      <c r="U20" s="66">
        <f t="shared" si="8"/>
        <v>28</v>
      </c>
      <c r="V20" s="65">
        <f>VLOOKUP($A20,'Return Data'!$B$7:$R$2292,17,0)</f>
        <v>3.1120000000000001</v>
      </c>
      <c r="W20" s="66">
        <f t="shared" si="10"/>
        <v>27</v>
      </c>
      <c r="X20" s="65"/>
      <c r="Y20" s="66"/>
      <c r="Z20" s="65">
        <f>VLOOKUP($A20,'Return Data'!$B$7:$R$2292,16,0)</f>
        <v>3.5918000000000001</v>
      </c>
      <c r="AA20" s="67">
        <f t="shared" si="9"/>
        <v>23</v>
      </c>
    </row>
    <row r="21" spans="1:27" x14ac:dyDescent="0.3">
      <c r="A21" s="63" t="s">
        <v>1253</v>
      </c>
      <c r="B21" s="64">
        <f>VLOOKUP($A21,'Return Data'!$B$7:$R$2292,3,0)</f>
        <v>44679</v>
      </c>
      <c r="C21" s="65">
        <f>VLOOKUP($A21,'Return Data'!$B$7:$R$2292,4,0)</f>
        <v>1077.2904000000001</v>
      </c>
      <c r="D21" s="65">
        <f>VLOOKUP($A21,'Return Data'!$B$7:$R$2292,5,0)</f>
        <v>3.7374999999999998</v>
      </c>
      <c r="E21" s="66">
        <f t="shared" si="0"/>
        <v>8</v>
      </c>
      <c r="F21" s="65">
        <f>VLOOKUP($A21,'Return Data'!$B$7:$R$2292,6,0)</f>
        <v>3.6964000000000001</v>
      </c>
      <c r="G21" s="66">
        <f t="shared" si="1"/>
        <v>11</v>
      </c>
      <c r="H21" s="65">
        <f>VLOOKUP($A21,'Return Data'!$B$7:$R$2292,7,0)</f>
        <v>3.6806999999999999</v>
      </c>
      <c r="I21" s="66">
        <f t="shared" si="2"/>
        <v>8</v>
      </c>
      <c r="J21" s="65">
        <f>VLOOKUP($A21,'Return Data'!$B$7:$R$2292,8,0)</f>
        <v>3.6101999999999999</v>
      </c>
      <c r="K21" s="66">
        <f t="shared" si="3"/>
        <v>11</v>
      </c>
      <c r="L21" s="65">
        <f>VLOOKUP($A21,'Return Data'!$B$7:$R$2292,9,0)</f>
        <v>3.4935999999999998</v>
      </c>
      <c r="M21" s="66">
        <f t="shared" si="4"/>
        <v>20</v>
      </c>
      <c r="N21" s="65">
        <f>VLOOKUP($A21,'Return Data'!$B$7:$R$2292,10,0)</f>
        <v>3.3662999999999998</v>
      </c>
      <c r="O21" s="66">
        <f t="shared" si="5"/>
        <v>21</v>
      </c>
      <c r="P21" s="65">
        <f>VLOOKUP($A21,'Return Data'!$B$7:$R$2292,11,0)</f>
        <v>3.4026000000000001</v>
      </c>
      <c r="Q21" s="66">
        <f t="shared" si="6"/>
        <v>19</v>
      </c>
      <c r="R21" s="65">
        <f>VLOOKUP($A21,'Return Data'!$B$7:$R$2292,12,0)</f>
        <v>3.3159999999999998</v>
      </c>
      <c r="S21" s="66">
        <f t="shared" si="7"/>
        <v>18</v>
      </c>
      <c r="T21" s="65">
        <f>VLOOKUP($A21,'Return Data'!$B$7:$R$2292,13,0)</f>
        <v>3.2955999999999999</v>
      </c>
      <c r="U21" s="66">
        <f t="shared" si="8"/>
        <v>21</v>
      </c>
      <c r="V21" s="65">
        <f>VLOOKUP($A21,'Return Data'!$B$7:$R$2292,17,0)</f>
        <v>3.1690999999999998</v>
      </c>
      <c r="W21" s="66">
        <f t="shared" si="10"/>
        <v>22</v>
      </c>
      <c r="X21" s="65"/>
      <c r="Y21" s="66"/>
      <c r="Z21" s="65">
        <f>VLOOKUP($A21,'Return Data'!$B$7:$R$2292,16,0)</f>
        <v>3.2839</v>
      </c>
      <c r="AA21" s="67">
        <f t="shared" si="9"/>
        <v>29</v>
      </c>
    </row>
    <row r="22" spans="1:27" x14ac:dyDescent="0.3">
      <c r="A22" s="63" t="s">
        <v>1255</v>
      </c>
      <c r="B22" s="64">
        <f>VLOOKUP($A22,'Return Data'!$B$7:$R$2292,3,0)</f>
        <v>44679</v>
      </c>
      <c r="C22" s="65">
        <f>VLOOKUP($A22,'Return Data'!$B$7:$R$2292,4,0)</f>
        <v>1087.1886</v>
      </c>
      <c r="D22" s="65">
        <f>VLOOKUP($A22,'Return Data'!$B$7:$R$2292,5,0)</f>
        <v>3.5825999999999998</v>
      </c>
      <c r="E22" s="66">
        <f t="shared" si="0"/>
        <v>28</v>
      </c>
      <c r="F22" s="65">
        <f>VLOOKUP($A22,'Return Data'!$B$7:$R$2292,6,0)</f>
        <v>3.5451999999999999</v>
      </c>
      <c r="G22" s="66">
        <f t="shared" si="1"/>
        <v>28</v>
      </c>
      <c r="H22" s="65">
        <f>VLOOKUP($A22,'Return Data'!$B$7:$R$2292,7,0)</f>
        <v>3.5487000000000002</v>
      </c>
      <c r="I22" s="66">
        <f t="shared" si="2"/>
        <v>28</v>
      </c>
      <c r="J22" s="65">
        <f>VLOOKUP($A22,'Return Data'!$B$7:$R$2292,8,0)</f>
        <v>3.4923999999999999</v>
      </c>
      <c r="K22" s="66">
        <f t="shared" si="3"/>
        <v>28</v>
      </c>
      <c r="L22" s="65">
        <f>VLOOKUP($A22,'Return Data'!$B$7:$R$2292,9,0)</f>
        <v>3.4460000000000002</v>
      </c>
      <c r="M22" s="66">
        <f t="shared" si="4"/>
        <v>27</v>
      </c>
      <c r="N22" s="65">
        <f>VLOOKUP($A22,'Return Data'!$B$7:$R$2292,10,0)</f>
        <v>3.2896000000000001</v>
      </c>
      <c r="O22" s="66">
        <f t="shared" si="5"/>
        <v>27</v>
      </c>
      <c r="P22" s="65">
        <f>VLOOKUP($A22,'Return Data'!$B$7:$R$2292,11,0)</f>
        <v>3.3380999999999998</v>
      </c>
      <c r="Q22" s="66">
        <f t="shared" si="6"/>
        <v>27</v>
      </c>
      <c r="R22" s="65">
        <f>VLOOKUP($A22,'Return Data'!$B$7:$R$2292,12,0)</f>
        <v>3.258</v>
      </c>
      <c r="S22" s="66">
        <f t="shared" si="7"/>
        <v>27</v>
      </c>
      <c r="T22" s="65">
        <f>VLOOKUP($A22,'Return Data'!$B$7:$R$2292,13,0)</f>
        <v>3.2469999999999999</v>
      </c>
      <c r="U22" s="66">
        <f t="shared" si="8"/>
        <v>27</v>
      </c>
      <c r="V22" s="65">
        <f>VLOOKUP($A22,'Return Data'!$B$7:$R$2292,17,0)</f>
        <v>3.1261000000000001</v>
      </c>
      <c r="W22" s="66">
        <f t="shared" si="10"/>
        <v>26</v>
      </c>
      <c r="X22" s="65"/>
      <c r="Y22" s="66"/>
      <c r="Z22" s="65">
        <f>VLOOKUP($A22,'Return Data'!$B$7:$R$2292,16,0)</f>
        <v>3.3834</v>
      </c>
      <c r="AA22" s="67">
        <f t="shared" si="9"/>
        <v>28</v>
      </c>
    </row>
    <row r="23" spans="1:27" x14ac:dyDescent="0.3">
      <c r="A23" s="63" t="s">
        <v>1257</v>
      </c>
      <c r="B23" s="64">
        <f>VLOOKUP($A23,'Return Data'!$B$7:$R$2292,3,0)</f>
        <v>44679</v>
      </c>
      <c r="C23" s="65">
        <f>VLOOKUP($A23,'Return Data'!$B$7:$R$2292,4,0)</f>
        <v>1083.3741</v>
      </c>
      <c r="D23" s="65">
        <f>VLOOKUP($A23,'Return Data'!$B$7:$R$2292,5,0)</f>
        <v>3.7029999999999998</v>
      </c>
      <c r="E23" s="66">
        <f t="shared" si="0"/>
        <v>16</v>
      </c>
      <c r="F23" s="65">
        <f>VLOOKUP($A23,'Return Data'!$B$7:$R$2292,6,0)</f>
        <v>3.6656</v>
      </c>
      <c r="G23" s="66">
        <f t="shared" si="1"/>
        <v>20</v>
      </c>
      <c r="H23" s="65">
        <f>VLOOKUP($A23,'Return Data'!$B$7:$R$2292,7,0)</f>
        <v>3.6497999999999999</v>
      </c>
      <c r="I23" s="66">
        <f t="shared" si="2"/>
        <v>18</v>
      </c>
      <c r="J23" s="65">
        <f>VLOOKUP($A23,'Return Data'!$B$7:$R$2292,8,0)</f>
        <v>3.5893999999999999</v>
      </c>
      <c r="K23" s="66">
        <f t="shared" si="3"/>
        <v>20</v>
      </c>
      <c r="L23" s="65">
        <f>VLOOKUP($A23,'Return Data'!$B$7:$R$2292,9,0)</f>
        <v>3.4910999999999999</v>
      </c>
      <c r="M23" s="66">
        <f t="shared" si="4"/>
        <v>22</v>
      </c>
      <c r="N23" s="65">
        <f>VLOOKUP($A23,'Return Data'!$B$7:$R$2292,10,0)</f>
        <v>3.3683999999999998</v>
      </c>
      <c r="O23" s="66">
        <f t="shared" si="5"/>
        <v>20</v>
      </c>
      <c r="P23" s="65">
        <f>VLOOKUP($A23,'Return Data'!$B$7:$R$2292,11,0)</f>
        <v>3.4184000000000001</v>
      </c>
      <c r="Q23" s="66">
        <f t="shared" si="6"/>
        <v>12</v>
      </c>
      <c r="R23" s="65">
        <f>VLOOKUP($A23,'Return Data'!$B$7:$R$2292,12,0)</f>
        <v>3.3359999999999999</v>
      </c>
      <c r="S23" s="66">
        <f t="shared" si="7"/>
        <v>12</v>
      </c>
      <c r="T23" s="65">
        <f>VLOOKUP($A23,'Return Data'!$B$7:$R$2292,13,0)</f>
        <v>3.3170999999999999</v>
      </c>
      <c r="U23" s="66">
        <f t="shared" si="8"/>
        <v>11</v>
      </c>
      <c r="V23" s="65">
        <f>VLOOKUP($A23,'Return Data'!$B$7:$R$2292,17,0)</f>
        <v>3.2084000000000001</v>
      </c>
      <c r="W23" s="66">
        <f t="shared" si="10"/>
        <v>7</v>
      </c>
      <c r="X23" s="65"/>
      <c r="Y23" s="66"/>
      <c r="Z23" s="65">
        <f>VLOOKUP($A23,'Return Data'!$B$7:$R$2292,16,0)</f>
        <v>3.3889999999999998</v>
      </c>
      <c r="AA23" s="67">
        <f t="shared" si="9"/>
        <v>27</v>
      </c>
    </row>
    <row r="24" spans="1:27" x14ac:dyDescent="0.3">
      <c r="A24" s="63" t="s">
        <v>1259</v>
      </c>
      <c r="B24" s="64">
        <f>VLOOKUP($A24,'Return Data'!$B$7:$R$2292,3,0)</f>
        <v>44679</v>
      </c>
      <c r="C24" s="65">
        <f>VLOOKUP($A24,'Return Data'!$B$7:$R$2292,4,0)</f>
        <v>1136.8896999999999</v>
      </c>
      <c r="D24" s="65">
        <f>VLOOKUP($A24,'Return Data'!$B$7:$R$2292,5,0)</f>
        <v>3.7149000000000001</v>
      </c>
      <c r="E24" s="66">
        <f t="shared" si="0"/>
        <v>14</v>
      </c>
      <c r="F24" s="65">
        <f>VLOOKUP($A24,'Return Data'!$B$7:$R$2292,6,0)</f>
        <v>3.7039</v>
      </c>
      <c r="G24" s="66">
        <f t="shared" si="1"/>
        <v>10</v>
      </c>
      <c r="H24" s="65">
        <f>VLOOKUP($A24,'Return Data'!$B$7:$R$2292,7,0)</f>
        <v>3.6736</v>
      </c>
      <c r="I24" s="66">
        <f t="shared" si="2"/>
        <v>10</v>
      </c>
      <c r="J24" s="65">
        <f>VLOOKUP($A24,'Return Data'!$B$7:$R$2292,8,0)</f>
        <v>3.6131000000000002</v>
      </c>
      <c r="K24" s="66">
        <f t="shared" si="3"/>
        <v>8</v>
      </c>
      <c r="L24" s="65">
        <f>VLOOKUP($A24,'Return Data'!$B$7:$R$2292,9,0)</f>
        <v>3.544</v>
      </c>
      <c r="M24" s="66">
        <f t="shared" si="4"/>
        <v>8</v>
      </c>
      <c r="N24" s="65">
        <f>VLOOKUP($A24,'Return Data'!$B$7:$R$2292,10,0)</f>
        <v>3.4062000000000001</v>
      </c>
      <c r="O24" s="66">
        <f t="shared" si="5"/>
        <v>8</v>
      </c>
      <c r="P24" s="65">
        <f>VLOOKUP($A24,'Return Data'!$B$7:$R$2292,11,0)</f>
        <v>3.4180000000000001</v>
      </c>
      <c r="Q24" s="66">
        <f t="shared" si="6"/>
        <v>13</v>
      </c>
      <c r="R24" s="65">
        <f>VLOOKUP($A24,'Return Data'!$B$7:$R$2292,12,0)</f>
        <v>3.3256999999999999</v>
      </c>
      <c r="S24" s="66">
        <f t="shared" si="7"/>
        <v>15</v>
      </c>
      <c r="T24" s="65">
        <f>VLOOKUP($A24,'Return Data'!$B$7:$R$2292,13,0)</f>
        <v>3.3052999999999999</v>
      </c>
      <c r="U24" s="66">
        <f t="shared" si="8"/>
        <v>15</v>
      </c>
      <c r="V24" s="65">
        <f>VLOOKUP($A24,'Return Data'!$B$7:$R$2292,17,0)</f>
        <v>3.1760999999999999</v>
      </c>
      <c r="W24" s="66">
        <f t="shared" si="10"/>
        <v>19</v>
      </c>
      <c r="X24" s="65">
        <f>VLOOKUP($A24,'Return Data'!$B$7:$R$2292,14,0)</f>
        <v>3.7675000000000001</v>
      </c>
      <c r="Y24" s="66">
        <f>RANK(X24,X$8:X$36,0)</f>
        <v>6</v>
      </c>
      <c r="Z24" s="65">
        <f>VLOOKUP($A24,'Return Data'!$B$7:$R$2292,16,0)</f>
        <v>3.9828999999999999</v>
      </c>
      <c r="AA24" s="67">
        <f t="shared" si="9"/>
        <v>11</v>
      </c>
    </row>
    <row r="25" spans="1:27" x14ac:dyDescent="0.3">
      <c r="A25" s="63" t="s">
        <v>1261</v>
      </c>
      <c r="B25" s="64">
        <f>VLOOKUP($A25,'Return Data'!$B$7:$R$2292,3,0)</f>
        <v>44679</v>
      </c>
      <c r="C25" s="65">
        <f>VLOOKUP($A25,'Return Data'!$B$7:$R$2292,4,0)</f>
        <v>2771.4218333333301</v>
      </c>
      <c r="D25" s="65">
        <f>VLOOKUP($A25,'Return Data'!$B$7:$R$2292,5,0)</f>
        <v>3.6726000000000001</v>
      </c>
      <c r="E25" s="66">
        <f t="shared" si="0"/>
        <v>22</v>
      </c>
      <c r="F25" s="65">
        <f>VLOOKUP($A25,'Return Data'!$B$7:$R$2292,6,0)</f>
        <v>3.6785000000000001</v>
      </c>
      <c r="G25" s="66">
        <f t="shared" si="1"/>
        <v>16</v>
      </c>
      <c r="H25" s="65">
        <f>VLOOKUP($A25,'Return Data'!$B$7:$R$2292,7,0)</f>
        <v>3.6465999999999998</v>
      </c>
      <c r="I25" s="66">
        <f t="shared" si="2"/>
        <v>21</v>
      </c>
      <c r="J25" s="65">
        <f>VLOOKUP($A25,'Return Data'!$B$7:$R$2292,8,0)</f>
        <v>3.5992000000000002</v>
      </c>
      <c r="K25" s="66">
        <f t="shared" si="3"/>
        <v>17</v>
      </c>
      <c r="L25" s="65">
        <f>VLOOKUP($A25,'Return Data'!$B$7:$R$2292,9,0)</f>
        <v>3.5066999999999999</v>
      </c>
      <c r="M25" s="66">
        <f t="shared" si="4"/>
        <v>16</v>
      </c>
      <c r="N25" s="65">
        <f>VLOOKUP($A25,'Return Data'!$B$7:$R$2292,10,0)</f>
        <v>3.3736999999999999</v>
      </c>
      <c r="O25" s="66">
        <f t="shared" si="5"/>
        <v>19</v>
      </c>
      <c r="P25" s="65">
        <f>VLOOKUP($A25,'Return Data'!$B$7:$R$2292,11,0)</f>
        <v>3.4060999999999999</v>
      </c>
      <c r="Q25" s="66">
        <f t="shared" si="6"/>
        <v>17</v>
      </c>
      <c r="R25" s="65">
        <f>VLOOKUP($A25,'Return Data'!$B$7:$R$2292,12,0)</f>
        <v>3.3264</v>
      </c>
      <c r="S25" s="66">
        <f t="shared" si="7"/>
        <v>14</v>
      </c>
      <c r="T25" s="65">
        <f>VLOOKUP($A25,'Return Data'!$B$7:$R$2292,13,0)</f>
        <v>3.3149999999999999</v>
      </c>
      <c r="U25" s="66">
        <f t="shared" si="8"/>
        <v>13</v>
      </c>
      <c r="V25" s="65">
        <f>VLOOKUP($A25,'Return Data'!$B$7:$R$2292,17,0)</f>
        <v>3.1878000000000002</v>
      </c>
      <c r="W25" s="66">
        <f t="shared" si="10"/>
        <v>15</v>
      </c>
      <c r="X25" s="65">
        <f>VLOOKUP($A25,'Return Data'!$B$7:$R$2292,14,0)</f>
        <v>3.7892000000000001</v>
      </c>
      <c r="Y25" s="66">
        <f>RANK(X25,X$8:X$36,0)</f>
        <v>5</v>
      </c>
      <c r="Z25" s="65">
        <f>VLOOKUP($A25,'Return Data'!$B$7:$R$2292,16,0)</f>
        <v>6.3375000000000004</v>
      </c>
      <c r="AA25" s="67">
        <f t="shared" si="9"/>
        <v>1</v>
      </c>
    </row>
    <row r="26" spans="1:27" x14ac:dyDescent="0.3">
      <c r="A26" s="63" t="s">
        <v>1263</v>
      </c>
      <c r="B26" s="64">
        <f>VLOOKUP($A26,'Return Data'!$B$7:$R$2292,3,0)</f>
        <v>44679</v>
      </c>
      <c r="C26" s="65">
        <f>VLOOKUP($A26,'Return Data'!$B$7:$R$2292,4,0)</f>
        <v>1104.8471</v>
      </c>
      <c r="D26" s="65">
        <f>VLOOKUP($A26,'Return Data'!$B$7:$R$2292,5,0)</f>
        <v>3.6938</v>
      </c>
      <c r="E26" s="66">
        <f t="shared" si="0"/>
        <v>18</v>
      </c>
      <c r="F26" s="65">
        <f>VLOOKUP($A26,'Return Data'!$B$7:$R$2292,6,0)</f>
        <v>3.6714000000000002</v>
      </c>
      <c r="G26" s="66">
        <f t="shared" si="1"/>
        <v>18</v>
      </c>
      <c r="H26" s="65">
        <f>VLOOKUP($A26,'Return Data'!$B$7:$R$2292,7,0)</f>
        <v>3.6545000000000001</v>
      </c>
      <c r="I26" s="66">
        <f t="shared" si="2"/>
        <v>17</v>
      </c>
      <c r="J26" s="65">
        <f>VLOOKUP($A26,'Return Data'!$B$7:$R$2292,8,0)</f>
        <v>3.5952999999999999</v>
      </c>
      <c r="K26" s="66">
        <f t="shared" si="3"/>
        <v>19</v>
      </c>
      <c r="L26" s="65">
        <f>VLOOKUP($A26,'Return Data'!$B$7:$R$2292,9,0)</f>
        <v>3.5358000000000001</v>
      </c>
      <c r="M26" s="66">
        <f t="shared" si="4"/>
        <v>9</v>
      </c>
      <c r="N26" s="65">
        <f>VLOOKUP($A26,'Return Data'!$B$7:$R$2292,10,0)</f>
        <v>3.4098999999999999</v>
      </c>
      <c r="O26" s="66">
        <f t="shared" si="5"/>
        <v>7</v>
      </c>
      <c r="P26" s="65">
        <f>VLOOKUP($A26,'Return Data'!$B$7:$R$2292,11,0)</f>
        <v>3.4405999999999999</v>
      </c>
      <c r="Q26" s="66">
        <f t="shared" si="6"/>
        <v>7</v>
      </c>
      <c r="R26" s="65">
        <f>VLOOKUP($A26,'Return Data'!$B$7:$R$2292,12,0)</f>
        <v>3.3563000000000001</v>
      </c>
      <c r="S26" s="66">
        <f t="shared" si="7"/>
        <v>7</v>
      </c>
      <c r="T26" s="65">
        <f>VLOOKUP($A26,'Return Data'!$B$7:$R$2292,13,0)</f>
        <v>3.3435999999999999</v>
      </c>
      <c r="U26" s="66">
        <f t="shared" si="8"/>
        <v>6</v>
      </c>
      <c r="V26" s="65">
        <f>VLOOKUP($A26,'Return Data'!$B$7:$R$2292,17,0)</f>
        <v>3.1960999999999999</v>
      </c>
      <c r="W26" s="66">
        <f t="shared" si="10"/>
        <v>13</v>
      </c>
      <c r="X26" s="65"/>
      <c r="Y26" s="66"/>
      <c r="Z26" s="65">
        <f>VLOOKUP($A26,'Return Data'!$B$7:$R$2292,16,0)</f>
        <v>3.63</v>
      </c>
      <c r="AA26" s="67">
        <f t="shared" si="9"/>
        <v>20</v>
      </c>
    </row>
    <row r="27" spans="1:27" x14ac:dyDescent="0.3">
      <c r="A27" s="63" t="s">
        <v>1265</v>
      </c>
      <c r="B27" s="64">
        <f>VLOOKUP($A27,'Return Data'!$B$7:$R$2292,3,0)</f>
        <v>44679</v>
      </c>
      <c r="C27" s="65">
        <f>VLOOKUP($A27,'Return Data'!$B$7:$R$2292,4,0)</f>
        <v>1103.3602000000001</v>
      </c>
      <c r="D27" s="65">
        <f>VLOOKUP($A27,'Return Data'!$B$7:$R$2292,5,0)</f>
        <v>3.7551000000000001</v>
      </c>
      <c r="E27" s="66">
        <f t="shared" si="0"/>
        <v>3</v>
      </c>
      <c r="F27" s="65">
        <f>VLOOKUP($A27,'Return Data'!$B$7:$R$2292,6,0)</f>
        <v>3.694</v>
      </c>
      <c r="G27" s="66">
        <f t="shared" si="1"/>
        <v>12</v>
      </c>
      <c r="H27" s="65">
        <f>VLOOKUP($A27,'Return Data'!$B$7:$R$2292,7,0)</f>
        <v>3.6669999999999998</v>
      </c>
      <c r="I27" s="66">
        <f t="shared" si="2"/>
        <v>13</v>
      </c>
      <c r="J27" s="65">
        <f>VLOOKUP($A27,'Return Data'!$B$7:$R$2292,8,0)</f>
        <v>3.6076999999999999</v>
      </c>
      <c r="K27" s="66">
        <f t="shared" si="3"/>
        <v>12</v>
      </c>
      <c r="L27" s="65">
        <f>VLOOKUP($A27,'Return Data'!$B$7:$R$2292,9,0)</f>
        <v>3.5211000000000001</v>
      </c>
      <c r="M27" s="66">
        <f t="shared" si="4"/>
        <v>13</v>
      </c>
      <c r="N27" s="65">
        <f>VLOOKUP($A27,'Return Data'!$B$7:$R$2292,10,0)</f>
        <v>3.4310999999999998</v>
      </c>
      <c r="O27" s="66">
        <f t="shared" si="5"/>
        <v>5</v>
      </c>
      <c r="P27" s="65">
        <f>VLOOKUP($A27,'Return Data'!$B$7:$R$2292,11,0)</f>
        <v>3.4628000000000001</v>
      </c>
      <c r="Q27" s="66">
        <f t="shared" si="6"/>
        <v>5</v>
      </c>
      <c r="R27" s="65">
        <f>VLOOKUP($A27,'Return Data'!$B$7:$R$2292,12,0)</f>
        <v>3.3818000000000001</v>
      </c>
      <c r="S27" s="66">
        <f t="shared" si="7"/>
        <v>3</v>
      </c>
      <c r="T27" s="65">
        <f>VLOOKUP($A27,'Return Data'!$B$7:$R$2292,13,0)</f>
        <v>3.3618999999999999</v>
      </c>
      <c r="U27" s="66">
        <f t="shared" si="8"/>
        <v>4</v>
      </c>
      <c r="V27" s="65">
        <f>VLOOKUP($A27,'Return Data'!$B$7:$R$2292,17,0)</f>
        <v>3.2328000000000001</v>
      </c>
      <c r="W27" s="66">
        <f t="shared" si="10"/>
        <v>4</v>
      </c>
      <c r="X27" s="65"/>
      <c r="Y27" s="66"/>
      <c r="Z27" s="65">
        <f>VLOOKUP($A27,'Return Data'!$B$7:$R$2292,16,0)</f>
        <v>3.6185</v>
      </c>
      <c r="AA27" s="67">
        <f t="shared" si="9"/>
        <v>22</v>
      </c>
    </row>
    <row r="28" spans="1:27" x14ac:dyDescent="0.3">
      <c r="A28" s="63" t="s">
        <v>1267</v>
      </c>
      <c r="B28" s="64">
        <f>VLOOKUP($A28,'Return Data'!$B$7:$R$2292,3,0)</f>
        <v>44679</v>
      </c>
      <c r="C28" s="65">
        <f>VLOOKUP($A28,'Return Data'!$B$7:$R$2292,4,0)</f>
        <v>1092.4201</v>
      </c>
      <c r="D28" s="65">
        <f>VLOOKUP($A28,'Return Data'!$B$7:$R$2292,5,0)</f>
        <v>3.7391999999999999</v>
      </c>
      <c r="E28" s="66">
        <f t="shared" si="0"/>
        <v>6</v>
      </c>
      <c r="F28" s="65">
        <f>VLOOKUP($A28,'Return Data'!$B$7:$R$2292,6,0)</f>
        <v>3.7054</v>
      </c>
      <c r="G28" s="66">
        <f t="shared" si="1"/>
        <v>9</v>
      </c>
      <c r="H28" s="65">
        <f>VLOOKUP($A28,'Return Data'!$B$7:$R$2292,7,0)</f>
        <v>3.6840999999999999</v>
      </c>
      <c r="I28" s="66">
        <f t="shared" si="2"/>
        <v>6</v>
      </c>
      <c r="J28" s="65">
        <f>VLOOKUP($A28,'Return Data'!$B$7:$R$2292,8,0)</f>
        <v>3.5992999999999999</v>
      </c>
      <c r="K28" s="66">
        <f t="shared" si="3"/>
        <v>16</v>
      </c>
      <c r="L28" s="65">
        <f>VLOOKUP($A28,'Return Data'!$B$7:$R$2292,9,0)</f>
        <v>3.5337999999999998</v>
      </c>
      <c r="M28" s="66">
        <f t="shared" si="4"/>
        <v>10</v>
      </c>
      <c r="N28" s="65">
        <f>VLOOKUP($A28,'Return Data'!$B$7:$R$2292,10,0)</f>
        <v>3.4472999999999998</v>
      </c>
      <c r="O28" s="66">
        <f t="shared" si="5"/>
        <v>3</v>
      </c>
      <c r="P28" s="65">
        <f>VLOOKUP($A28,'Return Data'!$B$7:$R$2292,11,0)</f>
        <v>3.4630000000000001</v>
      </c>
      <c r="Q28" s="66">
        <f t="shared" si="6"/>
        <v>4</v>
      </c>
      <c r="R28" s="65">
        <f>VLOOKUP($A28,'Return Data'!$B$7:$R$2292,12,0)</f>
        <v>3.3795999999999999</v>
      </c>
      <c r="S28" s="66">
        <f t="shared" si="7"/>
        <v>4</v>
      </c>
      <c r="T28" s="65">
        <f>VLOOKUP($A28,'Return Data'!$B$7:$R$2292,13,0)</f>
        <v>3.3672</v>
      </c>
      <c r="U28" s="66">
        <f t="shared" si="8"/>
        <v>3</v>
      </c>
      <c r="V28" s="65">
        <f>VLOOKUP($A28,'Return Data'!$B$7:$R$2292,17,0)</f>
        <v>3.2608999999999999</v>
      </c>
      <c r="W28" s="66">
        <f t="shared" si="10"/>
        <v>1</v>
      </c>
      <c r="X28" s="65"/>
      <c r="Y28" s="66"/>
      <c r="Z28" s="65">
        <f>VLOOKUP($A28,'Return Data'!$B$7:$R$2292,16,0)</f>
        <v>3.5457000000000001</v>
      </c>
      <c r="AA28" s="67">
        <f t="shared" si="9"/>
        <v>24</v>
      </c>
    </row>
    <row r="29" spans="1:27" x14ac:dyDescent="0.3">
      <c r="A29" s="63" t="s">
        <v>1269</v>
      </c>
      <c r="B29" s="64">
        <f>VLOOKUP($A29,'Return Data'!$B$7:$R$2292,3,0)</f>
        <v>44679</v>
      </c>
      <c r="C29" s="65">
        <f>VLOOKUP($A29,'Return Data'!$B$7:$R$2292,4,0)</f>
        <v>114.42789999999999</v>
      </c>
      <c r="D29" s="65">
        <f>VLOOKUP($A29,'Return Data'!$B$7:$R$2292,5,0)</f>
        <v>3.7004999999999999</v>
      </c>
      <c r="E29" s="66">
        <f t="shared" si="0"/>
        <v>17</v>
      </c>
      <c r="F29" s="65">
        <f>VLOOKUP($A29,'Return Data'!$B$7:$R$2292,6,0)</f>
        <v>3.6905999999999999</v>
      </c>
      <c r="G29" s="66">
        <f t="shared" si="1"/>
        <v>13</v>
      </c>
      <c r="H29" s="65">
        <f>VLOOKUP($A29,'Return Data'!$B$7:$R$2292,7,0)</f>
        <v>3.6617000000000002</v>
      </c>
      <c r="I29" s="66">
        <f t="shared" si="2"/>
        <v>14</v>
      </c>
      <c r="J29" s="65">
        <f>VLOOKUP($A29,'Return Data'!$B$7:$R$2292,8,0)</f>
        <v>3.6118999999999999</v>
      </c>
      <c r="K29" s="66">
        <f t="shared" si="3"/>
        <v>10</v>
      </c>
      <c r="L29" s="65">
        <f>VLOOKUP($A29,'Return Data'!$B$7:$R$2292,9,0)</f>
        <v>3.6972999999999998</v>
      </c>
      <c r="M29" s="66">
        <f t="shared" si="4"/>
        <v>1</v>
      </c>
      <c r="N29" s="65">
        <f>VLOOKUP($A29,'Return Data'!$B$7:$R$2292,10,0)</f>
        <v>3.4729999999999999</v>
      </c>
      <c r="O29" s="66">
        <f t="shared" si="5"/>
        <v>2</v>
      </c>
      <c r="P29" s="65">
        <f>VLOOKUP($A29,'Return Data'!$B$7:$R$2292,11,0)</f>
        <v>3.4672999999999998</v>
      </c>
      <c r="Q29" s="66">
        <f t="shared" si="6"/>
        <v>3</v>
      </c>
      <c r="R29" s="65">
        <f>VLOOKUP($A29,'Return Data'!$B$7:$R$2292,12,0)</f>
        <v>3.36</v>
      </c>
      <c r="S29" s="66">
        <f t="shared" si="7"/>
        <v>6</v>
      </c>
      <c r="T29" s="65">
        <f>VLOOKUP($A29,'Return Data'!$B$7:$R$2292,13,0)</f>
        <v>3.3334000000000001</v>
      </c>
      <c r="U29" s="66">
        <f t="shared" si="8"/>
        <v>8</v>
      </c>
      <c r="V29" s="65">
        <f>VLOOKUP($A29,'Return Data'!$B$7:$R$2292,17,0)</f>
        <v>3.2031000000000001</v>
      </c>
      <c r="W29" s="66">
        <f t="shared" si="10"/>
        <v>9</v>
      </c>
      <c r="X29" s="65">
        <f>VLOOKUP($A29,'Return Data'!$B$7:$R$2292,14,0)</f>
        <v>3.8144</v>
      </c>
      <c r="Y29" s="66">
        <f>RANK(X29,X$8:X$36,0)</f>
        <v>2</v>
      </c>
      <c r="Z29" s="65">
        <f>VLOOKUP($A29,'Return Data'!$B$7:$R$2292,16,0)</f>
        <v>4.0906000000000002</v>
      </c>
      <c r="AA29" s="67">
        <f t="shared" si="9"/>
        <v>8</v>
      </c>
    </row>
    <row r="30" spans="1:27" x14ac:dyDescent="0.3">
      <c r="A30" s="63" t="s">
        <v>1271</v>
      </c>
      <c r="B30" s="64">
        <f>VLOOKUP($A30,'Return Data'!$B$7:$R$2292,3,0)</f>
        <v>44679</v>
      </c>
      <c r="C30" s="65">
        <f>VLOOKUP($A30,'Return Data'!$B$7:$R$2292,4,0)</f>
        <v>1100.3148000000001</v>
      </c>
      <c r="D30" s="65">
        <f>VLOOKUP($A30,'Return Data'!$B$7:$R$2292,5,0)</f>
        <v>3.7389000000000001</v>
      </c>
      <c r="E30" s="66">
        <f t="shared" si="0"/>
        <v>7</v>
      </c>
      <c r="F30" s="65">
        <f>VLOOKUP($A30,'Return Data'!$B$7:$R$2292,6,0)</f>
        <v>3.577</v>
      </c>
      <c r="G30" s="66">
        <f t="shared" si="1"/>
        <v>27</v>
      </c>
      <c r="H30" s="65">
        <f>VLOOKUP($A30,'Return Data'!$B$7:$R$2292,7,0)</f>
        <v>3.5647000000000002</v>
      </c>
      <c r="I30" s="66">
        <f t="shared" si="2"/>
        <v>27</v>
      </c>
      <c r="J30" s="65">
        <f>VLOOKUP($A30,'Return Data'!$B$7:$R$2292,8,0)</f>
        <v>3.5661999999999998</v>
      </c>
      <c r="K30" s="66">
        <f t="shared" si="3"/>
        <v>22</v>
      </c>
      <c r="L30" s="65">
        <f>VLOOKUP($A30,'Return Data'!$B$7:$R$2292,9,0)</f>
        <v>3.5211000000000001</v>
      </c>
      <c r="M30" s="66">
        <f t="shared" si="4"/>
        <v>13</v>
      </c>
      <c r="N30" s="65">
        <f>VLOOKUP($A30,'Return Data'!$B$7:$R$2292,10,0)</f>
        <v>3.4060999999999999</v>
      </c>
      <c r="O30" s="66">
        <f t="shared" si="5"/>
        <v>9</v>
      </c>
      <c r="P30" s="65">
        <f>VLOOKUP($A30,'Return Data'!$B$7:$R$2292,11,0)</f>
        <v>3.4346000000000001</v>
      </c>
      <c r="Q30" s="66">
        <f t="shared" si="6"/>
        <v>8</v>
      </c>
      <c r="R30" s="65">
        <f>VLOOKUP($A30,'Return Data'!$B$7:$R$2292,12,0)</f>
        <v>3.3649</v>
      </c>
      <c r="S30" s="66">
        <f t="shared" si="7"/>
        <v>5</v>
      </c>
      <c r="T30" s="65">
        <f>VLOOKUP($A30,'Return Data'!$B$7:$R$2292,13,0)</f>
        <v>3.3574999999999999</v>
      </c>
      <c r="U30" s="66">
        <f t="shared" si="8"/>
        <v>5</v>
      </c>
      <c r="V30" s="65">
        <f>VLOOKUP($A30,'Return Data'!$B$7:$R$2292,17,0)</f>
        <v>3.2511999999999999</v>
      </c>
      <c r="W30" s="66">
        <f t="shared" si="10"/>
        <v>2</v>
      </c>
      <c r="X30" s="65"/>
      <c r="Y30" s="66"/>
      <c r="Z30" s="65">
        <f>VLOOKUP($A30,'Return Data'!$B$7:$R$2292,16,0)</f>
        <v>3.6435</v>
      </c>
      <c r="AA30" s="67">
        <f t="shared" si="9"/>
        <v>19</v>
      </c>
    </row>
    <row r="31" spans="1:27" x14ac:dyDescent="0.3">
      <c r="A31" s="63" t="s">
        <v>1273</v>
      </c>
      <c r="B31" s="64">
        <f>VLOOKUP($A31,'Return Data'!$B$7:$R$2292,3,0)</f>
        <v>44679</v>
      </c>
      <c r="C31" s="65">
        <f>VLOOKUP($A31,'Return Data'!$B$7:$R$2292,4,0)</f>
        <v>3470.6556</v>
      </c>
      <c r="D31" s="65">
        <f>VLOOKUP($A31,'Return Data'!$B$7:$R$2292,5,0)</f>
        <v>3.6812</v>
      </c>
      <c r="E31" s="66">
        <f t="shared" si="0"/>
        <v>21</v>
      </c>
      <c r="F31" s="65">
        <f>VLOOKUP($A31,'Return Data'!$B$7:$R$2292,6,0)</f>
        <v>3.6648000000000001</v>
      </c>
      <c r="G31" s="66">
        <f t="shared" si="1"/>
        <v>21</v>
      </c>
      <c r="H31" s="65">
        <f>VLOOKUP($A31,'Return Data'!$B$7:$R$2292,7,0)</f>
        <v>3.6476999999999999</v>
      </c>
      <c r="I31" s="66">
        <f t="shared" si="2"/>
        <v>19</v>
      </c>
      <c r="J31" s="65">
        <f>VLOOKUP($A31,'Return Data'!$B$7:$R$2292,8,0)</f>
        <v>3.6036999999999999</v>
      </c>
      <c r="K31" s="66">
        <f t="shared" si="3"/>
        <v>13</v>
      </c>
      <c r="L31" s="65">
        <f>VLOOKUP($A31,'Return Data'!$B$7:$R$2292,9,0)</f>
        <v>3.5005000000000002</v>
      </c>
      <c r="M31" s="66">
        <f t="shared" si="4"/>
        <v>18</v>
      </c>
      <c r="N31" s="65">
        <f>VLOOKUP($A31,'Return Data'!$B$7:$R$2292,10,0)</f>
        <v>3.3767</v>
      </c>
      <c r="O31" s="66">
        <f t="shared" si="5"/>
        <v>18</v>
      </c>
      <c r="P31" s="65">
        <f>VLOOKUP($A31,'Return Data'!$B$7:$R$2292,11,0)</f>
        <v>3.3948999999999998</v>
      </c>
      <c r="Q31" s="66">
        <f t="shared" si="6"/>
        <v>21</v>
      </c>
      <c r="R31" s="65">
        <f>VLOOKUP($A31,'Return Data'!$B$7:$R$2292,12,0)</f>
        <v>3.3132000000000001</v>
      </c>
      <c r="S31" s="66">
        <f t="shared" si="7"/>
        <v>21</v>
      </c>
      <c r="T31" s="65">
        <f>VLOOKUP($A31,'Return Data'!$B$7:$R$2292,13,0)</f>
        <v>3.3008000000000002</v>
      </c>
      <c r="U31" s="66">
        <f t="shared" si="8"/>
        <v>18</v>
      </c>
      <c r="V31" s="65">
        <f>VLOOKUP($A31,'Return Data'!$B$7:$R$2292,17,0)</f>
        <v>3.1758000000000002</v>
      </c>
      <c r="W31" s="66">
        <f t="shared" si="10"/>
        <v>20</v>
      </c>
      <c r="X31" s="65">
        <f>VLOOKUP($A31,'Return Data'!$B$7:$R$2292,14,0)</f>
        <v>3.7629000000000001</v>
      </c>
      <c r="Y31" s="66">
        <f>RANK(X31,X$8:X$36,0)</f>
        <v>9</v>
      </c>
      <c r="Z31" s="65">
        <f>VLOOKUP($A31,'Return Data'!$B$7:$R$2292,16,0)</f>
        <v>6.2359</v>
      </c>
      <c r="AA31" s="67">
        <f t="shared" si="9"/>
        <v>3</v>
      </c>
    </row>
    <row r="32" spans="1:27" x14ac:dyDescent="0.3">
      <c r="A32" s="63" t="s">
        <v>1275</v>
      </c>
      <c r="B32" s="64">
        <f>VLOOKUP($A32,'Return Data'!$B$7:$R$2292,3,0)</f>
        <v>44679</v>
      </c>
      <c r="C32" s="65">
        <f>VLOOKUP($A32,'Return Data'!$B$7:$R$2292,4,0)</f>
        <v>1132.8551</v>
      </c>
      <c r="D32" s="65">
        <f>VLOOKUP($A32,'Return Data'!$B$7:$R$2292,5,0)</f>
        <v>3.6926999999999999</v>
      </c>
      <c r="E32" s="66">
        <f t="shared" si="0"/>
        <v>19</v>
      </c>
      <c r="F32" s="65">
        <f>VLOOKUP($A32,'Return Data'!$B$7:$R$2292,6,0)</f>
        <v>3.6720000000000002</v>
      </c>
      <c r="G32" s="66">
        <f t="shared" si="1"/>
        <v>17</v>
      </c>
      <c r="H32" s="65">
        <f>VLOOKUP($A32,'Return Data'!$B$7:$R$2292,7,0)</f>
        <v>3.6475</v>
      </c>
      <c r="I32" s="66">
        <f t="shared" si="2"/>
        <v>20</v>
      </c>
      <c r="J32" s="65">
        <f>VLOOKUP($A32,'Return Data'!$B$7:$R$2292,8,0)</f>
        <v>3.5640000000000001</v>
      </c>
      <c r="K32" s="66">
        <f t="shared" si="3"/>
        <v>24</v>
      </c>
      <c r="L32" s="65">
        <f>VLOOKUP($A32,'Return Data'!$B$7:$R$2292,9,0)</f>
        <v>3.4649999999999999</v>
      </c>
      <c r="M32" s="66">
        <f t="shared" si="4"/>
        <v>25</v>
      </c>
      <c r="N32" s="65">
        <f>VLOOKUP($A32,'Return Data'!$B$7:$R$2292,10,0)</f>
        <v>3.3603000000000001</v>
      </c>
      <c r="O32" s="66">
        <f t="shared" si="5"/>
        <v>23</v>
      </c>
      <c r="P32" s="65">
        <f>VLOOKUP($A32,'Return Data'!$B$7:$R$2292,11,0)</f>
        <v>3.3626</v>
      </c>
      <c r="Q32" s="66">
        <f t="shared" si="6"/>
        <v>24</v>
      </c>
      <c r="R32" s="65">
        <f>VLOOKUP($A32,'Return Data'!$B$7:$R$2292,12,0)</f>
        <v>3.2837999999999998</v>
      </c>
      <c r="S32" s="66">
        <f t="shared" si="7"/>
        <v>24</v>
      </c>
      <c r="T32" s="65">
        <f>VLOOKUP($A32,'Return Data'!$B$7:$R$2292,13,0)</f>
        <v>3.2706</v>
      </c>
      <c r="U32" s="66">
        <f t="shared" si="8"/>
        <v>24</v>
      </c>
      <c r="V32" s="65">
        <f>VLOOKUP($A32,'Return Data'!$B$7:$R$2292,17,0)</f>
        <v>3.1509999999999998</v>
      </c>
      <c r="W32" s="66">
        <f t="shared" si="10"/>
        <v>24</v>
      </c>
      <c r="X32" s="65"/>
      <c r="Y32" s="66"/>
      <c r="Z32" s="65">
        <f>VLOOKUP($A32,'Return Data'!$B$7:$R$2292,16,0)</f>
        <v>4.093</v>
      </c>
      <c r="AA32" s="67">
        <f t="shared" si="9"/>
        <v>7</v>
      </c>
    </row>
    <row r="33" spans="1:27" x14ac:dyDescent="0.3">
      <c r="A33" s="63" t="s">
        <v>1277</v>
      </c>
      <c r="B33" s="64">
        <f>VLOOKUP($A33,'Return Data'!$B$7:$R$2292,3,0)</f>
        <v>44679</v>
      </c>
      <c r="C33" s="65">
        <f>VLOOKUP($A33,'Return Data'!$B$7:$R$2292,4,0)</f>
        <v>1124.4694</v>
      </c>
      <c r="D33" s="65">
        <f>VLOOKUP($A33,'Return Data'!$B$7:$R$2292,5,0)</f>
        <v>3.7235</v>
      </c>
      <c r="E33" s="66">
        <f t="shared" si="0"/>
        <v>10</v>
      </c>
      <c r="F33" s="65">
        <f>VLOOKUP($A33,'Return Data'!$B$7:$R$2292,6,0)</f>
        <v>3.7134</v>
      </c>
      <c r="G33" s="66">
        <f t="shared" si="1"/>
        <v>4</v>
      </c>
      <c r="H33" s="65">
        <f>VLOOKUP($A33,'Return Data'!$B$7:$R$2292,7,0)</f>
        <v>3.6724000000000001</v>
      </c>
      <c r="I33" s="66">
        <f t="shared" si="2"/>
        <v>11</v>
      </c>
      <c r="J33" s="65">
        <f>VLOOKUP($A33,'Return Data'!$B$7:$R$2292,8,0)</f>
        <v>3.6034000000000002</v>
      </c>
      <c r="K33" s="66">
        <f t="shared" si="3"/>
        <v>14</v>
      </c>
      <c r="L33" s="65">
        <f>VLOOKUP($A33,'Return Data'!$B$7:$R$2292,9,0)</f>
        <v>3.5041000000000002</v>
      </c>
      <c r="M33" s="66">
        <f t="shared" si="4"/>
        <v>17</v>
      </c>
      <c r="N33" s="65">
        <f>VLOOKUP($A33,'Return Data'!$B$7:$R$2292,10,0)</f>
        <v>3.3792</v>
      </c>
      <c r="O33" s="66">
        <f t="shared" si="5"/>
        <v>17</v>
      </c>
      <c r="P33" s="65">
        <f>VLOOKUP($A33,'Return Data'!$B$7:$R$2292,11,0)</f>
        <v>3.4034</v>
      </c>
      <c r="Q33" s="66">
        <f t="shared" si="6"/>
        <v>18</v>
      </c>
      <c r="R33" s="65">
        <f>VLOOKUP($A33,'Return Data'!$B$7:$R$2292,12,0)</f>
        <v>3.3168000000000002</v>
      </c>
      <c r="S33" s="66">
        <f t="shared" si="7"/>
        <v>17</v>
      </c>
      <c r="T33" s="65">
        <f>VLOOKUP($A33,'Return Data'!$B$7:$R$2292,13,0)</f>
        <v>3.3031000000000001</v>
      </c>
      <c r="U33" s="66">
        <f t="shared" si="8"/>
        <v>16</v>
      </c>
      <c r="V33" s="65">
        <f>VLOOKUP($A33,'Return Data'!$B$7:$R$2292,17,0)</f>
        <v>3.1964999999999999</v>
      </c>
      <c r="W33" s="66">
        <f t="shared" si="10"/>
        <v>12</v>
      </c>
      <c r="X33" s="65"/>
      <c r="Y33" s="66"/>
      <c r="Z33" s="65">
        <f>VLOOKUP($A33,'Return Data'!$B$7:$R$2292,16,0)</f>
        <v>3.8576999999999999</v>
      </c>
      <c r="AA33" s="67">
        <f t="shared" si="9"/>
        <v>13</v>
      </c>
    </row>
    <row r="34" spans="1:27" x14ac:dyDescent="0.3">
      <c r="A34" s="63" t="s">
        <v>1279</v>
      </c>
      <c r="B34" s="64">
        <f>VLOOKUP($A34,'Return Data'!$B$7:$R$2292,3,0)</f>
        <v>44679</v>
      </c>
      <c r="C34" s="65">
        <f>VLOOKUP($A34,'Return Data'!$B$7:$R$2292,4,0)</f>
        <v>1122.3662999999999</v>
      </c>
      <c r="D34" s="65">
        <f>VLOOKUP($A34,'Return Data'!$B$7:$R$2292,5,0)</f>
        <v>3.7467999999999999</v>
      </c>
      <c r="E34" s="66">
        <f t="shared" si="0"/>
        <v>5</v>
      </c>
      <c r="F34" s="65">
        <f>VLOOKUP($A34,'Return Data'!$B$7:$R$2292,6,0)</f>
        <v>3.7128000000000001</v>
      </c>
      <c r="G34" s="66">
        <f t="shared" si="1"/>
        <v>5</v>
      </c>
      <c r="H34" s="65">
        <f>VLOOKUP($A34,'Return Data'!$B$7:$R$2292,7,0)</f>
        <v>3.7183999999999999</v>
      </c>
      <c r="I34" s="66">
        <f t="shared" si="2"/>
        <v>2</v>
      </c>
      <c r="J34" s="65">
        <f>VLOOKUP($A34,'Return Data'!$B$7:$R$2292,8,0)</f>
        <v>3.6415999999999999</v>
      </c>
      <c r="K34" s="66">
        <f t="shared" si="3"/>
        <v>4</v>
      </c>
      <c r="L34" s="65">
        <f>VLOOKUP($A34,'Return Data'!$B$7:$R$2292,9,0)</f>
        <v>3.5670999999999999</v>
      </c>
      <c r="M34" s="66">
        <f t="shared" si="4"/>
        <v>4</v>
      </c>
      <c r="N34" s="65">
        <f>VLOOKUP($A34,'Return Data'!$B$7:$R$2292,10,0)</f>
        <v>3.3845999999999998</v>
      </c>
      <c r="O34" s="66">
        <f t="shared" si="5"/>
        <v>16</v>
      </c>
      <c r="P34" s="65">
        <f>VLOOKUP($A34,'Return Data'!$B$7:$R$2292,11,0)</f>
        <v>3.4321000000000002</v>
      </c>
      <c r="Q34" s="66">
        <f t="shared" si="6"/>
        <v>9</v>
      </c>
      <c r="R34" s="65">
        <f>VLOOKUP($A34,'Return Data'!$B$7:$R$2292,12,0)</f>
        <v>3.3420999999999998</v>
      </c>
      <c r="S34" s="66">
        <f t="shared" si="7"/>
        <v>10</v>
      </c>
      <c r="T34" s="65">
        <f>VLOOKUP($A34,'Return Data'!$B$7:$R$2292,13,0)</f>
        <v>3.3191000000000002</v>
      </c>
      <c r="U34" s="66">
        <f t="shared" si="8"/>
        <v>10</v>
      </c>
      <c r="V34" s="65">
        <f>VLOOKUP($A34,'Return Data'!$B$7:$R$2292,17,0)</f>
        <v>3.1781999999999999</v>
      </c>
      <c r="W34" s="66">
        <f t="shared" si="10"/>
        <v>17</v>
      </c>
      <c r="X34" s="65"/>
      <c r="Y34" s="66"/>
      <c r="Z34" s="65">
        <f>VLOOKUP($A34,'Return Data'!$B$7:$R$2292,16,0)</f>
        <v>3.8006000000000002</v>
      </c>
      <c r="AA34" s="67">
        <f t="shared" si="9"/>
        <v>15</v>
      </c>
    </row>
    <row r="35" spans="1:27" x14ac:dyDescent="0.3">
      <c r="A35" s="63" t="s">
        <v>1281</v>
      </c>
      <c r="B35" s="64">
        <f>VLOOKUP($A35,'Return Data'!$B$7:$R$2292,3,0)</f>
        <v>44679</v>
      </c>
      <c r="C35" s="65">
        <f>VLOOKUP($A35,'Return Data'!$B$7:$R$2292,4,0)</f>
        <v>2917.8762999999999</v>
      </c>
      <c r="D35" s="65">
        <f>VLOOKUP($A35,'Return Data'!$B$7:$R$2292,5,0)</f>
        <v>3.7544</v>
      </c>
      <c r="E35" s="66">
        <f t="shared" si="0"/>
        <v>4</v>
      </c>
      <c r="F35" s="65">
        <f>VLOOKUP($A35,'Return Data'!$B$7:$R$2292,6,0)</f>
        <v>3.7138</v>
      </c>
      <c r="G35" s="66">
        <f t="shared" si="1"/>
        <v>3</v>
      </c>
      <c r="H35" s="65">
        <f>VLOOKUP($A35,'Return Data'!$B$7:$R$2292,7,0)</f>
        <v>3.6932999999999998</v>
      </c>
      <c r="I35" s="66">
        <f t="shared" si="2"/>
        <v>5</v>
      </c>
      <c r="J35" s="65">
        <f>VLOOKUP($A35,'Return Data'!$B$7:$R$2292,8,0)</f>
        <v>3.6200999999999999</v>
      </c>
      <c r="K35" s="66">
        <f t="shared" si="3"/>
        <v>5</v>
      </c>
      <c r="L35" s="65">
        <f>VLOOKUP($A35,'Return Data'!$B$7:$R$2292,9,0)</f>
        <v>3.5297999999999998</v>
      </c>
      <c r="M35" s="66">
        <f t="shared" si="4"/>
        <v>12</v>
      </c>
      <c r="N35" s="65">
        <f>VLOOKUP($A35,'Return Data'!$B$7:$R$2292,10,0)</f>
        <v>3.3849</v>
      </c>
      <c r="O35" s="66">
        <f t="shared" si="5"/>
        <v>15</v>
      </c>
      <c r="P35" s="65">
        <f>VLOOKUP($A35,'Return Data'!$B$7:$R$2292,11,0)</f>
        <v>3.4098000000000002</v>
      </c>
      <c r="Q35" s="66">
        <f t="shared" si="6"/>
        <v>14</v>
      </c>
      <c r="R35" s="65">
        <f>VLOOKUP($A35,'Return Data'!$B$7:$R$2292,12,0)</f>
        <v>3.3290000000000002</v>
      </c>
      <c r="S35" s="66">
        <f t="shared" si="7"/>
        <v>13</v>
      </c>
      <c r="T35" s="65">
        <f>VLOOKUP($A35,'Return Data'!$B$7:$R$2292,13,0)</f>
        <v>3.3125</v>
      </c>
      <c r="U35" s="66">
        <f t="shared" si="8"/>
        <v>14</v>
      </c>
      <c r="V35" s="65">
        <f>VLOOKUP($A35,'Return Data'!$B$7:$R$2292,17,0)</f>
        <v>3.1924999999999999</v>
      </c>
      <c r="W35" s="66">
        <f t="shared" si="10"/>
        <v>14</v>
      </c>
      <c r="X35" s="65">
        <f>VLOOKUP($A35,'Return Data'!$B$7:$R$2292,14,0)</f>
        <v>3.7927</v>
      </c>
      <c r="Y35" s="66">
        <f>RANK(X35,X$8:X$36,0)</f>
        <v>3</v>
      </c>
      <c r="Z35" s="65">
        <f>VLOOKUP($A35,'Return Data'!$B$7:$R$2292,16,0)</f>
        <v>6.3304999999999998</v>
      </c>
      <c r="AA35" s="67">
        <f t="shared" si="9"/>
        <v>2</v>
      </c>
    </row>
    <row r="36" spans="1:27" x14ac:dyDescent="0.3">
      <c r="A36" s="63" t="s">
        <v>1977</v>
      </c>
      <c r="B36" s="64">
        <f>VLOOKUP($A36,'Return Data'!$B$7:$R$2292,3,0)</f>
        <v>44679</v>
      </c>
      <c r="C36" s="65">
        <f>VLOOKUP($A36,'Return Data'!$B$7:$R$2292,4,0)</f>
        <v>1095.1972000000001</v>
      </c>
      <c r="D36" s="65">
        <f>VLOOKUP($A36,'Return Data'!$B$7:$R$2292,5,0)</f>
        <v>3.5996999999999999</v>
      </c>
      <c r="E36" s="66">
        <f t="shared" si="0"/>
        <v>27</v>
      </c>
      <c r="F36" s="65">
        <f>VLOOKUP($A36,'Return Data'!$B$7:$R$2292,6,0)</f>
        <v>3.5981999999999998</v>
      </c>
      <c r="G36" s="66">
        <f t="shared" si="1"/>
        <v>26</v>
      </c>
      <c r="H36" s="65">
        <f>VLOOKUP($A36,'Return Data'!$B$7:$R$2292,7,0)</f>
        <v>3.5928</v>
      </c>
      <c r="I36" s="66">
        <f t="shared" si="2"/>
        <v>26</v>
      </c>
      <c r="J36" s="65">
        <f>VLOOKUP($A36,'Return Data'!$B$7:$R$2292,8,0)</f>
        <v>3.52</v>
      </c>
      <c r="K36" s="66">
        <f t="shared" si="3"/>
        <v>27</v>
      </c>
      <c r="L36" s="65">
        <f>VLOOKUP($A36,'Return Data'!$B$7:$R$2292,9,0)</f>
        <v>3.4180999999999999</v>
      </c>
      <c r="M36" s="66">
        <f t="shared" si="4"/>
        <v>28</v>
      </c>
      <c r="N36" s="65">
        <f>VLOOKUP($A36,'Return Data'!$B$7:$R$2292,10,0)</f>
        <v>3.1991999999999998</v>
      </c>
      <c r="O36" s="66">
        <f t="shared" si="5"/>
        <v>29</v>
      </c>
      <c r="P36" s="65">
        <f>VLOOKUP($A36,'Return Data'!$B$7:$R$2292,11,0)</f>
        <v>3.2097000000000002</v>
      </c>
      <c r="Q36" s="66">
        <f t="shared" si="6"/>
        <v>29</v>
      </c>
      <c r="R36" s="65">
        <f>VLOOKUP($A36,'Return Data'!$B$7:$R$2292,12,0)</f>
        <v>3.1232000000000002</v>
      </c>
      <c r="S36" s="66">
        <f t="shared" si="7"/>
        <v>29</v>
      </c>
      <c r="T36" s="65">
        <f>VLOOKUP($A36,'Return Data'!$B$7:$R$2292,13,0)</f>
        <v>3.1692999999999998</v>
      </c>
      <c r="U36" s="66">
        <f t="shared" si="8"/>
        <v>29</v>
      </c>
      <c r="V36" s="65">
        <f>VLOOKUP($A36,'Return Data'!$B$7:$R$2292,17,0)</f>
        <v>3.0512999999999999</v>
      </c>
      <c r="W36" s="66">
        <f t="shared" si="10"/>
        <v>28</v>
      </c>
      <c r="X36" s="65"/>
      <c r="Y36" s="66"/>
      <c r="Z36" s="65">
        <f>VLOOKUP($A36,'Return Data'!$B$7:$R$2292,16,0)</f>
        <v>3.4483999999999999</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3.6963620689655174</v>
      </c>
      <c r="E38" s="74"/>
      <c r="F38" s="75">
        <f>AVERAGE(F8:F36)</f>
        <v>3.6764827586206899</v>
      </c>
      <c r="G38" s="74"/>
      <c r="H38" s="75">
        <f>AVERAGE(H8:H36)</f>
        <v>3.6520758620689651</v>
      </c>
      <c r="I38" s="74"/>
      <c r="J38" s="75">
        <f>AVERAGE(J8:J36)</f>
        <v>3.5952517241379298</v>
      </c>
      <c r="K38" s="74"/>
      <c r="L38" s="75">
        <f>AVERAGE(L8:L36)</f>
        <v>3.5175827586206894</v>
      </c>
      <c r="M38" s="74"/>
      <c r="N38" s="75">
        <f>AVERAGE(N8:N36)</f>
        <v>3.3810586206896556</v>
      </c>
      <c r="O38" s="74"/>
      <c r="P38" s="75">
        <f>AVERAGE(P8:P36)</f>
        <v>3.4067344827586212</v>
      </c>
      <c r="Q38" s="74"/>
      <c r="R38" s="75">
        <f>AVERAGE(R8:R36)</f>
        <v>3.3217241379310338</v>
      </c>
      <c r="S38" s="74"/>
      <c r="T38" s="75">
        <f>AVERAGE(T8:T36)</f>
        <v>3.3077413793103445</v>
      </c>
      <c r="U38" s="74"/>
      <c r="V38" s="75">
        <f>AVERAGE(V8:V36)</f>
        <v>3.1847785714285708</v>
      </c>
      <c r="W38" s="74"/>
      <c r="X38" s="75">
        <f>AVERAGE(X8:X36)</f>
        <v>3.7849599999999994</v>
      </c>
      <c r="Y38" s="74"/>
      <c r="Z38" s="75">
        <f>AVERAGE(Z8:Z36)</f>
        <v>4.0844241379310349</v>
      </c>
      <c r="AA38" s="76"/>
    </row>
    <row r="39" spans="1:27" x14ac:dyDescent="0.3">
      <c r="A39" s="73" t="s">
        <v>28</v>
      </c>
      <c r="B39" s="74"/>
      <c r="C39" s="74"/>
      <c r="D39" s="75">
        <f>MIN(D8:D36)</f>
        <v>3.4645999999999999</v>
      </c>
      <c r="E39" s="74"/>
      <c r="F39" s="75">
        <f>MIN(F8:F36)</f>
        <v>3.4719000000000002</v>
      </c>
      <c r="G39" s="74"/>
      <c r="H39" s="75">
        <f>MIN(H8:H36)</f>
        <v>3.4689999999999999</v>
      </c>
      <c r="I39" s="74"/>
      <c r="J39" s="75">
        <f>MIN(J8:J36)</f>
        <v>3.4076</v>
      </c>
      <c r="K39" s="74"/>
      <c r="L39" s="75">
        <f>MIN(L8:L36)</f>
        <v>3.3489</v>
      </c>
      <c r="M39" s="74"/>
      <c r="N39" s="75">
        <f>MIN(N8:N36)</f>
        <v>3.1991999999999998</v>
      </c>
      <c r="O39" s="74"/>
      <c r="P39" s="75">
        <f>MIN(P8:P36)</f>
        <v>3.2097000000000002</v>
      </c>
      <c r="Q39" s="74"/>
      <c r="R39" s="75">
        <f>MIN(R8:R36)</f>
        <v>3.1232000000000002</v>
      </c>
      <c r="S39" s="74"/>
      <c r="T39" s="75">
        <f>MIN(T8:T36)</f>
        <v>3.1692999999999998</v>
      </c>
      <c r="U39" s="74"/>
      <c r="V39" s="75">
        <f>MIN(V8:V36)</f>
        <v>3.0512999999999999</v>
      </c>
      <c r="W39" s="74"/>
      <c r="X39" s="75">
        <f>MIN(X8:X36)</f>
        <v>3.7473999999999998</v>
      </c>
      <c r="Y39" s="74"/>
      <c r="Z39" s="75">
        <f>MIN(Z8:Z36)</f>
        <v>3.2839</v>
      </c>
      <c r="AA39" s="76"/>
    </row>
    <row r="40" spans="1:27" ht="15" thickBot="1" x14ac:dyDescent="0.35">
      <c r="A40" s="77" t="s">
        <v>29</v>
      </c>
      <c r="B40" s="78"/>
      <c r="C40" s="78"/>
      <c r="D40" s="79">
        <f>MAX(D8:D36)</f>
        <v>3.7894999999999999</v>
      </c>
      <c r="E40" s="78"/>
      <c r="F40" s="79">
        <f>MAX(F8:F36)</f>
        <v>3.9765999999999999</v>
      </c>
      <c r="G40" s="78"/>
      <c r="H40" s="79">
        <f>MAX(H8:H36)</f>
        <v>3.8296000000000001</v>
      </c>
      <c r="I40" s="78"/>
      <c r="J40" s="79">
        <f>MAX(J8:J36)</f>
        <v>3.7461000000000002</v>
      </c>
      <c r="K40" s="78"/>
      <c r="L40" s="79">
        <f>MAX(L8:L36)</f>
        <v>3.6972999999999998</v>
      </c>
      <c r="M40" s="78"/>
      <c r="N40" s="79">
        <f>MAX(N8:N36)</f>
        <v>3.5421999999999998</v>
      </c>
      <c r="O40" s="78"/>
      <c r="P40" s="79">
        <f>MAX(P8:P36)</f>
        <v>3.5720999999999998</v>
      </c>
      <c r="Q40" s="78"/>
      <c r="R40" s="79">
        <f>MAX(R8:R36)</f>
        <v>3.4561000000000002</v>
      </c>
      <c r="S40" s="78"/>
      <c r="T40" s="79">
        <f>MAX(T8:T36)</f>
        <v>3.4296000000000002</v>
      </c>
      <c r="U40" s="78"/>
      <c r="V40" s="79">
        <f>MAX(V8:V36)</f>
        <v>3.2608999999999999</v>
      </c>
      <c r="W40" s="78"/>
      <c r="X40" s="79">
        <f>MAX(X8:X36)</f>
        <v>3.8513999999999999</v>
      </c>
      <c r="Y40" s="78"/>
      <c r="Z40" s="79">
        <f>MAX(Z8:Z36)</f>
        <v>6.3375000000000004</v>
      </c>
      <c r="AA40" s="80"/>
    </row>
    <row r="41" spans="1:27" x14ac:dyDescent="0.3">
      <c r="A41" s="112" t="s">
        <v>431</v>
      </c>
    </row>
    <row r="42" spans="1:27" x14ac:dyDescent="0.3">
      <c r="A42" s="14" t="s">
        <v>340</v>
      </c>
    </row>
  </sheetData>
  <sheetProtection algorithmName="SHA-512" hashValue="6XdkYgN6jYrpdUN/dx+FX0cORfGVsN6ICNGYrkFMdqAdHiPsVdQzIuITdVqzDddrxePPze13tpNEisWd4ktisA==" saltValue="vcjcO5jCBs5IrW1HP79kV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1228</v>
      </c>
      <c r="B8" s="64">
        <f>VLOOKUP($A8,'Return Data'!$B$7:$R$2292,3,0)</f>
        <v>44679</v>
      </c>
      <c r="C8" s="65">
        <f>VLOOKUP($A8,'Return Data'!$B$7:$R$2292,4,0)</f>
        <v>1147.8907999999999</v>
      </c>
      <c r="D8" s="65">
        <f>VLOOKUP($A8,'Return Data'!$B$7:$R$2292,5,0)</f>
        <v>3.6156999999999999</v>
      </c>
      <c r="E8" s="66">
        <f t="shared" ref="E8:E36" si="0">RANK(D8,D$8:D$36,0)</f>
        <v>17</v>
      </c>
      <c r="F8" s="65">
        <f>VLOOKUP($A8,'Return Data'!$B$7:$R$2292,6,0)</f>
        <v>3.5889000000000002</v>
      </c>
      <c r="G8" s="66">
        <f t="shared" ref="G8:G36" si="1">RANK(F8,F$8:F$36,0)</f>
        <v>16</v>
      </c>
      <c r="H8" s="65">
        <f>VLOOKUP($A8,'Return Data'!$B$7:$R$2292,7,0)</f>
        <v>3.5764999999999998</v>
      </c>
      <c r="I8" s="66">
        <f t="shared" ref="I8:I36" si="2">RANK(H8,H$8:H$36,0)</f>
        <v>12</v>
      </c>
      <c r="J8" s="65">
        <f>VLOOKUP($A8,'Return Data'!$B$7:$R$2292,8,0)</f>
        <v>3.4931000000000001</v>
      </c>
      <c r="K8" s="66">
        <f t="shared" ref="K8:K36" si="3">RANK(J8,J$8:J$36,0)</f>
        <v>20</v>
      </c>
      <c r="L8" s="65">
        <f>VLOOKUP($A8,'Return Data'!$B$7:$R$2292,9,0)</f>
        <v>3.4104000000000001</v>
      </c>
      <c r="M8" s="66">
        <f t="shared" ref="M8:M36" si="4">RANK(L8,L$8:L$36,0)</f>
        <v>19</v>
      </c>
      <c r="N8" s="65">
        <f>VLOOKUP($A8,'Return Data'!$B$7:$R$2292,10,0)</f>
        <v>3.2797000000000001</v>
      </c>
      <c r="O8" s="66">
        <f t="shared" ref="O8:O36" si="5">RANK(N8,N$8:N$36,0)</f>
        <v>21</v>
      </c>
      <c r="P8" s="65">
        <f>VLOOKUP($A8,'Return Data'!$B$7:$R$2292,11,0)</f>
        <v>3.3094999999999999</v>
      </c>
      <c r="Q8" s="66">
        <f t="shared" ref="Q8:Q36" si="6">RANK(P8,P$8:P$36,0)</f>
        <v>18</v>
      </c>
      <c r="R8" s="65">
        <f>VLOOKUP($A8,'Return Data'!$B$7:$R$2292,12,0)</f>
        <v>3.2204999999999999</v>
      </c>
      <c r="S8" s="66">
        <f t="shared" ref="S8:S36" si="7">RANK(R8,R$8:R$36,0)</f>
        <v>19</v>
      </c>
      <c r="T8" s="65">
        <f>VLOOKUP($A8,'Return Data'!$B$7:$R$2292,13,0)</f>
        <v>3.2092999999999998</v>
      </c>
      <c r="U8" s="66">
        <f t="shared" ref="U8:U36" si="8">RANK(T8,T$8:T$36,0)</f>
        <v>18</v>
      </c>
      <c r="V8" s="65">
        <f>VLOOKUP($A8,'Return Data'!$B$7:$R$2292,17,0)</f>
        <v>3.0792000000000002</v>
      </c>
      <c r="W8" s="66">
        <f>RANK(V8,V$8:V$36,0)</f>
        <v>17</v>
      </c>
      <c r="X8" s="65">
        <f>VLOOKUP($A8,'Return Data'!$B$7:$R$2292,14,0)</f>
        <v>3.6663000000000001</v>
      </c>
      <c r="Y8" s="66">
        <f>RANK(X8,X$8:X$36,0)</f>
        <v>6</v>
      </c>
      <c r="Z8" s="65">
        <f>VLOOKUP($A8,'Return Data'!$B$7:$R$2292,16,0)</f>
        <v>4.0307000000000004</v>
      </c>
      <c r="AA8" s="67">
        <f t="shared" ref="AA8:AA36" si="9">RANK(Z8,Z$8:Z$36,0)</f>
        <v>5</v>
      </c>
    </row>
    <row r="9" spans="1:27" x14ac:dyDescent="0.3">
      <c r="A9" s="63" t="s">
        <v>1230</v>
      </c>
      <c r="B9" s="64">
        <f>VLOOKUP($A9,'Return Data'!$B$7:$R$2292,3,0)</f>
        <v>44679</v>
      </c>
      <c r="C9" s="65">
        <f>VLOOKUP($A9,'Return Data'!$B$7:$R$2292,4,0)</f>
        <v>1124.8338000000001</v>
      </c>
      <c r="D9" s="65">
        <f>VLOOKUP($A9,'Return Data'!$B$7:$R$2292,5,0)</f>
        <v>3.6574</v>
      </c>
      <c r="E9" s="66">
        <f t="shared" si="0"/>
        <v>8</v>
      </c>
      <c r="F9" s="65">
        <f>VLOOKUP($A9,'Return Data'!$B$7:$R$2292,6,0)</f>
        <v>3.6484000000000001</v>
      </c>
      <c r="G9" s="66">
        <f t="shared" si="1"/>
        <v>6</v>
      </c>
      <c r="H9" s="65">
        <f>VLOOKUP($A9,'Return Data'!$B$7:$R$2292,7,0)</f>
        <v>3.6219999999999999</v>
      </c>
      <c r="I9" s="66">
        <f t="shared" si="2"/>
        <v>4</v>
      </c>
      <c r="J9" s="65">
        <f>VLOOKUP($A9,'Return Data'!$B$7:$R$2292,8,0)</f>
        <v>3.5598999999999998</v>
      </c>
      <c r="K9" s="66">
        <f t="shared" si="3"/>
        <v>4</v>
      </c>
      <c r="L9" s="65">
        <f>VLOOKUP($A9,'Return Data'!$B$7:$R$2292,9,0)</f>
        <v>3.4963000000000002</v>
      </c>
      <c r="M9" s="66">
        <f t="shared" si="4"/>
        <v>3</v>
      </c>
      <c r="N9" s="65">
        <f>VLOOKUP($A9,'Return Data'!$B$7:$R$2292,10,0)</f>
        <v>3.3599000000000001</v>
      </c>
      <c r="O9" s="66">
        <f t="shared" si="5"/>
        <v>4</v>
      </c>
      <c r="P9" s="65">
        <f>VLOOKUP($A9,'Return Data'!$B$7:$R$2292,11,0)</f>
        <v>3.3839999999999999</v>
      </c>
      <c r="Q9" s="66">
        <f t="shared" si="6"/>
        <v>3</v>
      </c>
      <c r="R9" s="65">
        <f>VLOOKUP($A9,'Return Data'!$B$7:$R$2292,12,0)</f>
        <v>3.2921</v>
      </c>
      <c r="S9" s="66">
        <f t="shared" si="7"/>
        <v>4</v>
      </c>
      <c r="T9" s="65">
        <f>VLOOKUP($A9,'Return Data'!$B$7:$R$2292,13,0)</f>
        <v>3.2755999999999998</v>
      </c>
      <c r="U9" s="66">
        <f t="shared" si="8"/>
        <v>5</v>
      </c>
      <c r="V9" s="65">
        <f>VLOOKUP($A9,'Return Data'!$B$7:$R$2292,17,0)</f>
        <v>3.1608000000000001</v>
      </c>
      <c r="W9" s="66">
        <f>RANK(V9,V$8:V$36,0)</f>
        <v>4</v>
      </c>
      <c r="X9" s="65"/>
      <c r="Y9" s="66"/>
      <c r="Z9" s="65">
        <f>VLOOKUP($A9,'Return Data'!$B$7:$R$2292,16,0)</f>
        <v>3.8382000000000001</v>
      </c>
      <c r="AA9" s="67">
        <f t="shared" si="9"/>
        <v>12</v>
      </c>
    </row>
    <row r="10" spans="1:27" x14ac:dyDescent="0.3">
      <c r="A10" s="63" t="s">
        <v>2028</v>
      </c>
      <c r="B10" s="64">
        <f>VLOOKUP($A10,'Return Data'!$B$7:$R$2292,3,0)</f>
        <v>44679</v>
      </c>
      <c r="C10" s="65">
        <f>VLOOKUP($A10,'Return Data'!$B$7:$R$2292,4,0)</f>
        <v>1117.4531999999999</v>
      </c>
      <c r="D10" s="65">
        <f>VLOOKUP($A10,'Return Data'!$B$7:$R$2292,5,0)</f>
        <v>3.6488999999999998</v>
      </c>
      <c r="E10" s="66">
        <f t="shared" si="0"/>
        <v>10</v>
      </c>
      <c r="F10" s="65">
        <f>VLOOKUP($A10,'Return Data'!$B$7:$R$2292,6,0)</f>
        <v>3.6518000000000002</v>
      </c>
      <c r="G10" s="66">
        <f t="shared" si="1"/>
        <v>5</v>
      </c>
      <c r="H10" s="65">
        <f>VLOOKUP($A10,'Return Data'!$B$7:$R$2292,7,0)</f>
        <v>3.6132</v>
      </c>
      <c r="I10" s="66">
        <f t="shared" si="2"/>
        <v>8</v>
      </c>
      <c r="J10" s="65">
        <f>VLOOKUP($A10,'Return Data'!$B$7:$R$2292,8,0)</f>
        <v>3.5547</v>
      </c>
      <c r="K10" s="66">
        <f t="shared" si="3"/>
        <v>6</v>
      </c>
      <c r="L10" s="65">
        <f>VLOOKUP($A10,'Return Data'!$B$7:$R$2292,9,0)</f>
        <v>3.4321000000000002</v>
      </c>
      <c r="M10" s="66">
        <f t="shared" si="4"/>
        <v>12</v>
      </c>
      <c r="N10" s="65">
        <f>VLOOKUP($A10,'Return Data'!$B$7:$R$2292,10,0)</f>
        <v>3.3028</v>
      </c>
      <c r="O10" s="66">
        <f t="shared" si="5"/>
        <v>12</v>
      </c>
      <c r="P10" s="65">
        <f>VLOOKUP($A10,'Return Data'!$B$7:$R$2292,11,0)</f>
        <v>3.3273999999999999</v>
      </c>
      <c r="Q10" s="66">
        <f t="shared" si="6"/>
        <v>13</v>
      </c>
      <c r="R10" s="65">
        <f>VLOOKUP($A10,'Return Data'!$B$7:$R$2292,12,0)</f>
        <v>3.2511999999999999</v>
      </c>
      <c r="S10" s="66">
        <f t="shared" si="7"/>
        <v>11</v>
      </c>
      <c r="T10" s="65">
        <f>VLOOKUP($A10,'Return Data'!$B$7:$R$2292,13,0)</f>
        <v>3.2443</v>
      </c>
      <c r="U10" s="66">
        <f t="shared" si="8"/>
        <v>9</v>
      </c>
      <c r="V10" s="65">
        <f>VLOOKUP($A10,'Return Data'!$B$7:$R$2292,17,0)</f>
        <v>3.1413000000000002</v>
      </c>
      <c r="W10" s="66">
        <f>RANK(V10,V$8:V$36,0)</f>
        <v>6</v>
      </c>
      <c r="X10" s="65"/>
      <c r="Y10" s="66"/>
      <c r="Z10" s="65">
        <f>VLOOKUP($A10,'Return Data'!$B$7:$R$2292,16,0)</f>
        <v>3.7513000000000001</v>
      </c>
      <c r="AA10" s="67">
        <f t="shared" si="9"/>
        <v>13</v>
      </c>
    </row>
    <row r="11" spans="1:27" x14ac:dyDescent="0.3">
      <c r="A11" s="63" t="s">
        <v>1234</v>
      </c>
      <c r="B11" s="64">
        <f>VLOOKUP($A11,'Return Data'!$B$7:$R$2292,3,0)</f>
        <v>44679</v>
      </c>
      <c r="C11" s="65">
        <f>VLOOKUP($A11,'Return Data'!$B$7:$R$2292,4,0)</f>
        <v>1077.1361999999999</v>
      </c>
      <c r="D11" s="65">
        <f>VLOOKUP($A11,'Return Data'!$B$7:$R$2292,5,0)</f>
        <v>3.7311999999999999</v>
      </c>
      <c r="E11" s="66">
        <f t="shared" si="0"/>
        <v>1</v>
      </c>
      <c r="F11" s="65">
        <f>VLOOKUP($A11,'Return Data'!$B$7:$R$2292,6,0)</f>
        <v>3.7252000000000001</v>
      </c>
      <c r="G11" s="66">
        <f t="shared" si="1"/>
        <v>1</v>
      </c>
      <c r="H11" s="65">
        <f>VLOOKUP($A11,'Return Data'!$B$7:$R$2292,7,0)</f>
        <v>3.6996000000000002</v>
      </c>
      <c r="I11" s="66">
        <f t="shared" si="2"/>
        <v>1</v>
      </c>
      <c r="J11" s="65">
        <f>VLOOKUP($A11,'Return Data'!$B$7:$R$2292,8,0)</f>
        <v>3.6274999999999999</v>
      </c>
      <c r="K11" s="66">
        <f t="shared" si="3"/>
        <v>2</v>
      </c>
      <c r="L11" s="65">
        <f>VLOOKUP($A11,'Return Data'!$B$7:$R$2292,9,0)</f>
        <v>3.5878999999999999</v>
      </c>
      <c r="M11" s="66">
        <f t="shared" si="4"/>
        <v>2</v>
      </c>
      <c r="N11" s="65">
        <f>VLOOKUP($A11,'Return Data'!$B$7:$R$2292,10,0)</f>
        <v>3.4706000000000001</v>
      </c>
      <c r="O11" s="66">
        <f t="shared" si="5"/>
        <v>1</v>
      </c>
      <c r="P11" s="65">
        <f>VLOOKUP($A11,'Return Data'!$B$7:$R$2292,11,0)</f>
        <v>3.5089000000000001</v>
      </c>
      <c r="Q11" s="66">
        <f t="shared" si="6"/>
        <v>1</v>
      </c>
      <c r="R11" s="65">
        <f>VLOOKUP($A11,'Return Data'!$B$7:$R$2292,12,0)</f>
        <v>3.3874</v>
      </c>
      <c r="S11" s="66">
        <f t="shared" si="7"/>
        <v>1</v>
      </c>
      <c r="T11" s="65">
        <f>VLOOKUP($A11,'Return Data'!$B$7:$R$2292,13,0)</f>
        <v>3.3569</v>
      </c>
      <c r="U11" s="66">
        <f t="shared" si="8"/>
        <v>1</v>
      </c>
      <c r="V11" s="65"/>
      <c r="W11" s="66"/>
      <c r="X11" s="65"/>
      <c r="Y11" s="66"/>
      <c r="Z11" s="65">
        <f>VLOOKUP($A11,'Return Data'!$B$7:$R$2292,16,0)</f>
        <v>3.3529</v>
      </c>
      <c r="AA11" s="67">
        <f t="shared" si="9"/>
        <v>26</v>
      </c>
    </row>
    <row r="12" spans="1:27" x14ac:dyDescent="0.3">
      <c r="A12" s="63" t="s">
        <v>1236</v>
      </c>
      <c r="B12" s="64">
        <f>VLOOKUP($A12,'Return Data'!$B$7:$R$2292,3,0)</f>
        <v>44679</v>
      </c>
      <c r="C12" s="65">
        <f>VLOOKUP($A12,'Return Data'!$B$7:$R$2292,4,0)</f>
        <v>1102.771</v>
      </c>
      <c r="D12" s="65">
        <f>VLOOKUP($A12,'Return Data'!$B$7:$R$2292,5,0)</f>
        <v>3.6808999999999998</v>
      </c>
      <c r="E12" s="66">
        <f t="shared" si="0"/>
        <v>4</v>
      </c>
      <c r="F12" s="65">
        <f>VLOOKUP($A12,'Return Data'!$B$7:$R$2292,6,0)</f>
        <v>3.6585000000000001</v>
      </c>
      <c r="G12" s="66">
        <f t="shared" si="1"/>
        <v>2</v>
      </c>
      <c r="H12" s="65">
        <f>VLOOKUP($A12,'Return Data'!$B$7:$R$2292,7,0)</f>
        <v>3.6495000000000002</v>
      </c>
      <c r="I12" s="66">
        <f t="shared" si="2"/>
        <v>2</v>
      </c>
      <c r="J12" s="65">
        <f>VLOOKUP($A12,'Return Data'!$B$7:$R$2292,8,0)</f>
        <v>3.7363</v>
      </c>
      <c r="K12" s="66">
        <f t="shared" si="3"/>
        <v>1</v>
      </c>
      <c r="L12" s="65">
        <f>VLOOKUP($A12,'Return Data'!$B$7:$R$2292,9,0)</f>
        <v>3.6109</v>
      </c>
      <c r="M12" s="66">
        <f t="shared" si="4"/>
        <v>1</v>
      </c>
      <c r="N12" s="65">
        <f>VLOOKUP($A12,'Return Data'!$B$7:$R$2292,10,0)</f>
        <v>3.3906999999999998</v>
      </c>
      <c r="O12" s="66">
        <f t="shared" si="5"/>
        <v>2</v>
      </c>
      <c r="P12" s="65">
        <f>VLOOKUP($A12,'Return Data'!$B$7:$R$2292,11,0)</f>
        <v>3.3956</v>
      </c>
      <c r="Q12" s="66">
        <f t="shared" si="6"/>
        <v>2</v>
      </c>
      <c r="R12" s="65">
        <f>VLOOKUP($A12,'Return Data'!$B$7:$R$2292,12,0)</f>
        <v>3.3010999999999999</v>
      </c>
      <c r="S12" s="66">
        <f t="shared" si="7"/>
        <v>3</v>
      </c>
      <c r="T12" s="65">
        <f>VLOOKUP($A12,'Return Data'!$B$7:$R$2292,13,0)</f>
        <v>3.2791999999999999</v>
      </c>
      <c r="U12" s="66">
        <f t="shared" si="8"/>
        <v>3</v>
      </c>
      <c r="V12" s="65">
        <f>VLOOKUP($A12,'Return Data'!$B$7:$R$2292,17,0)</f>
        <v>3.1701000000000001</v>
      </c>
      <c r="W12" s="66">
        <f t="shared" ref="W12:W36" si="10">RANK(V12,V$8:V$36,0)</f>
        <v>2</v>
      </c>
      <c r="X12" s="65"/>
      <c r="Y12" s="66"/>
      <c r="Z12" s="65">
        <f>VLOOKUP($A12,'Return Data'!$B$7:$R$2292,16,0)</f>
        <v>3.5948000000000002</v>
      </c>
      <c r="AA12" s="67">
        <f t="shared" si="9"/>
        <v>19</v>
      </c>
    </row>
    <row r="13" spans="1:27" x14ac:dyDescent="0.3">
      <c r="A13" s="63" t="s">
        <v>1238</v>
      </c>
      <c r="B13" s="64">
        <f>VLOOKUP($A13,'Return Data'!$B$7:$R$2292,3,0)</f>
        <v>44679</v>
      </c>
      <c r="C13" s="65">
        <f>VLOOKUP($A13,'Return Data'!$B$7:$R$2292,4,0)</f>
        <v>1138.2915</v>
      </c>
      <c r="D13" s="65">
        <f>VLOOKUP($A13,'Return Data'!$B$7:$R$2292,5,0)</f>
        <v>3.7136</v>
      </c>
      <c r="E13" s="66">
        <f t="shared" si="0"/>
        <v>2</v>
      </c>
      <c r="F13" s="65">
        <f>VLOOKUP($A13,'Return Data'!$B$7:$R$2292,6,0)</f>
        <v>3.6522999999999999</v>
      </c>
      <c r="G13" s="66">
        <f t="shared" si="1"/>
        <v>4</v>
      </c>
      <c r="H13" s="65">
        <f>VLOOKUP($A13,'Return Data'!$B$7:$R$2292,7,0)</f>
        <v>3.6149</v>
      </c>
      <c r="I13" s="66">
        <f t="shared" si="2"/>
        <v>7</v>
      </c>
      <c r="J13" s="65">
        <f>VLOOKUP($A13,'Return Data'!$B$7:$R$2292,8,0)</f>
        <v>3.5583</v>
      </c>
      <c r="K13" s="66">
        <f t="shared" si="3"/>
        <v>5</v>
      </c>
      <c r="L13" s="65">
        <f>VLOOKUP($A13,'Return Data'!$B$7:$R$2292,9,0)</f>
        <v>3.4561000000000002</v>
      </c>
      <c r="M13" s="66">
        <f t="shared" si="4"/>
        <v>8</v>
      </c>
      <c r="N13" s="65">
        <f>VLOOKUP($A13,'Return Data'!$B$7:$R$2292,10,0)</f>
        <v>3.3123999999999998</v>
      </c>
      <c r="O13" s="66">
        <f t="shared" si="5"/>
        <v>10</v>
      </c>
      <c r="P13" s="65">
        <f>VLOOKUP($A13,'Return Data'!$B$7:$R$2292,11,0)</f>
        <v>3.3399000000000001</v>
      </c>
      <c r="Q13" s="66">
        <f t="shared" si="6"/>
        <v>11</v>
      </c>
      <c r="R13" s="65">
        <f>VLOOKUP($A13,'Return Data'!$B$7:$R$2292,12,0)</f>
        <v>3.2597</v>
      </c>
      <c r="S13" s="66">
        <f t="shared" si="7"/>
        <v>9</v>
      </c>
      <c r="T13" s="65">
        <f>VLOOKUP($A13,'Return Data'!$B$7:$R$2292,13,0)</f>
        <v>3.2363</v>
      </c>
      <c r="U13" s="66">
        <f t="shared" si="8"/>
        <v>10</v>
      </c>
      <c r="V13" s="65">
        <f>VLOOKUP($A13,'Return Data'!$B$7:$R$2292,17,0)</f>
        <v>3.1343000000000001</v>
      </c>
      <c r="W13" s="66">
        <f t="shared" si="10"/>
        <v>8</v>
      </c>
      <c r="X13" s="65">
        <f>VLOOKUP($A13,'Return Data'!$B$7:$R$2292,14,0)</f>
        <v>3.7650000000000001</v>
      </c>
      <c r="Y13" s="66">
        <f>RANK(X13,X$8:X$36,0)</f>
        <v>1</v>
      </c>
      <c r="Z13" s="65">
        <f>VLOOKUP($A13,'Return Data'!$B$7:$R$2292,16,0)</f>
        <v>3.9958999999999998</v>
      </c>
      <c r="AA13" s="67">
        <f t="shared" si="9"/>
        <v>7</v>
      </c>
    </row>
    <row r="14" spans="1:27" x14ac:dyDescent="0.3">
      <c r="A14" s="63" t="s">
        <v>1240</v>
      </c>
      <c r="B14" s="64">
        <f>VLOOKUP($A14,'Return Data'!$B$7:$R$2292,3,0)</f>
        <v>44679</v>
      </c>
      <c r="C14" s="65">
        <f>VLOOKUP($A14,'Return Data'!$B$7:$R$2292,4,0)</f>
        <v>1103.1581000000001</v>
      </c>
      <c r="D14" s="65">
        <f>VLOOKUP($A14,'Return Data'!$B$7:$R$2292,5,0)</f>
        <v>3.6234000000000002</v>
      </c>
      <c r="E14" s="66">
        <f t="shared" si="0"/>
        <v>14</v>
      </c>
      <c r="F14" s="65">
        <f>VLOOKUP($A14,'Return Data'!$B$7:$R$2292,6,0)</f>
        <v>3.5876999999999999</v>
      </c>
      <c r="G14" s="66">
        <f t="shared" si="1"/>
        <v>17</v>
      </c>
      <c r="H14" s="65">
        <f>VLOOKUP($A14,'Return Data'!$B$7:$R$2292,7,0)</f>
        <v>3.5592999999999999</v>
      </c>
      <c r="I14" s="66">
        <f t="shared" si="2"/>
        <v>17</v>
      </c>
      <c r="J14" s="65">
        <f>VLOOKUP($A14,'Return Data'!$B$7:$R$2292,8,0)</f>
        <v>3.4977</v>
      </c>
      <c r="K14" s="66">
        <f t="shared" si="3"/>
        <v>18</v>
      </c>
      <c r="L14" s="65">
        <f>VLOOKUP($A14,'Return Data'!$B$7:$R$2292,9,0)</f>
        <v>3.4030999999999998</v>
      </c>
      <c r="M14" s="66">
        <f t="shared" si="4"/>
        <v>22</v>
      </c>
      <c r="N14" s="65">
        <f>VLOOKUP($A14,'Return Data'!$B$7:$R$2292,10,0)</f>
        <v>3.2536</v>
      </c>
      <c r="O14" s="66">
        <f t="shared" si="5"/>
        <v>24</v>
      </c>
      <c r="P14" s="65">
        <f>VLOOKUP($A14,'Return Data'!$B$7:$R$2292,11,0)</f>
        <v>3.2932999999999999</v>
      </c>
      <c r="Q14" s="66">
        <f t="shared" si="6"/>
        <v>24</v>
      </c>
      <c r="R14" s="65">
        <f>VLOOKUP($A14,'Return Data'!$B$7:$R$2292,12,0)</f>
        <v>3.2147999999999999</v>
      </c>
      <c r="S14" s="66">
        <f t="shared" si="7"/>
        <v>22</v>
      </c>
      <c r="T14" s="65">
        <f>VLOOKUP($A14,'Return Data'!$B$7:$R$2292,13,0)</f>
        <v>3.2018</v>
      </c>
      <c r="U14" s="66">
        <f t="shared" si="8"/>
        <v>20</v>
      </c>
      <c r="V14" s="65">
        <f>VLOOKUP($A14,'Return Data'!$B$7:$R$2292,17,0)</f>
        <v>3.1518999999999999</v>
      </c>
      <c r="W14" s="66">
        <f t="shared" si="10"/>
        <v>5</v>
      </c>
      <c r="X14" s="65"/>
      <c r="Y14" s="66"/>
      <c r="Z14" s="65">
        <f>VLOOKUP($A14,'Return Data'!$B$7:$R$2292,16,0)</f>
        <v>3.6095999999999999</v>
      </c>
      <c r="AA14" s="67">
        <f t="shared" si="9"/>
        <v>18</v>
      </c>
    </row>
    <row r="15" spans="1:27" x14ac:dyDescent="0.3">
      <c r="A15" s="63" t="s">
        <v>1241</v>
      </c>
      <c r="B15" s="64">
        <f>VLOOKUP($A15,'Return Data'!$B$7:$R$2292,3,0)</f>
        <v>44679</v>
      </c>
      <c r="C15" s="65">
        <f>VLOOKUP($A15,'Return Data'!$B$7:$R$2292,4,0)</f>
        <v>1111.4106999999999</v>
      </c>
      <c r="D15" s="65">
        <f>VLOOKUP($A15,'Return Data'!$B$7:$R$2292,5,0)</f>
        <v>3.6095999999999999</v>
      </c>
      <c r="E15" s="66">
        <f t="shared" si="0"/>
        <v>19</v>
      </c>
      <c r="F15" s="65">
        <f>VLOOKUP($A15,'Return Data'!$B$7:$R$2292,6,0)</f>
        <v>3.5983000000000001</v>
      </c>
      <c r="G15" s="66">
        <f t="shared" si="1"/>
        <v>13</v>
      </c>
      <c r="H15" s="65">
        <f>VLOOKUP($A15,'Return Data'!$B$7:$R$2292,7,0)</f>
        <v>3.5709</v>
      </c>
      <c r="I15" s="66">
        <f t="shared" si="2"/>
        <v>13</v>
      </c>
      <c r="J15" s="65">
        <f>VLOOKUP($A15,'Return Data'!$B$7:$R$2292,8,0)</f>
        <v>3.5055999999999998</v>
      </c>
      <c r="K15" s="66">
        <f t="shared" si="3"/>
        <v>15</v>
      </c>
      <c r="L15" s="65">
        <f>VLOOKUP($A15,'Return Data'!$B$7:$R$2292,9,0)</f>
        <v>3.4443999999999999</v>
      </c>
      <c r="M15" s="66">
        <f t="shared" si="4"/>
        <v>10</v>
      </c>
      <c r="N15" s="65">
        <f>VLOOKUP($A15,'Return Data'!$B$7:$R$2292,10,0)</f>
        <v>3.2890999999999999</v>
      </c>
      <c r="O15" s="66">
        <f t="shared" si="5"/>
        <v>18</v>
      </c>
      <c r="P15" s="65">
        <f>VLOOKUP($A15,'Return Data'!$B$7:$R$2292,11,0)</f>
        <v>3.3094999999999999</v>
      </c>
      <c r="Q15" s="66">
        <f t="shared" si="6"/>
        <v>18</v>
      </c>
      <c r="R15" s="65">
        <f>VLOOKUP($A15,'Return Data'!$B$7:$R$2292,12,0)</f>
        <v>3.2275999999999998</v>
      </c>
      <c r="S15" s="66">
        <f t="shared" si="7"/>
        <v>17</v>
      </c>
      <c r="T15" s="65">
        <f>VLOOKUP($A15,'Return Data'!$B$7:$R$2292,13,0)</f>
        <v>3.2111999999999998</v>
      </c>
      <c r="U15" s="66">
        <f t="shared" si="8"/>
        <v>17</v>
      </c>
      <c r="V15" s="65">
        <f>VLOOKUP($A15,'Return Data'!$B$7:$R$2292,17,0)</f>
        <v>3.0716999999999999</v>
      </c>
      <c r="W15" s="66">
        <f t="shared" si="10"/>
        <v>19</v>
      </c>
      <c r="X15" s="65"/>
      <c r="Y15" s="66"/>
      <c r="Z15" s="65">
        <f>VLOOKUP($A15,'Return Data'!$B$7:$R$2292,16,0)</f>
        <v>3.6139999999999999</v>
      </c>
      <c r="AA15" s="67">
        <f t="shared" si="9"/>
        <v>17</v>
      </c>
    </row>
    <row r="16" spans="1:27" x14ac:dyDescent="0.3">
      <c r="A16" s="63" t="s">
        <v>1243</v>
      </c>
      <c r="B16" s="64">
        <f>VLOOKUP($A16,'Return Data'!$B$7:$R$2292,3,0)</f>
        <v>44679</v>
      </c>
      <c r="C16" s="65">
        <f>VLOOKUP($A16,'Return Data'!$B$7:$R$2292,4,0)</f>
        <v>3144.1242999999999</v>
      </c>
      <c r="D16" s="65">
        <f>VLOOKUP($A16,'Return Data'!$B$7:$R$2292,5,0)</f>
        <v>3.5537999999999998</v>
      </c>
      <c r="E16" s="66">
        <f t="shared" si="0"/>
        <v>25</v>
      </c>
      <c r="F16" s="65">
        <f>VLOOKUP($A16,'Return Data'!$B$7:$R$2292,6,0)</f>
        <v>3.5588000000000002</v>
      </c>
      <c r="G16" s="66">
        <f t="shared" si="1"/>
        <v>23</v>
      </c>
      <c r="H16" s="65">
        <f>VLOOKUP($A16,'Return Data'!$B$7:$R$2292,7,0)</f>
        <v>3.5093999999999999</v>
      </c>
      <c r="I16" s="66">
        <f t="shared" si="2"/>
        <v>25</v>
      </c>
      <c r="J16" s="65">
        <f>VLOOKUP($A16,'Return Data'!$B$7:$R$2292,8,0)</f>
        <v>3.4661</v>
      </c>
      <c r="K16" s="66">
        <f t="shared" si="3"/>
        <v>23</v>
      </c>
      <c r="L16" s="65">
        <f>VLOOKUP($A16,'Return Data'!$B$7:$R$2292,9,0)</f>
        <v>3.375</v>
      </c>
      <c r="M16" s="66">
        <f t="shared" si="4"/>
        <v>25</v>
      </c>
      <c r="N16" s="65">
        <f>VLOOKUP($A16,'Return Data'!$B$7:$R$2292,10,0)</f>
        <v>3.2383999999999999</v>
      </c>
      <c r="O16" s="66">
        <f t="shared" si="5"/>
        <v>26</v>
      </c>
      <c r="P16" s="65">
        <f>VLOOKUP($A16,'Return Data'!$B$7:$R$2292,11,0)</f>
        <v>3.2726999999999999</v>
      </c>
      <c r="Q16" s="66">
        <f t="shared" si="6"/>
        <v>25</v>
      </c>
      <c r="R16" s="65">
        <f>VLOOKUP($A16,'Return Data'!$B$7:$R$2292,12,0)</f>
        <v>3.1920000000000002</v>
      </c>
      <c r="S16" s="66">
        <f t="shared" si="7"/>
        <v>25</v>
      </c>
      <c r="T16" s="65">
        <f>VLOOKUP($A16,'Return Data'!$B$7:$R$2292,13,0)</f>
        <v>3.1779000000000002</v>
      </c>
      <c r="U16" s="66">
        <f t="shared" si="8"/>
        <v>25</v>
      </c>
      <c r="V16" s="65">
        <f>VLOOKUP($A16,'Return Data'!$B$7:$R$2292,17,0)</f>
        <v>3.0531999999999999</v>
      </c>
      <c r="W16" s="66">
        <f t="shared" si="10"/>
        <v>24</v>
      </c>
      <c r="X16" s="65">
        <f>VLOOKUP($A16,'Return Data'!$B$7:$R$2292,14,0)</f>
        <v>3.6434000000000002</v>
      </c>
      <c r="Y16" s="66">
        <f>RANK(X16,X$8:X$36,0)</f>
        <v>9</v>
      </c>
      <c r="Z16" s="65">
        <f>VLOOKUP($A16,'Return Data'!$B$7:$R$2292,16,0)</f>
        <v>5.8243</v>
      </c>
      <c r="AA16" s="67">
        <f t="shared" si="9"/>
        <v>4</v>
      </c>
    </row>
    <row r="17" spans="1:27" x14ac:dyDescent="0.3">
      <c r="A17" s="63" t="s">
        <v>1246</v>
      </c>
      <c r="B17" s="64">
        <f>VLOOKUP($A17,'Return Data'!$B$7:$R$2292,3,0)</f>
        <v>44679</v>
      </c>
      <c r="C17" s="65">
        <f>VLOOKUP($A17,'Return Data'!$B$7:$R$2292,4,0)</f>
        <v>1110.1985</v>
      </c>
      <c r="D17" s="65">
        <f>VLOOKUP($A17,'Return Data'!$B$7:$R$2292,5,0)</f>
        <v>3.5083000000000002</v>
      </c>
      <c r="E17" s="66">
        <f t="shared" si="0"/>
        <v>27</v>
      </c>
      <c r="F17" s="65">
        <f>VLOOKUP($A17,'Return Data'!$B$7:$R$2292,6,0)</f>
        <v>3.4794</v>
      </c>
      <c r="G17" s="66">
        <f t="shared" si="1"/>
        <v>27</v>
      </c>
      <c r="H17" s="65">
        <f>VLOOKUP($A17,'Return Data'!$B$7:$R$2292,7,0)</f>
        <v>3.4815999999999998</v>
      </c>
      <c r="I17" s="66">
        <f t="shared" si="2"/>
        <v>27</v>
      </c>
      <c r="J17" s="65">
        <f>VLOOKUP($A17,'Return Data'!$B$7:$R$2292,8,0)</f>
        <v>3.4392</v>
      </c>
      <c r="K17" s="66">
        <f t="shared" si="3"/>
        <v>27</v>
      </c>
      <c r="L17" s="65">
        <f>VLOOKUP($A17,'Return Data'!$B$7:$R$2292,9,0)</f>
        <v>3.4047000000000001</v>
      </c>
      <c r="M17" s="66">
        <f t="shared" si="4"/>
        <v>21</v>
      </c>
      <c r="N17" s="65">
        <f>VLOOKUP($A17,'Return Data'!$B$7:$R$2292,10,0)</f>
        <v>3.2909999999999999</v>
      </c>
      <c r="O17" s="66">
        <f t="shared" si="5"/>
        <v>17</v>
      </c>
      <c r="P17" s="65">
        <f>VLOOKUP($A17,'Return Data'!$B$7:$R$2292,11,0)</f>
        <v>3.3153999999999999</v>
      </c>
      <c r="Q17" s="66">
        <f t="shared" si="6"/>
        <v>15</v>
      </c>
      <c r="R17" s="65">
        <f>VLOOKUP($A17,'Return Data'!$B$7:$R$2292,12,0)</f>
        <v>3.2357</v>
      </c>
      <c r="S17" s="66">
        <f t="shared" si="7"/>
        <v>15</v>
      </c>
      <c r="T17" s="65">
        <f>VLOOKUP($A17,'Return Data'!$B$7:$R$2292,13,0)</f>
        <v>3.2191999999999998</v>
      </c>
      <c r="U17" s="66">
        <f t="shared" si="8"/>
        <v>15</v>
      </c>
      <c r="V17" s="65">
        <f>VLOOKUP($A17,'Return Data'!$B$7:$R$2292,17,0)</f>
        <v>3.0950000000000002</v>
      </c>
      <c r="W17" s="66">
        <f t="shared" si="10"/>
        <v>14</v>
      </c>
      <c r="X17" s="65"/>
      <c r="Y17" s="66"/>
      <c r="Z17" s="65">
        <f>VLOOKUP($A17,'Return Data'!$B$7:$R$2292,16,0)</f>
        <v>3.6179999999999999</v>
      </c>
      <c r="AA17" s="67">
        <f t="shared" si="9"/>
        <v>16</v>
      </c>
    </row>
    <row r="18" spans="1:27" x14ac:dyDescent="0.3">
      <c r="A18" s="63" t="s">
        <v>1247</v>
      </c>
      <c r="B18" s="64">
        <f>VLOOKUP($A18,'Return Data'!$B$7:$R$2292,3,0)</f>
        <v>44679</v>
      </c>
      <c r="C18" s="65">
        <f>VLOOKUP($A18,'Return Data'!$B$7:$R$2292,4,0)</f>
        <v>114.5235</v>
      </c>
      <c r="D18" s="65">
        <f>VLOOKUP($A18,'Return Data'!$B$7:$R$2292,5,0)</f>
        <v>3.6337000000000002</v>
      </c>
      <c r="E18" s="66">
        <f t="shared" si="0"/>
        <v>13</v>
      </c>
      <c r="F18" s="65">
        <f>VLOOKUP($A18,'Return Data'!$B$7:$R$2292,6,0)</f>
        <v>3.6025</v>
      </c>
      <c r="G18" s="66">
        <f t="shared" si="1"/>
        <v>11</v>
      </c>
      <c r="H18" s="65">
        <f>VLOOKUP($A18,'Return Data'!$B$7:$R$2292,7,0)</f>
        <v>3.5674999999999999</v>
      </c>
      <c r="I18" s="66">
        <f t="shared" si="2"/>
        <v>15</v>
      </c>
      <c r="J18" s="65">
        <f>VLOOKUP($A18,'Return Data'!$B$7:$R$2292,8,0)</f>
        <v>3.5087999999999999</v>
      </c>
      <c r="K18" s="66">
        <f t="shared" si="3"/>
        <v>13</v>
      </c>
      <c r="L18" s="65">
        <f>VLOOKUP($A18,'Return Data'!$B$7:$R$2292,9,0)</f>
        <v>3.4243000000000001</v>
      </c>
      <c r="M18" s="66">
        <f t="shared" si="4"/>
        <v>14</v>
      </c>
      <c r="N18" s="65">
        <f>VLOOKUP($A18,'Return Data'!$B$7:$R$2292,10,0)</f>
        <v>3.2966000000000002</v>
      </c>
      <c r="O18" s="66">
        <f t="shared" si="5"/>
        <v>14</v>
      </c>
      <c r="P18" s="65">
        <f>VLOOKUP($A18,'Return Data'!$B$7:$R$2292,11,0)</f>
        <v>3.3039000000000001</v>
      </c>
      <c r="Q18" s="66">
        <f t="shared" si="6"/>
        <v>22</v>
      </c>
      <c r="R18" s="65">
        <f>VLOOKUP($A18,'Return Data'!$B$7:$R$2292,12,0)</f>
        <v>3.2147000000000001</v>
      </c>
      <c r="S18" s="66">
        <f t="shared" si="7"/>
        <v>23</v>
      </c>
      <c r="T18" s="65">
        <f>VLOOKUP($A18,'Return Data'!$B$7:$R$2292,13,0)</f>
        <v>3.1991999999999998</v>
      </c>
      <c r="U18" s="66">
        <f t="shared" si="8"/>
        <v>21</v>
      </c>
      <c r="V18" s="65">
        <f>VLOOKUP($A18,'Return Data'!$B$7:$R$2292,17,0)</f>
        <v>3.0699000000000001</v>
      </c>
      <c r="W18" s="66">
        <f t="shared" si="10"/>
        <v>21</v>
      </c>
      <c r="X18" s="65">
        <f>VLOOKUP($A18,'Return Data'!$B$7:$R$2292,14,0)</f>
        <v>3.6638000000000002</v>
      </c>
      <c r="Y18" s="66">
        <f>RANK(X18,X$8:X$36,0)</f>
        <v>7</v>
      </c>
      <c r="Z18" s="65">
        <f>VLOOKUP($A18,'Return Data'!$B$7:$R$2292,16,0)</f>
        <v>4.0019</v>
      </c>
      <c r="AA18" s="67">
        <f t="shared" si="9"/>
        <v>6</v>
      </c>
    </row>
    <row r="19" spans="1:27" x14ac:dyDescent="0.3">
      <c r="A19" s="63" t="s">
        <v>1250</v>
      </c>
      <c r="B19" s="64">
        <f>VLOOKUP($A19,'Return Data'!$B$7:$R$2292,3,0)</f>
        <v>44679</v>
      </c>
      <c r="C19" s="65">
        <f>VLOOKUP($A19,'Return Data'!$B$7:$R$2292,4,0)</f>
        <v>1132.5025000000001</v>
      </c>
      <c r="D19" s="65">
        <f>VLOOKUP($A19,'Return Data'!$B$7:$R$2292,5,0)</f>
        <v>3.6164999999999998</v>
      </c>
      <c r="E19" s="66">
        <f t="shared" si="0"/>
        <v>16</v>
      </c>
      <c r="F19" s="65">
        <f>VLOOKUP($A19,'Return Data'!$B$7:$R$2292,6,0)</f>
        <v>3.5796000000000001</v>
      </c>
      <c r="G19" s="66">
        <f t="shared" si="1"/>
        <v>20</v>
      </c>
      <c r="H19" s="65">
        <f>VLOOKUP($A19,'Return Data'!$B$7:$R$2292,7,0)</f>
        <v>3.5684</v>
      </c>
      <c r="I19" s="66">
        <f t="shared" si="2"/>
        <v>14</v>
      </c>
      <c r="J19" s="65">
        <f>VLOOKUP($A19,'Return Data'!$B$7:$R$2292,8,0)</f>
        <v>3.5015999999999998</v>
      </c>
      <c r="K19" s="66">
        <f t="shared" si="3"/>
        <v>16</v>
      </c>
      <c r="L19" s="65">
        <f>VLOOKUP($A19,'Return Data'!$B$7:$R$2292,9,0)</f>
        <v>3.3847999999999998</v>
      </c>
      <c r="M19" s="66">
        <f t="shared" si="4"/>
        <v>24</v>
      </c>
      <c r="N19" s="65">
        <f>VLOOKUP($A19,'Return Data'!$B$7:$R$2292,10,0)</f>
        <v>3.2846000000000002</v>
      </c>
      <c r="O19" s="66">
        <f t="shared" si="5"/>
        <v>19</v>
      </c>
      <c r="P19" s="65">
        <f>VLOOKUP($A19,'Return Data'!$B$7:$R$2292,11,0)</f>
        <v>3.3039999999999998</v>
      </c>
      <c r="Q19" s="66">
        <f t="shared" si="6"/>
        <v>21</v>
      </c>
      <c r="R19" s="65">
        <f>VLOOKUP($A19,'Return Data'!$B$7:$R$2292,12,0)</f>
        <v>3.2164000000000001</v>
      </c>
      <c r="S19" s="66">
        <f t="shared" si="7"/>
        <v>21</v>
      </c>
      <c r="T19" s="65">
        <f>VLOOKUP($A19,'Return Data'!$B$7:$R$2292,13,0)</f>
        <v>3.1962999999999999</v>
      </c>
      <c r="U19" s="66">
        <f t="shared" si="8"/>
        <v>24</v>
      </c>
      <c r="V19" s="65">
        <f>VLOOKUP($A19,'Return Data'!$B$7:$R$2292,17,0)</f>
        <v>3.0621999999999998</v>
      </c>
      <c r="W19" s="66">
        <f t="shared" si="10"/>
        <v>22</v>
      </c>
      <c r="X19" s="65">
        <f>VLOOKUP($A19,'Return Data'!$B$7:$R$2292,14,0)</f>
        <v>3.6452</v>
      </c>
      <c r="Y19" s="66">
        <f>RANK(X19,X$8:X$36,0)</f>
        <v>8</v>
      </c>
      <c r="Z19" s="65">
        <f>VLOOKUP($A19,'Return Data'!$B$7:$R$2292,16,0)</f>
        <v>3.8704000000000001</v>
      </c>
      <c r="AA19" s="67">
        <f t="shared" si="9"/>
        <v>11</v>
      </c>
    </row>
    <row r="20" spans="1:27" x14ac:dyDescent="0.3">
      <c r="A20" s="63" t="s">
        <v>1252</v>
      </c>
      <c r="B20" s="64">
        <f>VLOOKUP($A20,'Return Data'!$B$7:$R$2292,3,0)</f>
        <v>44679</v>
      </c>
      <c r="C20" s="65">
        <f>VLOOKUP($A20,'Return Data'!$B$7:$R$2292,4,0)</f>
        <v>1101.066</v>
      </c>
      <c r="D20" s="65">
        <f>VLOOKUP($A20,'Return Data'!$B$7:$R$2292,5,0)</f>
        <v>3.3650000000000002</v>
      </c>
      <c r="E20" s="66">
        <f t="shared" si="0"/>
        <v>29</v>
      </c>
      <c r="F20" s="65">
        <f>VLOOKUP($A20,'Return Data'!$B$7:$R$2292,6,0)</f>
        <v>3.3689</v>
      </c>
      <c r="G20" s="66">
        <f t="shared" si="1"/>
        <v>29</v>
      </c>
      <c r="H20" s="65">
        <f>VLOOKUP($A20,'Return Data'!$B$7:$R$2292,7,0)</f>
        <v>3.3677999999999999</v>
      </c>
      <c r="I20" s="66">
        <f t="shared" si="2"/>
        <v>29</v>
      </c>
      <c r="J20" s="65">
        <f>VLOOKUP($A20,'Return Data'!$B$7:$R$2292,8,0)</f>
        <v>3.3071000000000002</v>
      </c>
      <c r="K20" s="66">
        <f t="shared" si="3"/>
        <v>29</v>
      </c>
      <c r="L20" s="65">
        <f>VLOOKUP($A20,'Return Data'!$B$7:$R$2292,9,0)</f>
        <v>3.2484999999999999</v>
      </c>
      <c r="M20" s="66">
        <f t="shared" si="4"/>
        <v>29</v>
      </c>
      <c r="N20" s="65">
        <f>VLOOKUP($A20,'Return Data'!$B$7:$R$2292,10,0)</f>
        <v>3.1646000000000001</v>
      </c>
      <c r="O20" s="66">
        <f t="shared" si="5"/>
        <v>28</v>
      </c>
      <c r="P20" s="65">
        <f>VLOOKUP($A20,'Return Data'!$B$7:$R$2292,11,0)</f>
        <v>3.2071000000000001</v>
      </c>
      <c r="Q20" s="66">
        <f t="shared" si="6"/>
        <v>28</v>
      </c>
      <c r="R20" s="65">
        <f>VLOOKUP($A20,'Return Data'!$B$7:$R$2292,12,0)</f>
        <v>3.1305999999999998</v>
      </c>
      <c r="S20" s="66">
        <f t="shared" si="7"/>
        <v>28</v>
      </c>
      <c r="T20" s="65">
        <f>VLOOKUP($A20,'Return Data'!$B$7:$R$2292,13,0)</f>
        <v>3.1166999999999998</v>
      </c>
      <c r="U20" s="66">
        <f t="shared" si="8"/>
        <v>28</v>
      </c>
      <c r="V20" s="65">
        <f>VLOOKUP($A20,'Return Data'!$B$7:$R$2292,17,0)</f>
        <v>3.0089999999999999</v>
      </c>
      <c r="W20" s="66">
        <f t="shared" si="10"/>
        <v>27</v>
      </c>
      <c r="X20" s="65"/>
      <c r="Y20" s="66"/>
      <c r="Z20" s="65">
        <f>VLOOKUP($A20,'Return Data'!$B$7:$R$2292,16,0)</f>
        <v>3.4878999999999998</v>
      </c>
      <c r="AA20" s="67">
        <f t="shared" si="9"/>
        <v>23</v>
      </c>
    </row>
    <row r="21" spans="1:27" x14ac:dyDescent="0.3">
      <c r="A21" s="63" t="s">
        <v>1254</v>
      </c>
      <c r="B21" s="64">
        <f>VLOOKUP($A21,'Return Data'!$B$7:$R$2292,3,0)</f>
        <v>44679</v>
      </c>
      <c r="C21" s="65">
        <f>VLOOKUP($A21,'Return Data'!$B$7:$R$2292,4,0)</f>
        <v>1075.7963</v>
      </c>
      <c r="D21" s="65">
        <f>VLOOKUP($A21,'Return Data'!$B$7:$R$2292,5,0)</f>
        <v>3.6781999999999999</v>
      </c>
      <c r="E21" s="66">
        <f t="shared" si="0"/>
        <v>5</v>
      </c>
      <c r="F21" s="65">
        <f>VLOOKUP($A21,'Return Data'!$B$7:$R$2292,6,0)</f>
        <v>3.6314000000000002</v>
      </c>
      <c r="G21" s="66">
        <f t="shared" si="1"/>
        <v>7</v>
      </c>
      <c r="H21" s="65">
        <f>VLOOKUP($A21,'Return Data'!$B$7:$R$2292,7,0)</f>
        <v>3.6183000000000001</v>
      </c>
      <c r="I21" s="66">
        <f t="shared" si="2"/>
        <v>5</v>
      </c>
      <c r="J21" s="65">
        <f>VLOOKUP($A21,'Return Data'!$B$7:$R$2292,8,0)</f>
        <v>3.5478999999999998</v>
      </c>
      <c r="K21" s="66">
        <f t="shared" si="3"/>
        <v>7</v>
      </c>
      <c r="L21" s="65">
        <f>VLOOKUP($A21,'Return Data'!$B$7:$R$2292,9,0)</f>
        <v>3.4323999999999999</v>
      </c>
      <c r="M21" s="66">
        <f t="shared" si="4"/>
        <v>11</v>
      </c>
      <c r="N21" s="65">
        <f>VLOOKUP($A21,'Return Data'!$B$7:$R$2292,10,0)</f>
        <v>3.3052000000000001</v>
      </c>
      <c r="O21" s="66">
        <f t="shared" si="5"/>
        <v>11</v>
      </c>
      <c r="P21" s="65">
        <f>VLOOKUP($A21,'Return Data'!$B$7:$R$2292,11,0)</f>
        <v>3.3412999999999999</v>
      </c>
      <c r="Q21" s="66">
        <f t="shared" si="6"/>
        <v>10</v>
      </c>
      <c r="R21" s="65">
        <f>VLOOKUP($A21,'Return Data'!$B$7:$R$2292,12,0)</f>
        <v>3.2543000000000002</v>
      </c>
      <c r="S21" s="66">
        <f t="shared" si="7"/>
        <v>10</v>
      </c>
      <c r="T21" s="65">
        <f>VLOOKUP($A21,'Return Data'!$B$7:$R$2292,13,0)</f>
        <v>3.2334000000000001</v>
      </c>
      <c r="U21" s="66">
        <f t="shared" si="8"/>
        <v>11</v>
      </c>
      <c r="V21" s="65">
        <f>VLOOKUP($A21,'Return Data'!$B$7:$R$2292,17,0)</f>
        <v>3.1071</v>
      </c>
      <c r="W21" s="66">
        <f t="shared" si="10"/>
        <v>11</v>
      </c>
      <c r="X21" s="65"/>
      <c r="Y21" s="66"/>
      <c r="Z21" s="65">
        <f>VLOOKUP($A21,'Return Data'!$B$7:$R$2292,16,0)</f>
        <v>3.2216999999999998</v>
      </c>
      <c r="AA21" s="67">
        <f t="shared" si="9"/>
        <v>29</v>
      </c>
    </row>
    <row r="22" spans="1:27" x14ac:dyDescent="0.3">
      <c r="A22" s="63" t="s">
        <v>1256</v>
      </c>
      <c r="B22" s="64">
        <f>VLOOKUP($A22,'Return Data'!$B$7:$R$2292,3,0)</f>
        <v>44679</v>
      </c>
      <c r="C22" s="65">
        <f>VLOOKUP($A22,'Return Data'!$B$7:$R$2292,4,0)</f>
        <v>1084.4639</v>
      </c>
      <c r="D22" s="65">
        <f>VLOOKUP($A22,'Return Data'!$B$7:$R$2292,5,0)</f>
        <v>3.4805000000000001</v>
      </c>
      <c r="E22" s="66">
        <f t="shared" si="0"/>
        <v>28</v>
      </c>
      <c r="F22" s="65">
        <f>VLOOKUP($A22,'Return Data'!$B$7:$R$2292,6,0)</f>
        <v>3.4474999999999998</v>
      </c>
      <c r="G22" s="66">
        <f t="shared" si="1"/>
        <v>28</v>
      </c>
      <c r="H22" s="65">
        <f>VLOOKUP($A22,'Return Data'!$B$7:$R$2292,7,0)</f>
        <v>3.4493</v>
      </c>
      <c r="I22" s="66">
        <f t="shared" si="2"/>
        <v>28</v>
      </c>
      <c r="J22" s="65">
        <f>VLOOKUP($A22,'Return Data'!$B$7:$R$2292,8,0)</f>
        <v>3.3927</v>
      </c>
      <c r="K22" s="66">
        <f t="shared" si="3"/>
        <v>28</v>
      </c>
      <c r="L22" s="65">
        <f>VLOOKUP($A22,'Return Data'!$B$7:$R$2292,9,0)</f>
        <v>3.3458000000000001</v>
      </c>
      <c r="M22" s="66">
        <f t="shared" si="4"/>
        <v>27</v>
      </c>
      <c r="N22" s="65">
        <f>VLOOKUP($A22,'Return Data'!$B$7:$R$2292,10,0)</f>
        <v>3.1894</v>
      </c>
      <c r="O22" s="66">
        <f t="shared" si="5"/>
        <v>27</v>
      </c>
      <c r="P22" s="65">
        <f>VLOOKUP($A22,'Return Data'!$B$7:$R$2292,11,0)</f>
        <v>3.2366999999999999</v>
      </c>
      <c r="Q22" s="66">
        <f t="shared" si="6"/>
        <v>27</v>
      </c>
      <c r="R22" s="65">
        <f>VLOOKUP($A22,'Return Data'!$B$7:$R$2292,12,0)</f>
        <v>3.1558000000000002</v>
      </c>
      <c r="S22" s="66">
        <f t="shared" si="7"/>
        <v>27</v>
      </c>
      <c r="T22" s="65">
        <f>VLOOKUP($A22,'Return Data'!$B$7:$R$2292,13,0)</f>
        <v>3.1438999999999999</v>
      </c>
      <c r="U22" s="66">
        <f t="shared" si="8"/>
        <v>27</v>
      </c>
      <c r="V22" s="65">
        <f>VLOOKUP($A22,'Return Data'!$B$7:$R$2292,17,0)</f>
        <v>3.0232000000000001</v>
      </c>
      <c r="W22" s="66">
        <f t="shared" si="10"/>
        <v>26</v>
      </c>
      <c r="X22" s="65"/>
      <c r="Y22" s="66"/>
      <c r="Z22" s="65">
        <f>VLOOKUP($A22,'Return Data'!$B$7:$R$2292,16,0)</f>
        <v>3.2801999999999998</v>
      </c>
      <c r="AA22" s="67">
        <f t="shared" si="9"/>
        <v>28</v>
      </c>
    </row>
    <row r="23" spans="1:27" x14ac:dyDescent="0.3">
      <c r="A23" s="63" t="s">
        <v>1258</v>
      </c>
      <c r="B23" s="64">
        <f>VLOOKUP($A23,'Return Data'!$B$7:$R$2292,3,0)</f>
        <v>44679</v>
      </c>
      <c r="C23" s="65">
        <f>VLOOKUP($A23,'Return Data'!$B$7:$R$2292,4,0)</f>
        <v>1081.5667000000001</v>
      </c>
      <c r="D23" s="65">
        <f>VLOOKUP($A23,'Return Data'!$B$7:$R$2292,5,0)</f>
        <v>3.6349999999999998</v>
      </c>
      <c r="E23" s="66">
        <f t="shared" si="0"/>
        <v>12</v>
      </c>
      <c r="F23" s="65">
        <f>VLOOKUP($A23,'Return Data'!$B$7:$R$2292,6,0)</f>
        <v>3.5973999999999999</v>
      </c>
      <c r="G23" s="66">
        <f t="shared" si="1"/>
        <v>14</v>
      </c>
      <c r="H23" s="65">
        <f>VLOOKUP($A23,'Return Data'!$B$7:$R$2292,7,0)</f>
        <v>3.5811000000000002</v>
      </c>
      <c r="I23" s="66">
        <f t="shared" si="2"/>
        <v>10</v>
      </c>
      <c r="J23" s="65">
        <f>VLOOKUP($A23,'Return Data'!$B$7:$R$2292,8,0)</f>
        <v>3.5203000000000002</v>
      </c>
      <c r="K23" s="66">
        <f t="shared" si="3"/>
        <v>11</v>
      </c>
      <c r="L23" s="65">
        <f>VLOOKUP($A23,'Return Data'!$B$7:$R$2292,9,0)</f>
        <v>3.4211</v>
      </c>
      <c r="M23" s="66">
        <f t="shared" si="4"/>
        <v>16</v>
      </c>
      <c r="N23" s="65">
        <f>VLOOKUP($A23,'Return Data'!$B$7:$R$2292,10,0)</f>
        <v>3.2978000000000001</v>
      </c>
      <c r="O23" s="66">
        <f t="shared" si="5"/>
        <v>13</v>
      </c>
      <c r="P23" s="65">
        <f>VLOOKUP($A23,'Return Data'!$B$7:$R$2292,11,0)</f>
        <v>3.3477999999999999</v>
      </c>
      <c r="Q23" s="66">
        <f t="shared" si="6"/>
        <v>9</v>
      </c>
      <c r="R23" s="65">
        <f>VLOOKUP($A23,'Return Data'!$B$7:$R$2292,12,0)</f>
        <v>3.2645</v>
      </c>
      <c r="S23" s="66">
        <f t="shared" si="7"/>
        <v>8</v>
      </c>
      <c r="T23" s="65">
        <f>VLOOKUP($A23,'Return Data'!$B$7:$R$2292,13,0)</f>
        <v>3.2450000000000001</v>
      </c>
      <c r="U23" s="66">
        <f t="shared" si="8"/>
        <v>8</v>
      </c>
      <c r="V23" s="65">
        <f>VLOOKUP($A23,'Return Data'!$B$7:$R$2292,17,0)</f>
        <v>3.1362999999999999</v>
      </c>
      <c r="W23" s="66">
        <f t="shared" si="10"/>
        <v>7</v>
      </c>
      <c r="X23" s="65"/>
      <c r="Y23" s="66"/>
      <c r="Z23" s="65">
        <f>VLOOKUP($A23,'Return Data'!$B$7:$R$2292,16,0)</f>
        <v>3.3172000000000001</v>
      </c>
      <c r="AA23" s="67">
        <f t="shared" si="9"/>
        <v>27</v>
      </c>
    </row>
    <row r="24" spans="1:27" x14ac:dyDescent="0.3">
      <c r="A24" s="63" t="s">
        <v>1260</v>
      </c>
      <c r="B24" s="64">
        <f>VLOOKUP($A24,'Return Data'!$B$7:$R$2292,3,0)</f>
        <v>44679</v>
      </c>
      <c r="C24" s="65">
        <f>VLOOKUP($A24,'Return Data'!$B$7:$R$2292,4,0)</f>
        <v>1133.8176000000001</v>
      </c>
      <c r="D24" s="65">
        <f>VLOOKUP($A24,'Return Data'!$B$7:$R$2292,5,0)</f>
        <v>3.593</v>
      </c>
      <c r="E24" s="66">
        <f t="shared" si="0"/>
        <v>21</v>
      </c>
      <c r="F24" s="65">
        <f>VLOOKUP($A24,'Return Data'!$B$7:$R$2292,6,0)</f>
        <v>3.5830000000000002</v>
      </c>
      <c r="G24" s="66">
        <f t="shared" si="1"/>
        <v>19</v>
      </c>
      <c r="H24" s="65">
        <f>VLOOKUP($A24,'Return Data'!$B$7:$R$2292,7,0)</f>
        <v>3.5531999999999999</v>
      </c>
      <c r="I24" s="66">
        <f t="shared" si="2"/>
        <v>19</v>
      </c>
      <c r="J24" s="65">
        <f>VLOOKUP($A24,'Return Data'!$B$7:$R$2292,8,0)</f>
        <v>3.4923000000000002</v>
      </c>
      <c r="K24" s="66">
        <f t="shared" si="3"/>
        <v>21</v>
      </c>
      <c r="L24" s="65">
        <f>VLOOKUP($A24,'Return Data'!$B$7:$R$2292,9,0)</f>
        <v>3.423</v>
      </c>
      <c r="M24" s="66">
        <f t="shared" si="4"/>
        <v>15</v>
      </c>
      <c r="N24" s="65">
        <f>VLOOKUP($A24,'Return Data'!$B$7:$R$2292,10,0)</f>
        <v>3.2932000000000001</v>
      </c>
      <c r="O24" s="66">
        <f t="shared" si="5"/>
        <v>16</v>
      </c>
      <c r="P24" s="65">
        <f>VLOOKUP($A24,'Return Data'!$B$7:$R$2292,11,0)</f>
        <v>3.3102</v>
      </c>
      <c r="Q24" s="66">
        <f t="shared" si="6"/>
        <v>17</v>
      </c>
      <c r="R24" s="65">
        <f>VLOOKUP($A24,'Return Data'!$B$7:$R$2292,12,0)</f>
        <v>3.2191000000000001</v>
      </c>
      <c r="S24" s="66">
        <f t="shared" si="7"/>
        <v>20</v>
      </c>
      <c r="T24" s="65">
        <f>VLOOKUP($A24,'Return Data'!$B$7:$R$2292,13,0)</f>
        <v>3.1987999999999999</v>
      </c>
      <c r="U24" s="66">
        <f t="shared" si="8"/>
        <v>23</v>
      </c>
      <c r="V24" s="65">
        <f>VLOOKUP($A24,'Return Data'!$B$7:$R$2292,17,0)</f>
        <v>3.0712000000000002</v>
      </c>
      <c r="W24" s="66">
        <f t="shared" si="10"/>
        <v>20</v>
      </c>
      <c r="X24" s="65">
        <f>VLOOKUP($A24,'Return Data'!$B$7:$R$2292,14,0)</f>
        <v>3.6791999999999998</v>
      </c>
      <c r="Y24" s="66">
        <f>RANK(X24,X$8:X$36,0)</f>
        <v>5</v>
      </c>
      <c r="Z24" s="65">
        <f>VLOOKUP($A24,'Return Data'!$B$7:$R$2292,16,0)</f>
        <v>3.8973</v>
      </c>
      <c r="AA24" s="67">
        <f t="shared" si="9"/>
        <v>10</v>
      </c>
    </row>
    <row r="25" spans="1:27" x14ac:dyDescent="0.3">
      <c r="A25" s="63" t="s">
        <v>1262</v>
      </c>
      <c r="B25" s="64">
        <f>VLOOKUP($A25,'Return Data'!$B$7:$R$2292,3,0)</f>
        <v>44679</v>
      </c>
      <c r="C25" s="65">
        <f>VLOOKUP($A25,'Return Data'!$B$7:$R$2292,4,0)</f>
        <v>2636.8159999999998</v>
      </c>
      <c r="D25" s="65">
        <f>VLOOKUP($A25,'Return Data'!$B$7:$R$2292,5,0)</f>
        <v>3.5739999999999998</v>
      </c>
      <c r="E25" s="66">
        <f t="shared" si="0"/>
        <v>23</v>
      </c>
      <c r="F25" s="65">
        <f>VLOOKUP($A25,'Return Data'!$B$7:$R$2292,6,0)</f>
        <v>3.5785999999999998</v>
      </c>
      <c r="G25" s="66">
        <f t="shared" si="1"/>
        <v>21</v>
      </c>
      <c r="H25" s="65">
        <f>VLOOKUP($A25,'Return Data'!$B$7:$R$2292,7,0)</f>
        <v>3.5464000000000002</v>
      </c>
      <c r="I25" s="66">
        <f t="shared" si="2"/>
        <v>20</v>
      </c>
      <c r="J25" s="65">
        <f>VLOOKUP($A25,'Return Data'!$B$7:$R$2292,8,0)</f>
        <v>3.4988999999999999</v>
      </c>
      <c r="K25" s="66">
        <f t="shared" si="3"/>
        <v>17</v>
      </c>
      <c r="L25" s="65">
        <f>VLOOKUP($A25,'Return Data'!$B$7:$R$2292,9,0)</f>
        <v>3.4260000000000002</v>
      </c>
      <c r="M25" s="66">
        <f t="shared" si="4"/>
        <v>13</v>
      </c>
      <c r="N25" s="65">
        <f>VLOOKUP($A25,'Return Data'!$B$7:$R$2292,10,0)</f>
        <v>3.3172999999999999</v>
      </c>
      <c r="O25" s="66">
        <f t="shared" si="5"/>
        <v>9</v>
      </c>
      <c r="P25" s="65">
        <f>VLOOKUP($A25,'Return Data'!$B$7:$R$2292,11,0)</f>
        <v>3.3266</v>
      </c>
      <c r="Q25" s="66">
        <f t="shared" si="6"/>
        <v>14</v>
      </c>
      <c r="R25" s="65">
        <f>VLOOKUP($A25,'Return Data'!$B$7:$R$2292,12,0)</f>
        <v>3.2387999999999999</v>
      </c>
      <c r="S25" s="66">
        <f t="shared" si="7"/>
        <v>14</v>
      </c>
      <c r="T25" s="65">
        <f>VLOOKUP($A25,'Return Data'!$B$7:$R$2292,13,0)</f>
        <v>3.2229999999999999</v>
      </c>
      <c r="U25" s="66">
        <f t="shared" si="8"/>
        <v>13</v>
      </c>
      <c r="V25" s="65">
        <f>VLOOKUP($A25,'Return Data'!$B$7:$R$2292,17,0)</f>
        <v>3.0895999999999999</v>
      </c>
      <c r="W25" s="66">
        <f t="shared" si="10"/>
        <v>15</v>
      </c>
      <c r="X25" s="65">
        <f>VLOOKUP($A25,'Return Data'!$B$7:$R$2292,14,0)</f>
        <v>3.4838</v>
      </c>
      <c r="Y25" s="66">
        <f>RANK(X25,X$8:X$36,0)</f>
        <v>10</v>
      </c>
      <c r="Z25" s="65">
        <f>VLOOKUP($A25,'Return Data'!$B$7:$R$2292,16,0)</f>
        <v>6.4863999999999997</v>
      </c>
      <c r="AA25" s="67">
        <f t="shared" si="9"/>
        <v>2</v>
      </c>
    </row>
    <row r="26" spans="1:27" x14ac:dyDescent="0.3">
      <c r="A26" s="63" t="s">
        <v>1264</v>
      </c>
      <c r="B26" s="64">
        <f>VLOOKUP($A26,'Return Data'!$B$7:$R$2292,3,0)</f>
        <v>44679</v>
      </c>
      <c r="C26" s="65">
        <f>VLOOKUP($A26,'Return Data'!$B$7:$R$2292,4,0)</f>
        <v>1100.8543999999999</v>
      </c>
      <c r="D26" s="65">
        <f>VLOOKUP($A26,'Return Data'!$B$7:$R$2292,5,0)</f>
        <v>3.5613000000000001</v>
      </c>
      <c r="E26" s="66">
        <f t="shared" si="0"/>
        <v>24</v>
      </c>
      <c r="F26" s="65">
        <f>VLOOKUP($A26,'Return Data'!$B$7:$R$2292,6,0)</f>
        <v>3.5421</v>
      </c>
      <c r="G26" s="66">
        <f t="shared" si="1"/>
        <v>24</v>
      </c>
      <c r="H26" s="65">
        <f>VLOOKUP($A26,'Return Data'!$B$7:$R$2292,7,0)</f>
        <v>3.5245000000000002</v>
      </c>
      <c r="I26" s="66">
        <f t="shared" si="2"/>
        <v>23</v>
      </c>
      <c r="J26" s="65">
        <f>VLOOKUP($A26,'Return Data'!$B$7:$R$2292,8,0)</f>
        <v>3.4651000000000001</v>
      </c>
      <c r="K26" s="66">
        <f t="shared" si="3"/>
        <v>24</v>
      </c>
      <c r="L26" s="65">
        <f>VLOOKUP($A26,'Return Data'!$B$7:$R$2292,9,0)</f>
        <v>3.4051999999999998</v>
      </c>
      <c r="M26" s="66">
        <f t="shared" si="4"/>
        <v>20</v>
      </c>
      <c r="N26" s="65">
        <f>VLOOKUP($A26,'Return Data'!$B$7:$R$2292,10,0)</f>
        <v>3.2787000000000002</v>
      </c>
      <c r="O26" s="66">
        <f t="shared" si="5"/>
        <v>22</v>
      </c>
      <c r="P26" s="65">
        <f>VLOOKUP($A26,'Return Data'!$B$7:$R$2292,11,0)</f>
        <v>3.3083</v>
      </c>
      <c r="Q26" s="66">
        <f t="shared" si="6"/>
        <v>20</v>
      </c>
      <c r="R26" s="65">
        <f>VLOOKUP($A26,'Return Data'!$B$7:$R$2292,12,0)</f>
        <v>3.2229999999999999</v>
      </c>
      <c r="S26" s="66">
        <f t="shared" si="7"/>
        <v>18</v>
      </c>
      <c r="T26" s="65">
        <f>VLOOKUP($A26,'Return Data'!$B$7:$R$2292,13,0)</f>
        <v>3.2092000000000001</v>
      </c>
      <c r="U26" s="66">
        <f t="shared" si="8"/>
        <v>19</v>
      </c>
      <c r="V26" s="65">
        <f>VLOOKUP($A26,'Return Data'!$B$7:$R$2292,17,0)</f>
        <v>3.0617999999999999</v>
      </c>
      <c r="W26" s="66">
        <f t="shared" si="10"/>
        <v>23</v>
      </c>
      <c r="X26" s="65"/>
      <c r="Y26" s="66"/>
      <c r="Z26" s="65">
        <f>VLOOKUP($A26,'Return Data'!$B$7:$R$2292,16,0)</f>
        <v>3.4952999999999999</v>
      </c>
      <c r="AA26" s="67">
        <f t="shared" si="9"/>
        <v>22</v>
      </c>
    </row>
    <row r="27" spans="1:27" x14ac:dyDescent="0.3">
      <c r="A27" s="63" t="s">
        <v>1266</v>
      </c>
      <c r="B27" s="64">
        <f>VLOOKUP($A27,'Return Data'!$B$7:$R$2292,3,0)</f>
        <v>44679</v>
      </c>
      <c r="C27" s="65">
        <f>VLOOKUP($A27,'Return Data'!$B$7:$R$2292,4,0)</f>
        <v>1100.2532000000001</v>
      </c>
      <c r="D27" s="65">
        <f>VLOOKUP($A27,'Return Data'!$B$7:$R$2292,5,0)</f>
        <v>3.6528</v>
      </c>
      <c r="E27" s="66">
        <f t="shared" si="0"/>
        <v>9</v>
      </c>
      <c r="F27" s="65">
        <f>VLOOKUP($A27,'Return Data'!$B$7:$R$2292,6,0)</f>
        <v>3.5926999999999998</v>
      </c>
      <c r="G27" s="66">
        <f t="shared" si="1"/>
        <v>15</v>
      </c>
      <c r="H27" s="65">
        <f>VLOOKUP($A27,'Return Data'!$B$7:$R$2292,7,0)</f>
        <v>3.544</v>
      </c>
      <c r="I27" s="66">
        <f t="shared" si="2"/>
        <v>21</v>
      </c>
      <c r="J27" s="65">
        <f>VLOOKUP($A27,'Return Data'!$B$7:$R$2292,8,0)</f>
        <v>3.4975000000000001</v>
      </c>
      <c r="K27" s="66">
        <f t="shared" si="3"/>
        <v>19</v>
      </c>
      <c r="L27" s="65">
        <f>VLOOKUP($A27,'Return Data'!$B$7:$R$2292,9,0)</f>
        <v>3.4157999999999999</v>
      </c>
      <c r="M27" s="66">
        <f t="shared" si="4"/>
        <v>18</v>
      </c>
      <c r="N27" s="65">
        <f>VLOOKUP($A27,'Return Data'!$B$7:$R$2292,10,0)</f>
        <v>3.3285999999999998</v>
      </c>
      <c r="O27" s="66">
        <f t="shared" si="5"/>
        <v>7</v>
      </c>
      <c r="P27" s="65">
        <f>VLOOKUP($A27,'Return Data'!$B$7:$R$2292,11,0)</f>
        <v>3.3584999999999998</v>
      </c>
      <c r="Q27" s="66">
        <f t="shared" si="6"/>
        <v>6</v>
      </c>
      <c r="R27" s="65">
        <f>VLOOKUP($A27,'Return Data'!$B$7:$R$2292,12,0)</f>
        <v>3.2766000000000002</v>
      </c>
      <c r="S27" s="66">
        <f t="shared" si="7"/>
        <v>6</v>
      </c>
      <c r="T27" s="65">
        <f>VLOOKUP($A27,'Return Data'!$B$7:$R$2292,13,0)</f>
        <v>3.2555000000000001</v>
      </c>
      <c r="U27" s="66">
        <f t="shared" si="8"/>
        <v>6</v>
      </c>
      <c r="V27" s="65">
        <f>VLOOKUP($A27,'Return Data'!$B$7:$R$2292,17,0)</f>
        <v>3.1280999999999999</v>
      </c>
      <c r="W27" s="66">
        <f t="shared" si="10"/>
        <v>10</v>
      </c>
      <c r="X27" s="65"/>
      <c r="Y27" s="66"/>
      <c r="Z27" s="65">
        <f>VLOOKUP($A27,'Return Data'!$B$7:$R$2292,16,0)</f>
        <v>3.5129999999999999</v>
      </c>
      <c r="AA27" s="67">
        <f t="shared" si="9"/>
        <v>21</v>
      </c>
    </row>
    <row r="28" spans="1:27" x14ac:dyDescent="0.3">
      <c r="A28" s="63" t="s">
        <v>1268</v>
      </c>
      <c r="B28" s="64">
        <f>VLOOKUP($A28,'Return Data'!$B$7:$R$2292,3,0)</f>
        <v>44679</v>
      </c>
      <c r="C28" s="65">
        <f>VLOOKUP($A28,'Return Data'!$B$7:$R$2292,4,0)</f>
        <v>1089.7596000000001</v>
      </c>
      <c r="D28" s="65">
        <f>VLOOKUP($A28,'Return Data'!$B$7:$R$2292,5,0)</f>
        <v>3.6579000000000002</v>
      </c>
      <c r="E28" s="66">
        <f t="shared" si="0"/>
        <v>7</v>
      </c>
      <c r="F28" s="65">
        <f>VLOOKUP($A28,'Return Data'!$B$7:$R$2292,6,0)</f>
        <v>3.6251000000000002</v>
      </c>
      <c r="G28" s="66">
        <f t="shared" si="1"/>
        <v>8</v>
      </c>
      <c r="H28" s="65">
        <f>VLOOKUP($A28,'Return Data'!$B$7:$R$2292,7,0)</f>
        <v>3.6031</v>
      </c>
      <c r="I28" s="66">
        <f t="shared" si="2"/>
        <v>9</v>
      </c>
      <c r="J28" s="65">
        <f>VLOOKUP($A28,'Return Data'!$B$7:$R$2292,8,0)</f>
        <v>3.5181</v>
      </c>
      <c r="K28" s="66">
        <f t="shared" si="3"/>
        <v>12</v>
      </c>
      <c r="L28" s="65">
        <f>VLOOKUP($A28,'Return Data'!$B$7:$R$2292,9,0)</f>
        <v>3.4550999999999998</v>
      </c>
      <c r="M28" s="66">
        <f t="shared" si="4"/>
        <v>9</v>
      </c>
      <c r="N28" s="65">
        <f>VLOOKUP($A28,'Return Data'!$B$7:$R$2292,10,0)</f>
        <v>3.3618999999999999</v>
      </c>
      <c r="O28" s="66">
        <f t="shared" si="5"/>
        <v>3</v>
      </c>
      <c r="P28" s="65">
        <f>VLOOKUP($A28,'Return Data'!$B$7:$R$2292,11,0)</f>
        <v>3.3740999999999999</v>
      </c>
      <c r="Q28" s="66">
        <f t="shared" si="6"/>
        <v>5</v>
      </c>
      <c r="R28" s="65">
        <f>VLOOKUP($A28,'Return Data'!$B$7:$R$2292,12,0)</f>
        <v>3.2890999999999999</v>
      </c>
      <c r="S28" s="66">
        <f t="shared" si="7"/>
        <v>5</v>
      </c>
      <c r="T28" s="65">
        <f>VLOOKUP($A28,'Return Data'!$B$7:$R$2292,13,0)</f>
        <v>3.2759</v>
      </c>
      <c r="U28" s="66">
        <f t="shared" si="8"/>
        <v>4</v>
      </c>
      <c r="V28" s="65">
        <f>VLOOKUP($A28,'Return Data'!$B$7:$R$2292,17,0)</f>
        <v>3.1652</v>
      </c>
      <c r="W28" s="66">
        <f t="shared" si="10"/>
        <v>3</v>
      </c>
      <c r="X28" s="65"/>
      <c r="Y28" s="66"/>
      <c r="Z28" s="65">
        <f>VLOOKUP($A28,'Return Data'!$B$7:$R$2292,16,0)</f>
        <v>3.4462000000000002</v>
      </c>
      <c r="AA28" s="67">
        <f t="shared" si="9"/>
        <v>24</v>
      </c>
    </row>
    <row r="29" spans="1:27" x14ac:dyDescent="0.3">
      <c r="A29" s="63" t="s">
        <v>1270</v>
      </c>
      <c r="B29" s="64">
        <f>VLOOKUP($A29,'Return Data'!$B$7:$R$2292,3,0)</f>
        <v>44679</v>
      </c>
      <c r="C29" s="65">
        <f>VLOOKUP($A29,'Return Data'!$B$7:$R$2292,4,0)</f>
        <v>114.0487</v>
      </c>
      <c r="D29" s="65">
        <f>VLOOKUP($A29,'Return Data'!$B$7:$R$2292,5,0)</f>
        <v>3.6168</v>
      </c>
      <c r="E29" s="66">
        <f t="shared" si="0"/>
        <v>15</v>
      </c>
      <c r="F29" s="65">
        <f>VLOOKUP($A29,'Return Data'!$B$7:$R$2292,6,0)</f>
        <v>3.6067999999999998</v>
      </c>
      <c r="G29" s="66">
        <f t="shared" si="1"/>
        <v>10</v>
      </c>
      <c r="H29" s="65">
        <f>VLOOKUP($A29,'Return Data'!$B$7:$R$2292,7,0)</f>
        <v>3.5777000000000001</v>
      </c>
      <c r="I29" s="66">
        <f t="shared" si="2"/>
        <v>11</v>
      </c>
      <c r="J29" s="65">
        <f>VLOOKUP($A29,'Return Data'!$B$7:$R$2292,8,0)</f>
        <v>3.5234000000000001</v>
      </c>
      <c r="K29" s="66">
        <f t="shared" si="3"/>
        <v>10</v>
      </c>
      <c r="L29" s="65">
        <f>VLOOKUP($A29,'Return Data'!$B$7:$R$2292,9,0)</f>
        <v>3.4624000000000001</v>
      </c>
      <c r="M29" s="66">
        <f t="shared" si="4"/>
        <v>6</v>
      </c>
      <c r="N29" s="65">
        <f>VLOOKUP($A29,'Return Data'!$B$7:$R$2292,10,0)</f>
        <v>3.3288000000000002</v>
      </c>
      <c r="O29" s="66">
        <f t="shared" si="5"/>
        <v>6</v>
      </c>
      <c r="P29" s="65">
        <f>VLOOKUP($A29,'Return Data'!$B$7:$R$2292,11,0)</f>
        <v>3.3492999999999999</v>
      </c>
      <c r="Q29" s="66">
        <f t="shared" si="6"/>
        <v>7</v>
      </c>
      <c r="R29" s="65">
        <f>VLOOKUP($A29,'Return Data'!$B$7:$R$2292,12,0)</f>
        <v>3.25</v>
      </c>
      <c r="S29" s="66">
        <f t="shared" si="7"/>
        <v>12</v>
      </c>
      <c r="T29" s="65">
        <f>VLOOKUP($A29,'Return Data'!$B$7:$R$2292,13,0)</f>
        <v>3.2269999999999999</v>
      </c>
      <c r="U29" s="66">
        <f t="shared" si="8"/>
        <v>12</v>
      </c>
      <c r="V29" s="65">
        <f>VLOOKUP($A29,'Return Data'!$B$7:$R$2292,17,0)</f>
        <v>3.1021999999999998</v>
      </c>
      <c r="W29" s="66">
        <f t="shared" si="10"/>
        <v>12</v>
      </c>
      <c r="X29" s="65">
        <f>VLOOKUP($A29,'Return Data'!$B$7:$R$2292,14,0)</f>
        <v>3.7122999999999999</v>
      </c>
      <c r="Y29" s="66">
        <f>RANK(X29,X$8:X$36,0)</f>
        <v>3</v>
      </c>
      <c r="Z29" s="65">
        <f>VLOOKUP($A29,'Return Data'!$B$7:$R$2292,16,0)</f>
        <v>3.9878999999999998</v>
      </c>
      <c r="AA29" s="67">
        <f t="shared" si="9"/>
        <v>8</v>
      </c>
    </row>
    <row r="30" spans="1:27" x14ac:dyDescent="0.3">
      <c r="A30" s="63" t="s">
        <v>1272</v>
      </c>
      <c r="B30" s="64">
        <f>VLOOKUP($A30,'Return Data'!$B$7:$R$2292,3,0)</f>
        <v>44679</v>
      </c>
      <c r="C30" s="65">
        <f>VLOOKUP($A30,'Return Data'!$B$7:$R$2292,4,0)</f>
        <v>1097.8166000000001</v>
      </c>
      <c r="D30" s="65">
        <f>VLOOKUP($A30,'Return Data'!$B$7:$R$2292,5,0)</f>
        <v>3.6776</v>
      </c>
      <c r="E30" s="66">
        <f t="shared" si="0"/>
        <v>6</v>
      </c>
      <c r="F30" s="65">
        <f>VLOOKUP($A30,'Return Data'!$B$7:$R$2292,6,0)</f>
        <v>3.5152999999999999</v>
      </c>
      <c r="G30" s="66">
        <f t="shared" si="1"/>
        <v>26</v>
      </c>
      <c r="H30" s="65">
        <f>VLOOKUP($A30,'Return Data'!$B$7:$R$2292,7,0)</f>
        <v>3.5032999999999999</v>
      </c>
      <c r="I30" s="66">
        <f t="shared" si="2"/>
        <v>26</v>
      </c>
      <c r="J30" s="65">
        <f>VLOOKUP($A30,'Return Data'!$B$7:$R$2292,8,0)</f>
        <v>3.5059</v>
      </c>
      <c r="K30" s="66">
        <f t="shared" si="3"/>
        <v>14</v>
      </c>
      <c r="L30" s="65">
        <f>VLOOKUP($A30,'Return Data'!$B$7:$R$2292,9,0)</f>
        <v>3.4603000000000002</v>
      </c>
      <c r="M30" s="66">
        <f t="shared" si="4"/>
        <v>7</v>
      </c>
      <c r="N30" s="65">
        <f>VLOOKUP($A30,'Return Data'!$B$7:$R$2292,10,0)</f>
        <v>3.3452000000000002</v>
      </c>
      <c r="O30" s="66">
        <f t="shared" si="5"/>
        <v>5</v>
      </c>
      <c r="P30" s="65">
        <f>VLOOKUP($A30,'Return Data'!$B$7:$R$2292,11,0)</f>
        <v>3.3767999999999998</v>
      </c>
      <c r="Q30" s="66">
        <f t="shared" si="6"/>
        <v>4</v>
      </c>
      <c r="R30" s="65">
        <f>VLOOKUP($A30,'Return Data'!$B$7:$R$2292,12,0)</f>
        <v>3.3090000000000002</v>
      </c>
      <c r="S30" s="66">
        <f t="shared" si="7"/>
        <v>2</v>
      </c>
      <c r="T30" s="65">
        <f>VLOOKUP($A30,'Return Data'!$B$7:$R$2292,13,0)</f>
        <v>3.3022</v>
      </c>
      <c r="U30" s="66">
        <f t="shared" si="8"/>
        <v>2</v>
      </c>
      <c r="V30" s="65">
        <f>VLOOKUP($A30,'Return Data'!$B$7:$R$2292,17,0)</f>
        <v>3.1728999999999998</v>
      </c>
      <c r="W30" s="66">
        <f t="shared" si="10"/>
        <v>1</v>
      </c>
      <c r="X30" s="65"/>
      <c r="Y30" s="66"/>
      <c r="Z30" s="65">
        <f>VLOOKUP($A30,'Return Data'!$B$7:$R$2292,16,0)</f>
        <v>3.5554000000000001</v>
      </c>
      <c r="AA30" s="67">
        <f t="shared" si="9"/>
        <v>20</v>
      </c>
    </row>
    <row r="31" spans="1:27" x14ac:dyDescent="0.3">
      <c r="A31" s="63" t="s">
        <v>1274</v>
      </c>
      <c r="B31" s="64">
        <f>VLOOKUP($A31,'Return Data'!$B$7:$R$2292,3,0)</f>
        <v>44679</v>
      </c>
      <c r="C31" s="65">
        <f>VLOOKUP($A31,'Return Data'!$B$7:$R$2292,4,0)</f>
        <v>3434.2788</v>
      </c>
      <c r="D31" s="65">
        <f>VLOOKUP($A31,'Return Data'!$B$7:$R$2292,5,0)</f>
        <v>3.6012</v>
      </c>
      <c r="E31" s="66">
        <f t="shared" si="0"/>
        <v>20</v>
      </c>
      <c r="F31" s="65">
        <f>VLOOKUP($A31,'Return Data'!$B$7:$R$2292,6,0)</f>
        <v>3.5844999999999998</v>
      </c>
      <c r="G31" s="66">
        <f t="shared" si="1"/>
        <v>18</v>
      </c>
      <c r="H31" s="65">
        <f>VLOOKUP($A31,'Return Data'!$B$7:$R$2292,7,0)</f>
        <v>3.5674000000000001</v>
      </c>
      <c r="I31" s="66">
        <f t="shared" si="2"/>
        <v>16</v>
      </c>
      <c r="J31" s="65">
        <f>VLOOKUP($A31,'Return Data'!$B$7:$R$2292,8,0)</f>
        <v>3.5236000000000001</v>
      </c>
      <c r="K31" s="66">
        <f t="shared" si="3"/>
        <v>9</v>
      </c>
      <c r="L31" s="65">
        <f>VLOOKUP($A31,'Return Data'!$B$7:$R$2292,9,0)</f>
        <v>3.4203000000000001</v>
      </c>
      <c r="M31" s="66">
        <f t="shared" si="4"/>
        <v>17</v>
      </c>
      <c r="N31" s="65">
        <f>VLOOKUP($A31,'Return Data'!$B$7:$R$2292,10,0)</f>
        <v>3.2959000000000001</v>
      </c>
      <c r="O31" s="66">
        <f t="shared" si="5"/>
        <v>15</v>
      </c>
      <c r="P31" s="65">
        <f>VLOOKUP($A31,'Return Data'!$B$7:$R$2292,11,0)</f>
        <v>3.3134000000000001</v>
      </c>
      <c r="Q31" s="66">
        <f t="shared" si="6"/>
        <v>16</v>
      </c>
      <c r="R31" s="65">
        <f>VLOOKUP($A31,'Return Data'!$B$7:$R$2292,12,0)</f>
        <v>3.2323</v>
      </c>
      <c r="S31" s="66">
        <f t="shared" si="7"/>
        <v>16</v>
      </c>
      <c r="T31" s="65">
        <f>VLOOKUP($A31,'Return Data'!$B$7:$R$2292,13,0)</f>
        <v>3.2214999999999998</v>
      </c>
      <c r="U31" s="66">
        <f t="shared" si="8"/>
        <v>14</v>
      </c>
      <c r="V31" s="65">
        <f>VLOOKUP($A31,'Return Data'!$B$7:$R$2292,17,0)</f>
        <v>3.1000999999999999</v>
      </c>
      <c r="W31" s="66">
        <f t="shared" si="10"/>
        <v>13</v>
      </c>
      <c r="X31" s="65">
        <f>VLOOKUP($A31,'Return Data'!$B$7:$R$2292,14,0)</f>
        <v>3.6879</v>
      </c>
      <c r="Y31" s="66">
        <f>RANK(X31,X$8:X$36,0)</f>
        <v>4</v>
      </c>
      <c r="Z31" s="65">
        <f>VLOOKUP($A31,'Return Data'!$B$7:$R$2292,16,0)</f>
        <v>6.4954000000000001</v>
      </c>
      <c r="AA31" s="67">
        <f t="shared" si="9"/>
        <v>1</v>
      </c>
    </row>
    <row r="32" spans="1:27" x14ac:dyDescent="0.3">
      <c r="A32" s="63" t="s">
        <v>1276</v>
      </c>
      <c r="B32" s="64">
        <f>VLOOKUP($A32,'Return Data'!$B$7:$R$2292,3,0)</f>
        <v>44679</v>
      </c>
      <c r="C32" s="65">
        <f>VLOOKUP($A32,'Return Data'!$B$7:$R$2292,4,0)</f>
        <v>1129.0867000000001</v>
      </c>
      <c r="D32" s="65">
        <f>VLOOKUP($A32,'Return Data'!$B$7:$R$2292,5,0)</f>
        <v>3.5821999999999998</v>
      </c>
      <c r="E32" s="66">
        <f t="shared" si="0"/>
        <v>22</v>
      </c>
      <c r="F32" s="65">
        <f>VLOOKUP($A32,'Return Data'!$B$7:$R$2292,6,0)</f>
        <v>3.5602</v>
      </c>
      <c r="G32" s="66">
        <f t="shared" si="1"/>
        <v>22</v>
      </c>
      <c r="H32" s="65">
        <f>VLOOKUP($A32,'Return Data'!$B$7:$R$2292,7,0)</f>
        <v>3.5348000000000002</v>
      </c>
      <c r="I32" s="66">
        <f t="shared" si="2"/>
        <v>22</v>
      </c>
      <c r="J32" s="65">
        <f>VLOOKUP($A32,'Return Data'!$B$7:$R$2292,8,0)</f>
        <v>3.4510999999999998</v>
      </c>
      <c r="K32" s="66">
        <f t="shared" si="3"/>
        <v>25</v>
      </c>
      <c r="L32" s="65">
        <f>VLOOKUP($A32,'Return Data'!$B$7:$R$2292,9,0)</f>
        <v>3.3515999999999999</v>
      </c>
      <c r="M32" s="66">
        <f t="shared" si="4"/>
        <v>26</v>
      </c>
      <c r="N32" s="65">
        <f>VLOOKUP($A32,'Return Data'!$B$7:$R$2292,10,0)</f>
        <v>3.2463000000000002</v>
      </c>
      <c r="O32" s="66">
        <f t="shared" si="5"/>
        <v>25</v>
      </c>
      <c r="P32" s="65">
        <f>VLOOKUP($A32,'Return Data'!$B$7:$R$2292,11,0)</f>
        <v>3.2477</v>
      </c>
      <c r="Q32" s="66">
        <f t="shared" si="6"/>
        <v>26</v>
      </c>
      <c r="R32" s="65">
        <f>VLOOKUP($A32,'Return Data'!$B$7:$R$2292,12,0)</f>
        <v>3.1680000000000001</v>
      </c>
      <c r="S32" s="66">
        <f t="shared" si="7"/>
        <v>26</v>
      </c>
      <c r="T32" s="65">
        <f>VLOOKUP($A32,'Return Data'!$B$7:$R$2292,13,0)</f>
        <v>3.1505000000000001</v>
      </c>
      <c r="U32" s="66">
        <f t="shared" si="8"/>
        <v>26</v>
      </c>
      <c r="V32" s="65">
        <f>VLOOKUP($A32,'Return Data'!$B$7:$R$2292,17,0)</f>
        <v>3.0383</v>
      </c>
      <c r="W32" s="66">
        <f t="shared" si="10"/>
        <v>25</v>
      </c>
      <c r="X32" s="65"/>
      <c r="Y32" s="66"/>
      <c r="Z32" s="65">
        <f>VLOOKUP($A32,'Return Data'!$B$7:$R$2292,16,0)</f>
        <v>3.9815999999999998</v>
      </c>
      <c r="AA32" s="67">
        <f t="shared" si="9"/>
        <v>9</v>
      </c>
    </row>
    <row r="33" spans="1:27" x14ac:dyDescent="0.3">
      <c r="A33" s="63" t="s">
        <v>1278</v>
      </c>
      <c r="B33" s="64">
        <f>VLOOKUP($A33,'Return Data'!$B$7:$R$2292,3,0)</f>
        <v>44679</v>
      </c>
      <c r="C33" s="65">
        <f>VLOOKUP($A33,'Return Data'!$B$7:$R$2292,4,0)</f>
        <v>1120.8335</v>
      </c>
      <c r="D33" s="65">
        <f>VLOOKUP($A33,'Return Data'!$B$7:$R$2292,5,0)</f>
        <v>3.6118000000000001</v>
      </c>
      <c r="E33" s="66">
        <f t="shared" si="0"/>
        <v>18</v>
      </c>
      <c r="F33" s="65">
        <f>VLOOKUP($A33,'Return Data'!$B$7:$R$2292,6,0)</f>
        <v>3.6006</v>
      </c>
      <c r="G33" s="66">
        <f t="shared" si="1"/>
        <v>12</v>
      </c>
      <c r="H33" s="65">
        <f>VLOOKUP($A33,'Return Data'!$B$7:$R$2292,7,0)</f>
        <v>3.5590000000000002</v>
      </c>
      <c r="I33" s="66">
        <f t="shared" si="2"/>
        <v>18</v>
      </c>
      <c r="J33" s="65">
        <f>VLOOKUP($A33,'Return Data'!$B$7:$R$2292,8,0)</f>
        <v>3.4903</v>
      </c>
      <c r="K33" s="66">
        <f t="shared" si="3"/>
        <v>22</v>
      </c>
      <c r="L33" s="65">
        <f>VLOOKUP($A33,'Return Data'!$B$7:$R$2292,9,0)</f>
        <v>3.3952</v>
      </c>
      <c r="M33" s="66">
        <f t="shared" si="4"/>
        <v>23</v>
      </c>
      <c r="N33" s="65">
        <f>VLOOKUP($A33,'Return Data'!$B$7:$R$2292,10,0)</f>
        <v>3.2747000000000002</v>
      </c>
      <c r="O33" s="66">
        <f t="shared" si="5"/>
        <v>23</v>
      </c>
      <c r="P33" s="65">
        <f>VLOOKUP($A33,'Return Data'!$B$7:$R$2292,11,0)</f>
        <v>3.3001</v>
      </c>
      <c r="Q33" s="66">
        <f t="shared" si="6"/>
        <v>23</v>
      </c>
      <c r="R33" s="65">
        <f>VLOOKUP($A33,'Return Data'!$B$7:$R$2292,12,0)</f>
        <v>3.2132999999999998</v>
      </c>
      <c r="S33" s="66">
        <f t="shared" si="7"/>
        <v>24</v>
      </c>
      <c r="T33" s="65">
        <f>VLOOKUP($A33,'Return Data'!$B$7:$R$2292,13,0)</f>
        <v>3.1989999999999998</v>
      </c>
      <c r="U33" s="66">
        <f t="shared" si="8"/>
        <v>22</v>
      </c>
      <c r="V33" s="65">
        <f>VLOOKUP($A33,'Return Data'!$B$7:$R$2292,17,0)</f>
        <v>3.0874000000000001</v>
      </c>
      <c r="W33" s="66">
        <f t="shared" si="10"/>
        <v>16</v>
      </c>
      <c r="X33" s="65"/>
      <c r="Y33" s="66"/>
      <c r="Z33" s="65">
        <f>VLOOKUP($A33,'Return Data'!$B$7:$R$2292,16,0)</f>
        <v>3.7490000000000001</v>
      </c>
      <c r="AA33" s="67">
        <f t="shared" si="9"/>
        <v>14</v>
      </c>
    </row>
    <row r="34" spans="1:27" x14ac:dyDescent="0.3">
      <c r="A34" s="63" t="s">
        <v>1280</v>
      </c>
      <c r="B34" s="64">
        <f>VLOOKUP($A34,'Return Data'!$B$7:$R$2292,3,0)</f>
        <v>44679</v>
      </c>
      <c r="C34" s="65">
        <f>VLOOKUP($A34,'Return Data'!$B$7:$R$2292,4,0)</f>
        <v>1118.9525000000001</v>
      </c>
      <c r="D34" s="65">
        <f>VLOOKUP($A34,'Return Data'!$B$7:$R$2292,5,0)</f>
        <v>3.6473</v>
      </c>
      <c r="E34" s="66">
        <f t="shared" si="0"/>
        <v>11</v>
      </c>
      <c r="F34" s="65">
        <f>VLOOKUP($A34,'Return Data'!$B$7:$R$2292,6,0)</f>
        <v>3.6120999999999999</v>
      </c>
      <c r="G34" s="66">
        <f t="shared" si="1"/>
        <v>9</v>
      </c>
      <c r="H34" s="65">
        <f>VLOOKUP($A34,'Return Data'!$B$7:$R$2292,7,0)</f>
        <v>3.6172</v>
      </c>
      <c r="I34" s="66">
        <f t="shared" si="2"/>
        <v>6</v>
      </c>
      <c r="J34" s="65">
        <f>VLOOKUP($A34,'Return Data'!$B$7:$R$2292,8,0)</f>
        <v>3.5402999999999998</v>
      </c>
      <c r="K34" s="66">
        <f t="shared" si="3"/>
        <v>8</v>
      </c>
      <c r="L34" s="65">
        <f>VLOOKUP($A34,'Return Data'!$B$7:$R$2292,9,0)</f>
        <v>3.4664999999999999</v>
      </c>
      <c r="M34" s="66">
        <f t="shared" si="4"/>
        <v>5</v>
      </c>
      <c r="N34" s="65">
        <f>VLOOKUP($A34,'Return Data'!$B$7:$R$2292,10,0)</f>
        <v>3.2839</v>
      </c>
      <c r="O34" s="66">
        <f t="shared" si="5"/>
        <v>20</v>
      </c>
      <c r="P34" s="65">
        <f>VLOOKUP($A34,'Return Data'!$B$7:$R$2292,11,0)</f>
        <v>3.3304999999999998</v>
      </c>
      <c r="Q34" s="66">
        <f t="shared" si="6"/>
        <v>12</v>
      </c>
      <c r="R34" s="65">
        <f>VLOOKUP($A34,'Return Data'!$B$7:$R$2292,12,0)</f>
        <v>3.2397</v>
      </c>
      <c r="S34" s="66">
        <f t="shared" si="7"/>
        <v>13</v>
      </c>
      <c r="T34" s="65">
        <f>VLOOKUP($A34,'Return Data'!$B$7:$R$2292,13,0)</f>
        <v>3.2179000000000002</v>
      </c>
      <c r="U34" s="66">
        <f t="shared" si="8"/>
        <v>16</v>
      </c>
      <c r="V34" s="65">
        <f>VLOOKUP($A34,'Return Data'!$B$7:$R$2292,17,0)</f>
        <v>3.0771999999999999</v>
      </c>
      <c r="W34" s="66">
        <f t="shared" si="10"/>
        <v>18</v>
      </c>
      <c r="X34" s="65"/>
      <c r="Y34" s="66"/>
      <c r="Z34" s="65">
        <f>VLOOKUP($A34,'Return Data'!$B$7:$R$2292,16,0)</f>
        <v>3.6983999999999999</v>
      </c>
      <c r="AA34" s="67">
        <f t="shared" si="9"/>
        <v>15</v>
      </c>
    </row>
    <row r="35" spans="1:27" x14ac:dyDescent="0.3">
      <c r="A35" s="63" t="s">
        <v>1282</v>
      </c>
      <c r="B35" s="64">
        <f>VLOOKUP($A35,'Return Data'!$B$7:$R$2292,3,0)</f>
        <v>44679</v>
      </c>
      <c r="C35" s="65">
        <f>VLOOKUP($A35,'Return Data'!$B$7:$R$2292,4,0)</f>
        <v>2891.1862999999998</v>
      </c>
      <c r="D35" s="65">
        <f>VLOOKUP($A35,'Return Data'!$B$7:$R$2292,5,0)</f>
        <v>3.6943000000000001</v>
      </c>
      <c r="E35" s="66">
        <f t="shared" si="0"/>
        <v>3</v>
      </c>
      <c r="F35" s="65">
        <f>VLOOKUP($A35,'Return Data'!$B$7:$R$2292,6,0)</f>
        <v>3.6537999999999999</v>
      </c>
      <c r="G35" s="66">
        <f t="shared" si="1"/>
        <v>3</v>
      </c>
      <c r="H35" s="65">
        <f>VLOOKUP($A35,'Return Data'!$B$7:$R$2292,7,0)</f>
        <v>3.6334</v>
      </c>
      <c r="I35" s="66">
        <f t="shared" si="2"/>
        <v>3</v>
      </c>
      <c r="J35" s="65">
        <f>VLOOKUP($A35,'Return Data'!$B$7:$R$2292,8,0)</f>
        <v>3.5600999999999998</v>
      </c>
      <c r="K35" s="66">
        <f t="shared" si="3"/>
        <v>3</v>
      </c>
      <c r="L35" s="65">
        <f>VLOOKUP($A35,'Return Data'!$B$7:$R$2292,9,0)</f>
        <v>3.4691000000000001</v>
      </c>
      <c r="M35" s="66">
        <f t="shared" si="4"/>
        <v>4</v>
      </c>
      <c r="N35" s="65">
        <f>VLOOKUP($A35,'Return Data'!$B$7:$R$2292,10,0)</f>
        <v>3.3241999999999998</v>
      </c>
      <c r="O35" s="66">
        <f t="shared" si="5"/>
        <v>8</v>
      </c>
      <c r="P35" s="65">
        <f>VLOOKUP($A35,'Return Data'!$B$7:$R$2292,11,0)</f>
        <v>3.3487</v>
      </c>
      <c r="Q35" s="66">
        <f t="shared" si="6"/>
        <v>8</v>
      </c>
      <c r="R35" s="65">
        <f>VLOOKUP($A35,'Return Data'!$B$7:$R$2292,12,0)</f>
        <v>3.2673999999999999</v>
      </c>
      <c r="S35" s="66">
        <f t="shared" si="7"/>
        <v>7</v>
      </c>
      <c r="T35" s="65">
        <f>VLOOKUP($A35,'Return Data'!$B$7:$R$2292,13,0)</f>
        <v>3.2504</v>
      </c>
      <c r="U35" s="66">
        <f t="shared" si="8"/>
        <v>7</v>
      </c>
      <c r="V35" s="65">
        <f>VLOOKUP($A35,'Return Data'!$B$7:$R$2292,17,0)</f>
        <v>3.1309</v>
      </c>
      <c r="W35" s="66">
        <f t="shared" si="10"/>
        <v>9</v>
      </c>
      <c r="X35" s="65">
        <f>VLOOKUP($A35,'Return Data'!$B$7:$R$2292,14,0)</f>
        <v>3.7227000000000001</v>
      </c>
      <c r="Y35" s="66">
        <f>RANK(X35,X$8:X$36,0)</f>
        <v>2</v>
      </c>
      <c r="Z35" s="65">
        <f>VLOOKUP($A35,'Return Data'!$B$7:$R$2292,16,0)</f>
        <v>5.9405000000000001</v>
      </c>
      <c r="AA35" s="67">
        <f t="shared" si="9"/>
        <v>3</v>
      </c>
    </row>
    <row r="36" spans="1:27" x14ac:dyDescent="0.3">
      <c r="A36" s="63" t="s">
        <v>1978</v>
      </c>
      <c r="B36" s="64">
        <f>VLOOKUP($A36,'Return Data'!$B$7:$R$2292,3,0)</f>
        <v>44679</v>
      </c>
      <c r="C36" s="65">
        <f>VLOOKUP($A36,'Return Data'!$B$7:$R$2292,4,0)</f>
        <v>1093.2527</v>
      </c>
      <c r="D36" s="65">
        <f>VLOOKUP($A36,'Return Data'!$B$7:$R$2292,5,0)</f>
        <v>3.5192999999999999</v>
      </c>
      <c r="E36" s="66">
        <f t="shared" si="0"/>
        <v>26</v>
      </c>
      <c r="F36" s="65">
        <f>VLOOKUP($A36,'Return Data'!$B$7:$R$2292,6,0)</f>
        <v>3.5278</v>
      </c>
      <c r="G36" s="66">
        <f t="shared" si="1"/>
        <v>25</v>
      </c>
      <c r="H36" s="65">
        <f>VLOOKUP($A36,'Return Data'!$B$7:$R$2292,7,0)</f>
        <v>3.5165000000000002</v>
      </c>
      <c r="I36" s="66">
        <f t="shared" si="2"/>
        <v>24</v>
      </c>
      <c r="J36" s="65">
        <f>VLOOKUP($A36,'Return Data'!$B$7:$R$2292,8,0)</f>
        <v>3.4405999999999999</v>
      </c>
      <c r="K36" s="66">
        <f t="shared" si="3"/>
        <v>26</v>
      </c>
      <c r="L36" s="65">
        <f>VLOOKUP($A36,'Return Data'!$B$7:$R$2292,9,0)</f>
        <v>3.343</v>
      </c>
      <c r="M36" s="66">
        <f t="shared" si="4"/>
        <v>28</v>
      </c>
      <c r="N36" s="65">
        <f>VLOOKUP($A36,'Return Data'!$B$7:$R$2292,10,0)</f>
        <v>3.1168</v>
      </c>
      <c r="O36" s="66">
        <f t="shared" si="5"/>
        <v>29</v>
      </c>
      <c r="P36" s="65">
        <f>VLOOKUP($A36,'Return Data'!$B$7:$R$2292,11,0)</f>
        <v>3.1280000000000001</v>
      </c>
      <c r="Q36" s="66">
        <f t="shared" si="6"/>
        <v>29</v>
      </c>
      <c r="R36" s="65">
        <f>VLOOKUP($A36,'Return Data'!$B$7:$R$2292,12,0)</f>
        <v>3.0449000000000002</v>
      </c>
      <c r="S36" s="66">
        <f t="shared" si="7"/>
        <v>29</v>
      </c>
      <c r="T36" s="65">
        <f>VLOOKUP($A36,'Return Data'!$B$7:$R$2292,13,0)</f>
        <v>3.0891000000000002</v>
      </c>
      <c r="U36" s="66">
        <f t="shared" si="8"/>
        <v>29</v>
      </c>
      <c r="V36" s="65">
        <f>VLOOKUP($A36,'Return Data'!$B$7:$R$2292,17,0)</f>
        <v>2.9803999999999999</v>
      </c>
      <c r="W36" s="66">
        <f t="shared" si="10"/>
        <v>28</v>
      </c>
      <c r="X36" s="65"/>
      <c r="Y36" s="66"/>
      <c r="Z36" s="65">
        <f>VLOOKUP($A36,'Return Data'!$B$7:$R$2292,16,0)</f>
        <v>3.3799000000000001</v>
      </c>
      <c r="AA36" s="67">
        <f t="shared" si="9"/>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3.6117655172413792</v>
      </c>
      <c r="E38" s="74"/>
      <c r="F38" s="75">
        <f>AVERAGE(F8:F36)</f>
        <v>3.5848</v>
      </c>
      <c r="G38" s="74"/>
      <c r="H38" s="75">
        <f>AVERAGE(H8:H36)</f>
        <v>3.5630965517241378</v>
      </c>
      <c r="I38" s="74"/>
      <c r="J38" s="75">
        <f>AVERAGE(J8:J36)</f>
        <v>3.5077241379310351</v>
      </c>
      <c r="K38" s="74"/>
      <c r="L38" s="75">
        <f>AVERAGE(L8:L36)</f>
        <v>3.4265965517241388</v>
      </c>
      <c r="M38" s="74"/>
      <c r="N38" s="75">
        <f>AVERAGE(N8:N36)</f>
        <v>3.2938586206896558</v>
      </c>
      <c r="O38" s="74"/>
      <c r="P38" s="75">
        <f>AVERAGE(P8:P36)</f>
        <v>3.3196275862068965</v>
      </c>
      <c r="Q38" s="74"/>
      <c r="R38" s="75">
        <f>AVERAGE(R8:R36)</f>
        <v>3.2341241379310341</v>
      </c>
      <c r="S38" s="74"/>
      <c r="T38" s="75">
        <f>AVERAGE(T8:T36)</f>
        <v>3.2195241379310344</v>
      </c>
      <c r="U38" s="74"/>
      <c r="V38" s="75">
        <f>AVERAGE(V8:V36)</f>
        <v>3.0953750000000002</v>
      </c>
      <c r="W38" s="74"/>
      <c r="X38" s="75">
        <f>AVERAGE(X8:X36)</f>
        <v>3.6669600000000004</v>
      </c>
      <c r="Y38" s="74"/>
      <c r="Z38" s="75">
        <f>AVERAGE(Z8:Z36)</f>
        <v>4.0012172413793108</v>
      </c>
      <c r="AA38" s="76"/>
    </row>
    <row r="39" spans="1:27" x14ac:dyDescent="0.3">
      <c r="A39" s="73" t="s">
        <v>28</v>
      </c>
      <c r="B39" s="74"/>
      <c r="C39" s="74"/>
      <c r="D39" s="75">
        <f>MIN(D8:D36)</f>
        <v>3.3650000000000002</v>
      </c>
      <c r="E39" s="74"/>
      <c r="F39" s="75">
        <f>MIN(F8:F36)</f>
        <v>3.3689</v>
      </c>
      <c r="G39" s="74"/>
      <c r="H39" s="75">
        <f>MIN(H8:H36)</f>
        <v>3.3677999999999999</v>
      </c>
      <c r="I39" s="74"/>
      <c r="J39" s="75">
        <f>MIN(J8:J36)</f>
        <v>3.3071000000000002</v>
      </c>
      <c r="K39" s="74"/>
      <c r="L39" s="75">
        <f>MIN(L8:L36)</f>
        <v>3.2484999999999999</v>
      </c>
      <c r="M39" s="74"/>
      <c r="N39" s="75">
        <f>MIN(N8:N36)</f>
        <v>3.1168</v>
      </c>
      <c r="O39" s="74"/>
      <c r="P39" s="75">
        <f>MIN(P8:P36)</f>
        <v>3.1280000000000001</v>
      </c>
      <c r="Q39" s="74"/>
      <c r="R39" s="75">
        <f>MIN(R8:R36)</f>
        <v>3.0449000000000002</v>
      </c>
      <c r="S39" s="74"/>
      <c r="T39" s="75">
        <f>MIN(T8:T36)</f>
        <v>3.0891000000000002</v>
      </c>
      <c r="U39" s="74"/>
      <c r="V39" s="75">
        <f>MIN(V8:V36)</f>
        <v>2.9803999999999999</v>
      </c>
      <c r="W39" s="74"/>
      <c r="X39" s="75">
        <f>MIN(X8:X36)</f>
        <v>3.4838</v>
      </c>
      <c r="Y39" s="74"/>
      <c r="Z39" s="75">
        <f>MIN(Z8:Z36)</f>
        <v>3.2216999999999998</v>
      </c>
      <c r="AA39" s="76"/>
    </row>
    <row r="40" spans="1:27" ht="15" thickBot="1" x14ac:dyDescent="0.35">
      <c r="A40" s="77" t="s">
        <v>29</v>
      </c>
      <c r="B40" s="78"/>
      <c r="C40" s="78"/>
      <c r="D40" s="79">
        <f>MAX(D8:D36)</f>
        <v>3.7311999999999999</v>
      </c>
      <c r="E40" s="78"/>
      <c r="F40" s="79">
        <f>MAX(F8:F36)</f>
        <v>3.7252000000000001</v>
      </c>
      <c r="G40" s="78"/>
      <c r="H40" s="79">
        <f>MAX(H8:H36)</f>
        <v>3.6996000000000002</v>
      </c>
      <c r="I40" s="78"/>
      <c r="J40" s="79">
        <f>MAX(J8:J36)</f>
        <v>3.7363</v>
      </c>
      <c r="K40" s="78"/>
      <c r="L40" s="79">
        <f>MAX(L8:L36)</f>
        <v>3.6109</v>
      </c>
      <c r="M40" s="78"/>
      <c r="N40" s="79">
        <f>MAX(N8:N36)</f>
        <v>3.4706000000000001</v>
      </c>
      <c r="O40" s="78"/>
      <c r="P40" s="79">
        <f>MAX(P8:P36)</f>
        <v>3.5089000000000001</v>
      </c>
      <c r="Q40" s="78"/>
      <c r="R40" s="79">
        <f>MAX(R8:R36)</f>
        <v>3.3874</v>
      </c>
      <c r="S40" s="78"/>
      <c r="T40" s="79">
        <f>MAX(T8:T36)</f>
        <v>3.3569</v>
      </c>
      <c r="U40" s="78"/>
      <c r="V40" s="79">
        <f>MAX(V8:V36)</f>
        <v>3.1728999999999998</v>
      </c>
      <c r="W40" s="78"/>
      <c r="X40" s="79">
        <f>MAX(X8:X36)</f>
        <v>3.7650000000000001</v>
      </c>
      <c r="Y40" s="78"/>
      <c r="Z40" s="79">
        <f>MAX(Z8:Z36)</f>
        <v>6.4954000000000001</v>
      </c>
      <c r="AA40" s="80"/>
    </row>
    <row r="41" spans="1:27" x14ac:dyDescent="0.3">
      <c r="A41" s="112" t="s">
        <v>431</v>
      </c>
    </row>
    <row r="42" spans="1:27" x14ac:dyDescent="0.3">
      <c r="A42" s="14" t="s">
        <v>340</v>
      </c>
    </row>
  </sheetData>
  <sheetProtection algorithmName="SHA-512" hashValue="l30AL1EdMyHwA5ezJnll4JQAn9qkLvpa9zhkXngXhzZGey0UVpku+1LP5Bvkd3w74gPgHcLZwaHXagZ3kEjjhw==" saltValue="Xm1AtyttSzXdQuZ9YoOp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979</v>
      </c>
      <c r="B8" s="64">
        <f>VLOOKUP($A8,'Return Data'!$B$7:$R$2292,3,0)</f>
        <v>44679</v>
      </c>
      <c r="C8" s="65">
        <f>VLOOKUP($A8,'Return Data'!$B$7:$R$2292,4,0)</f>
        <v>579.82240000000002</v>
      </c>
      <c r="D8" s="65">
        <f>VLOOKUP($A8,'Return Data'!$B$7:$R$2292,5,0)</f>
        <v>4.7282000000000002</v>
      </c>
      <c r="E8" s="66">
        <f t="shared" ref="E8:E31" si="0">RANK(D8,D$8:D$31,0)</f>
        <v>3</v>
      </c>
      <c r="F8" s="65">
        <f>VLOOKUP($A8,'Return Data'!$B$7:$R$2292,6,0)</f>
        <v>4.4185999999999996</v>
      </c>
      <c r="G8" s="66">
        <f t="shared" ref="G8:G31" si="1">RANK(F8,F$8:F$31,0)</f>
        <v>5</v>
      </c>
      <c r="H8" s="65">
        <f>VLOOKUP($A8,'Return Data'!$B$7:$R$2292,7,0)</f>
        <v>5.0598000000000001</v>
      </c>
      <c r="I8" s="66">
        <f t="shared" ref="I8:I31" si="2">RANK(H8,H$8:H$31,0)</f>
        <v>6</v>
      </c>
      <c r="J8" s="65">
        <f>VLOOKUP($A8,'Return Data'!$B$7:$R$2292,8,0)</f>
        <v>6.1806000000000001</v>
      </c>
      <c r="K8" s="66">
        <f t="shared" ref="K8:K31" si="3">RANK(J8,J$8:J$31,0)</f>
        <v>8</v>
      </c>
      <c r="L8" s="65">
        <f>VLOOKUP($A8,'Return Data'!$B$7:$R$2292,9,0)</f>
        <v>3.8302999999999998</v>
      </c>
      <c r="M8" s="66">
        <f t="shared" ref="M8:M31" si="4">RANK(L8,L$8:L$31,0)</f>
        <v>7</v>
      </c>
      <c r="N8" s="65">
        <f>VLOOKUP($A8,'Return Data'!$B$7:$R$2292,10,0)</f>
        <v>4.6715</v>
      </c>
      <c r="O8" s="66">
        <f t="shared" ref="O8:O31" si="5">RANK(N8,N$8:N$31,0)</f>
        <v>2</v>
      </c>
      <c r="P8" s="65">
        <f>VLOOKUP($A8,'Return Data'!$B$7:$R$2292,11,0)</f>
        <v>4.3281000000000001</v>
      </c>
      <c r="Q8" s="66">
        <f t="shared" ref="Q8:Q31" si="6">RANK(P8,P$8:P$31,0)</f>
        <v>2</v>
      </c>
      <c r="R8" s="65">
        <f>VLOOKUP($A8,'Return Data'!$B$7:$R$2292,12,0)</f>
        <v>4.2538999999999998</v>
      </c>
      <c r="S8" s="66">
        <f t="shared" ref="S8:S31" si="7">RANK(R8,R$8:R$31,0)</f>
        <v>4</v>
      </c>
      <c r="T8" s="65">
        <f>VLOOKUP($A8,'Return Data'!$B$7:$R$2292,13,0)</f>
        <v>4.5285000000000002</v>
      </c>
      <c r="U8" s="66">
        <f t="shared" ref="U8:U31" si="8">RANK(T8,T$8:T$31,0)</f>
        <v>4</v>
      </c>
      <c r="V8" s="65">
        <f>VLOOKUP($A8,'Return Data'!$B$7:$R$2292,17,0)</f>
        <v>6.1429</v>
      </c>
      <c r="W8" s="66">
        <f t="shared" ref="W8:W31" si="9">RANK(V8,V$8:V$31,0)</f>
        <v>8</v>
      </c>
      <c r="X8" s="65">
        <f>VLOOKUP($A8,'Return Data'!$B$7:$R$2292,14,0)</f>
        <v>6.8708999999999998</v>
      </c>
      <c r="Y8" s="66">
        <f t="shared" ref="Y8:Y29" si="10">RANK(X8,X$8:X$31,0)</f>
        <v>2</v>
      </c>
      <c r="Z8" s="65">
        <f>VLOOKUP($A8,'Return Data'!$B$7:$R$2292,16,0)</f>
        <v>8.2234999999999996</v>
      </c>
      <c r="AA8" s="67">
        <f t="shared" ref="AA8:AA31" si="11">RANK(Z8,Z$8:Z$31,0)</f>
        <v>2</v>
      </c>
    </row>
    <row r="9" spans="1:27" x14ac:dyDescent="0.3">
      <c r="A9" s="63" t="s">
        <v>980</v>
      </c>
      <c r="B9" s="64">
        <f>VLOOKUP($A9,'Return Data'!$B$7:$R$2292,3,0)</f>
        <v>44679</v>
      </c>
      <c r="C9" s="65">
        <f>VLOOKUP($A9,'Return Data'!$B$7:$R$2292,4,0)</f>
        <v>2595.8805000000002</v>
      </c>
      <c r="D9" s="65">
        <f>VLOOKUP($A9,'Return Data'!$B$7:$R$2292,5,0)</f>
        <v>2.8096000000000001</v>
      </c>
      <c r="E9" s="66">
        <f t="shared" si="0"/>
        <v>8</v>
      </c>
      <c r="F9" s="65">
        <f>VLOOKUP($A9,'Return Data'!$B$7:$R$2292,6,0)</f>
        <v>5.1319999999999997</v>
      </c>
      <c r="G9" s="66">
        <f t="shared" si="1"/>
        <v>4</v>
      </c>
      <c r="H9" s="65">
        <f>VLOOKUP($A9,'Return Data'!$B$7:$R$2292,7,0)</f>
        <v>5.5547000000000004</v>
      </c>
      <c r="I9" s="66">
        <f t="shared" si="2"/>
        <v>5</v>
      </c>
      <c r="J9" s="65">
        <f>VLOOKUP($A9,'Return Data'!$B$7:$R$2292,8,0)</f>
        <v>6.5490000000000004</v>
      </c>
      <c r="K9" s="66">
        <f t="shared" si="3"/>
        <v>4</v>
      </c>
      <c r="L9" s="65">
        <f>VLOOKUP($A9,'Return Data'!$B$7:$R$2292,9,0)</f>
        <v>3.5819999999999999</v>
      </c>
      <c r="M9" s="66">
        <f t="shared" si="4"/>
        <v>11</v>
      </c>
      <c r="N9" s="65">
        <f>VLOOKUP($A9,'Return Data'!$B$7:$R$2292,10,0)</f>
        <v>4.1562999999999999</v>
      </c>
      <c r="O9" s="66">
        <f t="shared" si="5"/>
        <v>8</v>
      </c>
      <c r="P9" s="65">
        <f>VLOOKUP($A9,'Return Data'!$B$7:$R$2292,11,0)</f>
        <v>4.0303000000000004</v>
      </c>
      <c r="Q9" s="66">
        <f t="shared" si="6"/>
        <v>8</v>
      </c>
      <c r="R9" s="65">
        <f>VLOOKUP($A9,'Return Data'!$B$7:$R$2292,12,0)</f>
        <v>3.9542000000000002</v>
      </c>
      <c r="S9" s="66">
        <f t="shared" si="7"/>
        <v>7</v>
      </c>
      <c r="T9" s="65">
        <f>VLOOKUP($A9,'Return Data'!$B$7:$R$2292,13,0)</f>
        <v>4.1239999999999997</v>
      </c>
      <c r="U9" s="66">
        <f t="shared" si="8"/>
        <v>8</v>
      </c>
      <c r="V9" s="65">
        <f>VLOOKUP($A9,'Return Data'!$B$7:$R$2292,17,0)</f>
        <v>5.4874999999999998</v>
      </c>
      <c r="W9" s="66">
        <f t="shared" si="9"/>
        <v>12</v>
      </c>
      <c r="X9" s="65">
        <f>VLOOKUP($A9,'Return Data'!$B$7:$R$2292,14,0)</f>
        <v>6.4055</v>
      </c>
      <c r="Y9" s="66">
        <f t="shared" si="10"/>
        <v>6</v>
      </c>
      <c r="Z9" s="65">
        <f>VLOOKUP($A9,'Return Data'!$B$7:$R$2292,16,0)</f>
        <v>7.8967999999999998</v>
      </c>
      <c r="AA9" s="67">
        <f t="shared" si="11"/>
        <v>5</v>
      </c>
    </row>
    <row r="10" spans="1:27" x14ac:dyDescent="0.3">
      <c r="A10" s="63" t="s">
        <v>2021</v>
      </c>
      <c r="B10" s="64">
        <f>VLOOKUP($A10,'Return Data'!$B$7:$R$2292,3,0)</f>
        <v>44679</v>
      </c>
      <c r="C10" s="65">
        <f>VLOOKUP($A10,'Return Data'!$B$7:$R$2292,4,0)</f>
        <v>35.234400000000001</v>
      </c>
      <c r="D10" s="65">
        <f>VLOOKUP($A10,'Return Data'!$B$7:$R$2292,5,0)</f>
        <v>12.3316</v>
      </c>
      <c r="E10" s="66">
        <f t="shared" si="0"/>
        <v>2</v>
      </c>
      <c r="F10" s="65">
        <f>VLOOKUP($A10,'Return Data'!$B$7:$R$2292,6,0)</f>
        <v>8.3966999999999992</v>
      </c>
      <c r="G10" s="66">
        <f t="shared" si="1"/>
        <v>1</v>
      </c>
      <c r="H10" s="65">
        <f>VLOOKUP($A10,'Return Data'!$B$7:$R$2292,7,0)</f>
        <v>6.7422000000000004</v>
      </c>
      <c r="I10" s="66">
        <f t="shared" si="2"/>
        <v>3</v>
      </c>
      <c r="J10" s="65">
        <f>VLOOKUP($A10,'Return Data'!$B$7:$R$2292,8,0)</f>
        <v>6.7382999999999997</v>
      </c>
      <c r="K10" s="66">
        <f t="shared" si="3"/>
        <v>2</v>
      </c>
      <c r="L10" s="65">
        <f>VLOOKUP($A10,'Return Data'!$B$7:$R$2292,9,0)</f>
        <v>3.0118999999999998</v>
      </c>
      <c r="M10" s="66">
        <f t="shared" si="4"/>
        <v>20</v>
      </c>
      <c r="N10" s="65">
        <f>VLOOKUP($A10,'Return Data'!$B$7:$R$2292,10,0)</f>
        <v>4.1417999999999999</v>
      </c>
      <c r="O10" s="66">
        <f t="shared" si="5"/>
        <v>9</v>
      </c>
      <c r="P10" s="65">
        <f>VLOOKUP($A10,'Return Data'!$B$7:$R$2292,11,0)</f>
        <v>4.0526</v>
      </c>
      <c r="Q10" s="66">
        <f t="shared" si="6"/>
        <v>6</v>
      </c>
      <c r="R10" s="65">
        <f>VLOOKUP($A10,'Return Data'!$B$7:$R$2292,12,0)</f>
        <v>3.8431000000000002</v>
      </c>
      <c r="S10" s="66">
        <f t="shared" si="7"/>
        <v>9</v>
      </c>
      <c r="T10" s="65">
        <f>VLOOKUP($A10,'Return Data'!$B$7:$R$2292,13,0)</f>
        <v>4.1337999999999999</v>
      </c>
      <c r="U10" s="66">
        <f t="shared" si="8"/>
        <v>7</v>
      </c>
      <c r="V10" s="65">
        <f>VLOOKUP($A10,'Return Data'!$B$7:$R$2292,17,0)</f>
        <v>5.5319000000000003</v>
      </c>
      <c r="W10" s="66">
        <f t="shared" si="9"/>
        <v>11</v>
      </c>
      <c r="X10" s="65">
        <f>VLOOKUP($A10,'Return Data'!$B$7:$R$2292,14,0)</f>
        <v>6.2731000000000003</v>
      </c>
      <c r="Y10" s="66">
        <f t="shared" si="10"/>
        <v>7</v>
      </c>
      <c r="Z10" s="65">
        <f>VLOOKUP($A10,'Return Data'!$B$7:$R$2292,16,0)</f>
        <v>7.8239999999999998</v>
      </c>
      <c r="AA10" s="67">
        <f t="shared" si="11"/>
        <v>8</v>
      </c>
    </row>
    <row r="11" spans="1:27" x14ac:dyDescent="0.3">
      <c r="A11" s="63" t="s">
        <v>984</v>
      </c>
      <c r="B11" s="64">
        <f>VLOOKUP($A11,'Return Data'!$B$7:$R$2292,3,0)</f>
        <v>44679</v>
      </c>
      <c r="C11" s="65">
        <f>VLOOKUP($A11,'Return Data'!$B$7:$R$2292,4,0)</f>
        <v>34.927300000000002</v>
      </c>
      <c r="D11" s="65">
        <f>VLOOKUP($A11,'Return Data'!$B$7:$R$2292,5,0)</f>
        <v>0.83599999999999997</v>
      </c>
      <c r="E11" s="66">
        <f t="shared" si="0"/>
        <v>14</v>
      </c>
      <c r="F11" s="65">
        <f>VLOOKUP($A11,'Return Data'!$B$7:$R$2292,6,0)</f>
        <v>2.7873999999999999</v>
      </c>
      <c r="G11" s="66">
        <f t="shared" si="1"/>
        <v>17</v>
      </c>
      <c r="H11" s="65">
        <f>VLOOKUP($A11,'Return Data'!$B$7:$R$2292,7,0)</f>
        <v>3.5255999999999998</v>
      </c>
      <c r="I11" s="66">
        <f t="shared" si="2"/>
        <v>19</v>
      </c>
      <c r="J11" s="65">
        <f>VLOOKUP($A11,'Return Data'!$B$7:$R$2292,8,0)</f>
        <v>5.3064</v>
      </c>
      <c r="K11" s="66">
        <f t="shared" si="3"/>
        <v>15</v>
      </c>
      <c r="L11" s="65">
        <f>VLOOKUP($A11,'Return Data'!$B$7:$R$2292,9,0)</f>
        <v>3.4552999999999998</v>
      </c>
      <c r="M11" s="66">
        <f t="shared" si="4"/>
        <v>13</v>
      </c>
      <c r="N11" s="65">
        <f>VLOOKUP($A11,'Return Data'!$B$7:$R$2292,10,0)</f>
        <v>3.7997000000000001</v>
      </c>
      <c r="O11" s="66">
        <f t="shared" si="5"/>
        <v>18</v>
      </c>
      <c r="P11" s="65">
        <f>VLOOKUP($A11,'Return Data'!$B$7:$R$2292,11,0)</f>
        <v>3.6356000000000002</v>
      </c>
      <c r="Q11" s="66">
        <f t="shared" si="6"/>
        <v>21</v>
      </c>
      <c r="R11" s="65">
        <f>VLOOKUP($A11,'Return Data'!$B$7:$R$2292,12,0)</f>
        <v>3.4691000000000001</v>
      </c>
      <c r="S11" s="66">
        <f t="shared" si="7"/>
        <v>22</v>
      </c>
      <c r="T11" s="65">
        <f>VLOOKUP($A11,'Return Data'!$B$7:$R$2292,13,0)</f>
        <v>3.5533000000000001</v>
      </c>
      <c r="U11" s="66">
        <f t="shared" si="8"/>
        <v>23</v>
      </c>
      <c r="V11" s="65">
        <f>VLOOKUP($A11,'Return Data'!$B$7:$R$2292,17,0)</f>
        <v>4.5800999999999998</v>
      </c>
      <c r="W11" s="66">
        <f t="shared" si="9"/>
        <v>20</v>
      </c>
      <c r="X11" s="65">
        <f>VLOOKUP($A11,'Return Data'!$B$7:$R$2292,14,0)</f>
        <v>5.5858999999999996</v>
      </c>
      <c r="Y11" s="66">
        <f t="shared" si="10"/>
        <v>14</v>
      </c>
      <c r="Z11" s="65">
        <f>VLOOKUP($A11,'Return Data'!$B$7:$R$2292,16,0)</f>
        <v>7.4090999999999996</v>
      </c>
      <c r="AA11" s="67">
        <f t="shared" si="11"/>
        <v>13</v>
      </c>
    </row>
    <row r="12" spans="1:27" x14ac:dyDescent="0.3">
      <c r="A12" s="63" t="s">
        <v>986</v>
      </c>
      <c r="B12" s="64">
        <f>VLOOKUP($A12,'Return Data'!$B$7:$R$2292,3,0)</f>
        <v>44679</v>
      </c>
      <c r="C12" s="65">
        <f>VLOOKUP($A12,'Return Data'!$B$7:$R$2292,4,0)</f>
        <v>16.495200000000001</v>
      </c>
      <c r="D12" s="65">
        <f>VLOOKUP($A12,'Return Data'!$B$7:$R$2292,5,0)</f>
        <v>1.5489999999999999</v>
      </c>
      <c r="E12" s="66">
        <f t="shared" si="0"/>
        <v>10</v>
      </c>
      <c r="F12" s="65">
        <f>VLOOKUP($A12,'Return Data'!$B$7:$R$2292,6,0)</f>
        <v>3.0249000000000001</v>
      </c>
      <c r="G12" s="66">
        <f t="shared" si="1"/>
        <v>16</v>
      </c>
      <c r="H12" s="65">
        <f>VLOOKUP($A12,'Return Data'!$B$7:$R$2292,7,0)</f>
        <v>3.4794999999999998</v>
      </c>
      <c r="I12" s="66">
        <f t="shared" si="2"/>
        <v>20</v>
      </c>
      <c r="J12" s="65">
        <f>VLOOKUP($A12,'Return Data'!$B$7:$R$2292,8,0)</f>
        <v>5.1593</v>
      </c>
      <c r="K12" s="66">
        <f t="shared" si="3"/>
        <v>19</v>
      </c>
      <c r="L12" s="65">
        <f>VLOOKUP($A12,'Return Data'!$B$7:$R$2292,9,0)</f>
        <v>3.4361999999999999</v>
      </c>
      <c r="M12" s="66">
        <f t="shared" si="4"/>
        <v>15</v>
      </c>
      <c r="N12" s="65">
        <f>VLOOKUP($A12,'Return Data'!$B$7:$R$2292,10,0)</f>
        <v>3.9573</v>
      </c>
      <c r="O12" s="66">
        <f t="shared" si="5"/>
        <v>13</v>
      </c>
      <c r="P12" s="65">
        <f>VLOOKUP($A12,'Return Data'!$B$7:$R$2292,11,0)</f>
        <v>3.8841000000000001</v>
      </c>
      <c r="Q12" s="66">
        <f t="shared" si="6"/>
        <v>11</v>
      </c>
      <c r="R12" s="65">
        <f>VLOOKUP($A12,'Return Data'!$B$7:$R$2292,12,0)</f>
        <v>3.6857000000000002</v>
      </c>
      <c r="S12" s="66">
        <f t="shared" si="7"/>
        <v>16</v>
      </c>
      <c r="T12" s="65">
        <f>VLOOKUP($A12,'Return Data'!$B$7:$R$2292,13,0)</f>
        <v>3.8165</v>
      </c>
      <c r="U12" s="66">
        <f t="shared" si="8"/>
        <v>18</v>
      </c>
      <c r="V12" s="65">
        <f>VLOOKUP($A12,'Return Data'!$B$7:$R$2292,17,0)</f>
        <v>4.9863999999999997</v>
      </c>
      <c r="W12" s="66">
        <f t="shared" si="9"/>
        <v>18</v>
      </c>
      <c r="X12" s="65">
        <f>VLOOKUP($A12,'Return Data'!$B$7:$R$2292,14,0)</f>
        <v>6.0533999999999999</v>
      </c>
      <c r="Y12" s="66">
        <f t="shared" si="10"/>
        <v>12</v>
      </c>
      <c r="Z12" s="65">
        <f>VLOOKUP($A12,'Return Data'!$B$7:$R$2292,16,0)</f>
        <v>7.2614000000000001</v>
      </c>
      <c r="AA12" s="67">
        <f t="shared" si="11"/>
        <v>15</v>
      </c>
    </row>
    <row r="13" spans="1:27" x14ac:dyDescent="0.3">
      <c r="A13" s="63" t="s">
        <v>1830</v>
      </c>
      <c r="B13" s="64">
        <f>VLOOKUP($A13,'Return Data'!$B$7:$R$2292,3,0)</f>
        <v>44679</v>
      </c>
      <c r="C13" s="65">
        <f>VLOOKUP($A13,'Return Data'!$B$7:$R$2292,4,0)</f>
        <v>28.277699999999999</v>
      </c>
      <c r="D13" s="65">
        <f>VLOOKUP($A13,'Return Data'!$B$7:$R$2292,5,0)</f>
        <v>3.6145</v>
      </c>
      <c r="E13" s="66">
        <f t="shared" si="0"/>
        <v>5</v>
      </c>
      <c r="F13" s="65">
        <f>VLOOKUP($A13,'Return Data'!$B$7:$R$2292,6,0)</f>
        <v>3.6152000000000002</v>
      </c>
      <c r="G13" s="66">
        <f t="shared" si="1"/>
        <v>11</v>
      </c>
      <c r="H13" s="65">
        <f>VLOOKUP($A13,'Return Data'!$B$7:$R$2292,7,0)</f>
        <v>3.5981999999999998</v>
      </c>
      <c r="I13" s="66">
        <f t="shared" si="2"/>
        <v>18</v>
      </c>
      <c r="J13" s="65">
        <f>VLOOKUP($A13,'Return Data'!$B$7:$R$2292,8,0)</f>
        <v>3.5676999999999999</v>
      </c>
      <c r="K13" s="66">
        <f t="shared" si="3"/>
        <v>23</v>
      </c>
      <c r="L13" s="65">
        <f>VLOOKUP($A13,'Return Data'!$B$7:$R$2292,9,0)</f>
        <v>6.9189999999999996</v>
      </c>
      <c r="M13" s="66">
        <f t="shared" si="4"/>
        <v>1</v>
      </c>
      <c r="N13" s="65">
        <f>VLOOKUP($A13,'Return Data'!$B$7:$R$2292,10,0)</f>
        <v>13.4147</v>
      </c>
      <c r="O13" s="66">
        <f t="shared" si="5"/>
        <v>1</v>
      </c>
      <c r="P13" s="65">
        <f>VLOOKUP($A13,'Return Data'!$B$7:$R$2292,11,0)</f>
        <v>17.134399999999999</v>
      </c>
      <c r="Q13" s="66">
        <f t="shared" si="6"/>
        <v>1</v>
      </c>
      <c r="R13" s="65">
        <f>VLOOKUP($A13,'Return Data'!$B$7:$R$2292,12,0)</f>
        <v>21.302</v>
      </c>
      <c r="S13" s="66">
        <f t="shared" si="7"/>
        <v>1</v>
      </c>
      <c r="T13" s="65">
        <f>VLOOKUP($A13,'Return Data'!$B$7:$R$2292,13,0)</f>
        <v>17.2881</v>
      </c>
      <c r="U13" s="66">
        <f t="shared" si="8"/>
        <v>1</v>
      </c>
      <c r="V13" s="65">
        <f>VLOOKUP($A13,'Return Data'!$B$7:$R$2292,17,0)</f>
        <v>15.923999999999999</v>
      </c>
      <c r="W13" s="66">
        <f t="shared" si="9"/>
        <v>1</v>
      </c>
      <c r="X13" s="65">
        <f>VLOOKUP($A13,'Return Data'!$B$7:$R$2292,14,0)</f>
        <v>8.3947000000000003</v>
      </c>
      <c r="Y13" s="66">
        <f t="shared" si="10"/>
        <v>1</v>
      </c>
      <c r="Z13" s="65">
        <f>VLOOKUP($A13,'Return Data'!$B$7:$R$2292,16,0)</f>
        <v>9.2066999999999997</v>
      </c>
      <c r="AA13" s="67">
        <f t="shared" si="11"/>
        <v>1</v>
      </c>
    </row>
    <row r="14" spans="1:27" x14ac:dyDescent="0.3">
      <c r="A14" s="63" t="s">
        <v>993</v>
      </c>
      <c r="B14" s="64">
        <f>VLOOKUP($A14,'Return Data'!$B$7:$R$2292,3,0)</f>
        <v>44679</v>
      </c>
      <c r="C14" s="65">
        <f>VLOOKUP($A14,'Return Data'!$B$7:$R$2292,4,0)</f>
        <v>49.8812</v>
      </c>
      <c r="D14" s="65">
        <f>VLOOKUP($A14,'Return Data'!$B$7:$R$2292,5,0)</f>
        <v>1.3171999999999999</v>
      </c>
      <c r="E14" s="66">
        <f t="shared" si="0"/>
        <v>12</v>
      </c>
      <c r="F14" s="65">
        <f>VLOOKUP($A14,'Return Data'!$B$7:$R$2292,6,0)</f>
        <v>3.8306</v>
      </c>
      <c r="G14" s="66">
        <f t="shared" si="1"/>
        <v>10</v>
      </c>
      <c r="H14" s="65">
        <f>VLOOKUP($A14,'Return Data'!$B$7:$R$2292,7,0)</f>
        <v>4.6558999999999999</v>
      </c>
      <c r="I14" s="66">
        <f t="shared" si="2"/>
        <v>11</v>
      </c>
      <c r="J14" s="65">
        <f>VLOOKUP($A14,'Return Data'!$B$7:$R$2292,8,0)</f>
        <v>5.4710000000000001</v>
      </c>
      <c r="K14" s="66">
        <f t="shared" si="3"/>
        <v>12</v>
      </c>
      <c r="L14" s="65">
        <f>VLOOKUP($A14,'Return Data'!$B$7:$R$2292,9,0)</f>
        <v>3.2593000000000001</v>
      </c>
      <c r="M14" s="66">
        <f t="shared" si="4"/>
        <v>19</v>
      </c>
      <c r="N14" s="65">
        <f>VLOOKUP($A14,'Return Data'!$B$7:$R$2292,10,0)</f>
        <v>3.8635000000000002</v>
      </c>
      <c r="O14" s="66">
        <f t="shared" si="5"/>
        <v>16</v>
      </c>
      <c r="P14" s="65">
        <f>VLOOKUP($A14,'Return Data'!$B$7:$R$2292,11,0)</f>
        <v>3.6749999999999998</v>
      </c>
      <c r="Q14" s="66">
        <f t="shared" si="6"/>
        <v>20</v>
      </c>
      <c r="R14" s="65">
        <f>VLOOKUP($A14,'Return Data'!$B$7:$R$2292,12,0)</f>
        <v>3.9798</v>
      </c>
      <c r="S14" s="66">
        <f t="shared" si="7"/>
        <v>6</v>
      </c>
      <c r="T14" s="65">
        <f>VLOOKUP($A14,'Return Data'!$B$7:$R$2292,13,0)</f>
        <v>4.4268999999999998</v>
      </c>
      <c r="U14" s="66">
        <f t="shared" si="8"/>
        <v>5</v>
      </c>
      <c r="V14" s="65">
        <f>VLOOKUP($A14,'Return Data'!$B$7:$R$2292,17,0)</f>
        <v>6.3765000000000001</v>
      </c>
      <c r="W14" s="66">
        <f t="shared" si="9"/>
        <v>5</v>
      </c>
      <c r="X14" s="65">
        <f>VLOOKUP($A14,'Return Data'!$B$7:$R$2292,14,0)</f>
        <v>6.7203999999999997</v>
      </c>
      <c r="Y14" s="66">
        <f t="shared" si="10"/>
        <v>4</v>
      </c>
      <c r="Z14" s="65">
        <f>VLOOKUP($A14,'Return Data'!$B$7:$R$2292,16,0)</f>
        <v>7.8494000000000002</v>
      </c>
      <c r="AA14" s="67">
        <f t="shared" si="11"/>
        <v>6</v>
      </c>
    </row>
    <row r="15" spans="1:27" x14ac:dyDescent="0.3">
      <c r="A15" s="63" t="s">
        <v>995</v>
      </c>
      <c r="B15" s="64">
        <f>VLOOKUP($A15,'Return Data'!$B$7:$R$2292,3,0)</f>
        <v>44679</v>
      </c>
      <c r="C15" s="65">
        <f>VLOOKUP($A15,'Return Data'!$B$7:$R$2292,4,0)</f>
        <v>17.963100000000001</v>
      </c>
      <c r="D15" s="65">
        <f>VLOOKUP($A15,'Return Data'!$B$7:$R$2292,5,0)</f>
        <v>1.4224000000000001</v>
      </c>
      <c r="E15" s="66">
        <f t="shared" si="0"/>
        <v>11</v>
      </c>
      <c r="F15" s="65">
        <f>VLOOKUP($A15,'Return Data'!$B$7:$R$2292,6,0)</f>
        <v>1.6257999999999999</v>
      </c>
      <c r="G15" s="66">
        <f t="shared" si="1"/>
        <v>22</v>
      </c>
      <c r="H15" s="65">
        <f>VLOOKUP($A15,'Return Data'!$B$7:$R$2292,7,0)</f>
        <v>2.5266000000000002</v>
      </c>
      <c r="I15" s="66">
        <f t="shared" si="2"/>
        <v>22</v>
      </c>
      <c r="J15" s="65">
        <f>VLOOKUP($A15,'Return Data'!$B$7:$R$2292,8,0)</f>
        <v>6.0838999999999999</v>
      </c>
      <c r="K15" s="66">
        <f t="shared" si="3"/>
        <v>9</v>
      </c>
      <c r="L15" s="65">
        <f>VLOOKUP($A15,'Return Data'!$B$7:$R$2292,9,0)</f>
        <v>2.1867999999999999</v>
      </c>
      <c r="M15" s="66">
        <f t="shared" si="4"/>
        <v>23</v>
      </c>
      <c r="N15" s="65">
        <f>VLOOKUP($A15,'Return Data'!$B$7:$R$2292,10,0)</f>
        <v>3.6263999999999998</v>
      </c>
      <c r="O15" s="66">
        <f t="shared" si="5"/>
        <v>21</v>
      </c>
      <c r="P15" s="65">
        <f>VLOOKUP($A15,'Return Data'!$B$7:$R$2292,11,0)</f>
        <v>3.7764000000000002</v>
      </c>
      <c r="Q15" s="66">
        <f t="shared" si="6"/>
        <v>13</v>
      </c>
      <c r="R15" s="65">
        <f>VLOOKUP($A15,'Return Data'!$B$7:$R$2292,12,0)</f>
        <v>3.6636000000000002</v>
      </c>
      <c r="S15" s="66">
        <f t="shared" si="7"/>
        <v>17</v>
      </c>
      <c r="T15" s="65">
        <f>VLOOKUP($A15,'Return Data'!$B$7:$R$2292,13,0)</f>
        <v>3.8732000000000002</v>
      </c>
      <c r="U15" s="66">
        <f t="shared" si="8"/>
        <v>15</v>
      </c>
      <c r="V15" s="65">
        <f>VLOOKUP($A15,'Return Data'!$B$7:$R$2292,17,0)</f>
        <v>3.85</v>
      </c>
      <c r="W15" s="66">
        <f t="shared" si="9"/>
        <v>22</v>
      </c>
      <c r="X15" s="65">
        <f>VLOOKUP($A15,'Return Data'!$B$7:$R$2292,14,0)</f>
        <v>1.5491999999999999</v>
      </c>
      <c r="Y15" s="66">
        <f t="shared" si="10"/>
        <v>21</v>
      </c>
      <c r="Z15" s="65">
        <f>VLOOKUP($A15,'Return Data'!$B$7:$R$2292,16,0)</f>
        <v>6.2126999999999999</v>
      </c>
      <c r="AA15" s="67">
        <f t="shared" si="11"/>
        <v>21</v>
      </c>
    </row>
    <row r="16" spans="1:27" x14ac:dyDescent="0.3">
      <c r="A16" s="63" t="s">
        <v>997</v>
      </c>
      <c r="B16" s="64">
        <f>VLOOKUP($A16,'Return Data'!$B$7:$R$2292,3,0)</f>
        <v>44679</v>
      </c>
      <c r="C16" s="65">
        <f>VLOOKUP($A16,'Return Data'!$B$7:$R$2292,4,0)</f>
        <v>438.61770000000001</v>
      </c>
      <c r="D16" s="65">
        <f>VLOOKUP($A16,'Return Data'!$B$7:$R$2292,5,0)</f>
        <v>-2.3881000000000001</v>
      </c>
      <c r="E16" s="66">
        <f t="shared" si="0"/>
        <v>22</v>
      </c>
      <c r="F16" s="65">
        <f>VLOOKUP($A16,'Return Data'!$B$7:$R$2292,6,0)</f>
        <v>2.5053000000000001</v>
      </c>
      <c r="G16" s="66">
        <f t="shared" si="1"/>
        <v>19</v>
      </c>
      <c r="H16" s="65">
        <f>VLOOKUP($A16,'Return Data'!$B$7:$R$2292,7,0)</f>
        <v>7.6074999999999999</v>
      </c>
      <c r="I16" s="66">
        <f t="shared" si="2"/>
        <v>1</v>
      </c>
      <c r="J16" s="65">
        <f>VLOOKUP($A16,'Return Data'!$B$7:$R$2292,8,0)</f>
        <v>5.6223000000000001</v>
      </c>
      <c r="K16" s="66">
        <f t="shared" si="3"/>
        <v>11</v>
      </c>
      <c r="L16" s="65">
        <f>VLOOKUP($A16,'Return Data'!$B$7:$R$2292,9,0)</f>
        <v>4.4185999999999996</v>
      </c>
      <c r="M16" s="66">
        <f t="shared" si="4"/>
        <v>2</v>
      </c>
      <c r="N16" s="65">
        <f>VLOOKUP($A16,'Return Data'!$B$7:$R$2292,10,0)</f>
        <v>3.0363000000000002</v>
      </c>
      <c r="O16" s="66">
        <f t="shared" si="5"/>
        <v>23</v>
      </c>
      <c r="P16" s="65">
        <f>VLOOKUP($A16,'Return Data'!$B$7:$R$2292,11,0)</f>
        <v>2.4950999999999999</v>
      </c>
      <c r="Q16" s="66">
        <f t="shared" si="6"/>
        <v>23</v>
      </c>
      <c r="R16" s="65">
        <f>VLOOKUP($A16,'Return Data'!$B$7:$R$2292,12,0)</f>
        <v>3.4632000000000001</v>
      </c>
      <c r="S16" s="66">
        <f t="shared" si="7"/>
        <v>23</v>
      </c>
      <c r="T16" s="65">
        <f>VLOOKUP($A16,'Return Data'!$B$7:$R$2292,13,0)</f>
        <v>4.1111000000000004</v>
      </c>
      <c r="U16" s="66">
        <f t="shared" si="8"/>
        <v>9</v>
      </c>
      <c r="V16" s="65">
        <f>VLOOKUP($A16,'Return Data'!$B$7:$R$2292,17,0)</f>
        <v>5.9825999999999997</v>
      </c>
      <c r="W16" s="66">
        <f t="shared" si="9"/>
        <v>9</v>
      </c>
      <c r="X16" s="65">
        <f>VLOOKUP($A16,'Return Data'!$B$7:$R$2292,14,0)</f>
        <v>6.5467000000000004</v>
      </c>
      <c r="Y16" s="66">
        <f t="shared" si="10"/>
        <v>5</v>
      </c>
      <c r="Z16" s="65">
        <f>VLOOKUP($A16,'Return Data'!$B$7:$R$2292,16,0)</f>
        <v>7.9726999999999997</v>
      </c>
      <c r="AA16" s="67">
        <f t="shared" si="11"/>
        <v>4</v>
      </c>
    </row>
    <row r="17" spans="1:27" x14ac:dyDescent="0.3">
      <c r="A17" s="63" t="s">
        <v>998</v>
      </c>
      <c r="B17" s="64">
        <f>VLOOKUP($A17,'Return Data'!$B$7:$R$2292,3,0)</f>
        <v>44679</v>
      </c>
      <c r="C17" s="65">
        <f>VLOOKUP($A17,'Return Data'!$B$7:$R$2292,4,0)</f>
        <v>31.8963</v>
      </c>
      <c r="D17" s="65">
        <f>VLOOKUP($A17,'Return Data'!$B$7:$R$2292,5,0)</f>
        <v>-8.5805000000000007</v>
      </c>
      <c r="E17" s="66">
        <f t="shared" si="0"/>
        <v>24</v>
      </c>
      <c r="F17" s="65">
        <f>VLOOKUP($A17,'Return Data'!$B$7:$R$2292,6,0)</f>
        <v>-1.4112</v>
      </c>
      <c r="G17" s="66">
        <f t="shared" si="1"/>
        <v>24</v>
      </c>
      <c r="H17" s="65">
        <f>VLOOKUP($A17,'Return Data'!$B$7:$R$2292,7,0)</f>
        <v>2.306</v>
      </c>
      <c r="I17" s="66">
        <f t="shared" si="2"/>
        <v>23</v>
      </c>
      <c r="J17" s="65">
        <f>VLOOKUP($A17,'Return Data'!$B$7:$R$2292,8,0)</f>
        <v>5.1680999999999999</v>
      </c>
      <c r="K17" s="66">
        <f t="shared" si="3"/>
        <v>18</v>
      </c>
      <c r="L17" s="65">
        <f>VLOOKUP($A17,'Return Data'!$B$7:$R$2292,9,0)</f>
        <v>2.2968000000000002</v>
      </c>
      <c r="M17" s="66">
        <f t="shared" si="4"/>
        <v>22</v>
      </c>
      <c r="N17" s="65">
        <f>VLOOKUP($A17,'Return Data'!$B$7:$R$2292,10,0)</f>
        <v>3.6072000000000002</v>
      </c>
      <c r="O17" s="66">
        <f t="shared" si="5"/>
        <v>22</v>
      </c>
      <c r="P17" s="65">
        <f>VLOOKUP($A17,'Return Data'!$B$7:$R$2292,11,0)</f>
        <v>3.5428999999999999</v>
      </c>
      <c r="Q17" s="66">
        <f t="shared" si="6"/>
        <v>22</v>
      </c>
      <c r="R17" s="65">
        <f>VLOOKUP($A17,'Return Data'!$B$7:$R$2292,12,0)</f>
        <v>3.4727999999999999</v>
      </c>
      <c r="S17" s="66">
        <f t="shared" si="7"/>
        <v>21</v>
      </c>
      <c r="T17" s="65">
        <f>VLOOKUP($A17,'Return Data'!$B$7:$R$2292,13,0)</f>
        <v>3.6274000000000002</v>
      </c>
      <c r="U17" s="66">
        <f t="shared" si="8"/>
        <v>22</v>
      </c>
      <c r="V17" s="65">
        <f>VLOOKUP($A17,'Return Data'!$B$7:$R$2292,17,0)</f>
        <v>4.8662999999999998</v>
      </c>
      <c r="W17" s="66">
        <f t="shared" si="9"/>
        <v>19</v>
      </c>
      <c r="X17" s="65">
        <f>VLOOKUP($A17,'Return Data'!$B$7:$R$2292,14,0)</f>
        <v>5.9222000000000001</v>
      </c>
      <c r="Y17" s="66">
        <f t="shared" si="10"/>
        <v>13</v>
      </c>
      <c r="Z17" s="65">
        <f>VLOOKUP($A17,'Return Data'!$B$7:$R$2292,16,0)</f>
        <v>7.7062999999999997</v>
      </c>
      <c r="AA17" s="67">
        <f t="shared" si="11"/>
        <v>11</v>
      </c>
    </row>
    <row r="18" spans="1:27" x14ac:dyDescent="0.3">
      <c r="A18" s="63" t="s">
        <v>1001</v>
      </c>
      <c r="B18" s="64">
        <f>VLOOKUP($A18,'Return Data'!$B$7:$R$2292,3,0)</f>
        <v>44679</v>
      </c>
      <c r="C18" s="65">
        <f>VLOOKUP($A18,'Return Data'!$B$7:$R$2292,4,0)</f>
        <v>3180.0612000000001</v>
      </c>
      <c r="D18" s="65">
        <f>VLOOKUP($A18,'Return Data'!$B$7:$R$2292,5,0)</f>
        <v>0.88729999999999998</v>
      </c>
      <c r="E18" s="66">
        <f t="shared" si="0"/>
        <v>13</v>
      </c>
      <c r="F18" s="65">
        <f>VLOOKUP($A18,'Return Data'!$B$7:$R$2292,6,0)</f>
        <v>3.2168999999999999</v>
      </c>
      <c r="G18" s="66">
        <f t="shared" si="1"/>
        <v>15</v>
      </c>
      <c r="H18" s="65">
        <f>VLOOKUP($A18,'Return Data'!$B$7:$R$2292,7,0)</f>
        <v>3.7448000000000001</v>
      </c>
      <c r="I18" s="66">
        <f t="shared" si="2"/>
        <v>16</v>
      </c>
      <c r="J18" s="65">
        <f>VLOOKUP($A18,'Return Data'!$B$7:$R$2292,8,0)</f>
        <v>5.3010999999999999</v>
      </c>
      <c r="K18" s="66">
        <f t="shared" si="3"/>
        <v>16</v>
      </c>
      <c r="L18" s="65">
        <f>VLOOKUP($A18,'Return Data'!$B$7:$R$2292,9,0)</f>
        <v>3.5068999999999999</v>
      </c>
      <c r="M18" s="66">
        <f t="shared" si="4"/>
        <v>12</v>
      </c>
      <c r="N18" s="65">
        <f>VLOOKUP($A18,'Return Data'!$B$7:$R$2292,10,0)</f>
        <v>3.9956999999999998</v>
      </c>
      <c r="O18" s="66">
        <f t="shared" si="5"/>
        <v>12</v>
      </c>
      <c r="P18" s="65">
        <f>VLOOKUP($A18,'Return Data'!$B$7:$R$2292,11,0)</f>
        <v>3.7671999999999999</v>
      </c>
      <c r="Q18" s="66">
        <f t="shared" si="6"/>
        <v>14</v>
      </c>
      <c r="R18" s="65">
        <f>VLOOKUP($A18,'Return Data'!$B$7:$R$2292,12,0)</f>
        <v>3.5886</v>
      </c>
      <c r="S18" s="66">
        <f t="shared" si="7"/>
        <v>20</v>
      </c>
      <c r="T18" s="65">
        <f>VLOOKUP($A18,'Return Data'!$B$7:$R$2292,13,0)</f>
        <v>3.7505999999999999</v>
      </c>
      <c r="U18" s="66">
        <f t="shared" si="8"/>
        <v>21</v>
      </c>
      <c r="V18" s="65">
        <f>VLOOKUP($A18,'Return Data'!$B$7:$R$2292,17,0)</f>
        <v>5.2194000000000003</v>
      </c>
      <c r="W18" s="66">
        <f t="shared" si="9"/>
        <v>14</v>
      </c>
      <c r="X18" s="65">
        <f>VLOOKUP($A18,'Return Data'!$B$7:$R$2292,14,0)</f>
        <v>6.2298999999999998</v>
      </c>
      <c r="Y18" s="66">
        <f t="shared" si="10"/>
        <v>8</v>
      </c>
      <c r="Z18" s="65">
        <f>VLOOKUP($A18,'Return Data'!$B$7:$R$2292,16,0)</f>
        <v>7.7217000000000002</v>
      </c>
      <c r="AA18" s="67">
        <f t="shared" si="11"/>
        <v>9</v>
      </c>
    </row>
    <row r="19" spans="1:27" x14ac:dyDescent="0.3">
      <c r="A19" s="63" t="s">
        <v>1003</v>
      </c>
      <c r="B19" s="64">
        <f>VLOOKUP($A19,'Return Data'!$B$7:$R$2292,3,0)</f>
        <v>44679</v>
      </c>
      <c r="C19" s="65">
        <f>VLOOKUP($A19,'Return Data'!$B$7:$R$2292,4,0)</f>
        <v>30.6999</v>
      </c>
      <c r="D19" s="65">
        <f>VLOOKUP($A19,'Return Data'!$B$7:$R$2292,5,0)</f>
        <v>0.59450000000000003</v>
      </c>
      <c r="E19" s="66">
        <f t="shared" si="0"/>
        <v>16</v>
      </c>
      <c r="F19" s="65">
        <f>VLOOKUP($A19,'Return Data'!$B$7:$R$2292,6,0)</f>
        <v>3.8851</v>
      </c>
      <c r="G19" s="66">
        <f t="shared" si="1"/>
        <v>9</v>
      </c>
      <c r="H19" s="65">
        <f>VLOOKUP($A19,'Return Data'!$B$7:$R$2292,7,0)</f>
        <v>4.3007</v>
      </c>
      <c r="I19" s="66">
        <f t="shared" si="2"/>
        <v>12</v>
      </c>
      <c r="J19" s="65">
        <f>VLOOKUP($A19,'Return Data'!$B$7:$R$2292,8,0)</f>
        <v>5.8318000000000003</v>
      </c>
      <c r="K19" s="66">
        <f t="shared" si="3"/>
        <v>10</v>
      </c>
      <c r="L19" s="65">
        <f>VLOOKUP($A19,'Return Data'!$B$7:$R$2292,9,0)</f>
        <v>4.2262000000000004</v>
      </c>
      <c r="M19" s="66">
        <f t="shared" si="4"/>
        <v>4</v>
      </c>
      <c r="N19" s="65">
        <f>VLOOKUP($A19,'Return Data'!$B$7:$R$2292,10,0)</f>
        <v>4.2880000000000003</v>
      </c>
      <c r="O19" s="66">
        <f t="shared" si="5"/>
        <v>6</v>
      </c>
      <c r="P19" s="65">
        <f>VLOOKUP($A19,'Return Data'!$B$7:$R$2292,11,0)</f>
        <v>4.1031000000000004</v>
      </c>
      <c r="Q19" s="66">
        <f t="shared" si="6"/>
        <v>5</v>
      </c>
      <c r="R19" s="65">
        <f>VLOOKUP($A19,'Return Data'!$B$7:$R$2292,12,0)</f>
        <v>3.7900999999999998</v>
      </c>
      <c r="S19" s="66">
        <f t="shared" si="7"/>
        <v>12</v>
      </c>
      <c r="T19" s="65">
        <f>VLOOKUP($A19,'Return Data'!$B$7:$R$2292,13,0)</f>
        <v>3.8323</v>
      </c>
      <c r="U19" s="66">
        <f t="shared" si="8"/>
        <v>16</v>
      </c>
      <c r="V19" s="65">
        <f>VLOOKUP($A19,'Return Data'!$B$7:$R$2292,17,0)</f>
        <v>14.450200000000001</v>
      </c>
      <c r="W19" s="66">
        <f t="shared" si="9"/>
        <v>2</v>
      </c>
      <c r="X19" s="65">
        <f>VLOOKUP($A19,'Return Data'!$B$7:$R$2292,14,0)</f>
        <v>4.5606</v>
      </c>
      <c r="Y19" s="66">
        <f t="shared" si="10"/>
        <v>18</v>
      </c>
      <c r="Z19" s="65">
        <f>VLOOKUP($A19,'Return Data'!$B$7:$R$2292,16,0)</f>
        <v>7.0354999999999999</v>
      </c>
      <c r="AA19" s="67">
        <f t="shared" si="11"/>
        <v>18</v>
      </c>
    </row>
    <row r="20" spans="1:27" x14ac:dyDescent="0.3">
      <c r="A20" s="63" t="s">
        <v>1005</v>
      </c>
      <c r="B20" s="64">
        <f>VLOOKUP($A20,'Return Data'!$B$7:$R$2292,3,0)</f>
        <v>44679</v>
      </c>
      <c r="C20" s="65">
        <f>VLOOKUP($A20,'Return Data'!$B$7:$R$2292,4,0)</f>
        <v>2907.7644</v>
      </c>
      <c r="D20" s="65">
        <f>VLOOKUP($A20,'Return Data'!$B$7:$R$2292,5,0)</f>
        <v>4.5960999999999999</v>
      </c>
      <c r="E20" s="66">
        <f t="shared" si="0"/>
        <v>4</v>
      </c>
      <c r="F20" s="65">
        <f>VLOOKUP($A20,'Return Data'!$B$7:$R$2292,6,0)</f>
        <v>5.2786</v>
      </c>
      <c r="G20" s="66">
        <f t="shared" si="1"/>
        <v>3</v>
      </c>
      <c r="H20" s="65">
        <f>VLOOKUP($A20,'Return Data'!$B$7:$R$2292,7,0)</f>
        <v>7.3364000000000003</v>
      </c>
      <c r="I20" s="66">
        <f t="shared" si="2"/>
        <v>2</v>
      </c>
      <c r="J20" s="65">
        <f>VLOOKUP($A20,'Return Data'!$B$7:$R$2292,8,0)</f>
        <v>6.9326999999999996</v>
      </c>
      <c r="K20" s="66">
        <f t="shared" si="3"/>
        <v>1</v>
      </c>
      <c r="L20" s="65">
        <f>VLOOKUP($A20,'Return Data'!$B$7:$R$2292,9,0)</f>
        <v>3.6861000000000002</v>
      </c>
      <c r="M20" s="66">
        <f t="shared" si="4"/>
        <v>8</v>
      </c>
      <c r="N20" s="65">
        <f>VLOOKUP($A20,'Return Data'!$B$7:$R$2292,10,0)</f>
        <v>3.7938999999999998</v>
      </c>
      <c r="O20" s="66">
        <f t="shared" si="5"/>
        <v>19</v>
      </c>
      <c r="P20" s="65">
        <f>VLOOKUP($A20,'Return Data'!$B$7:$R$2292,11,0)</f>
        <v>3.6850000000000001</v>
      </c>
      <c r="Q20" s="66">
        <f t="shared" si="6"/>
        <v>19</v>
      </c>
      <c r="R20" s="65">
        <f>VLOOKUP($A20,'Return Data'!$B$7:$R$2292,12,0)</f>
        <v>4.0227000000000004</v>
      </c>
      <c r="S20" s="66">
        <f t="shared" si="7"/>
        <v>5</v>
      </c>
      <c r="T20" s="65">
        <f>VLOOKUP($A20,'Return Data'!$B$7:$R$2292,13,0)</f>
        <v>4.3724999999999996</v>
      </c>
      <c r="U20" s="66">
        <f t="shared" si="8"/>
        <v>6</v>
      </c>
      <c r="V20" s="65">
        <f>VLOOKUP($A20,'Return Data'!$B$7:$R$2292,17,0)</f>
        <v>6.3571</v>
      </c>
      <c r="W20" s="66">
        <f t="shared" si="9"/>
        <v>6</v>
      </c>
      <c r="X20" s="65">
        <f>VLOOKUP($A20,'Return Data'!$B$7:$R$2292,14,0)</f>
        <v>6.7458999999999998</v>
      </c>
      <c r="Y20" s="66">
        <f t="shared" si="10"/>
        <v>3</v>
      </c>
      <c r="Z20" s="65">
        <f>VLOOKUP($A20,'Return Data'!$B$7:$R$2292,16,0)</f>
        <v>8.1928999999999998</v>
      </c>
      <c r="AA20" s="67">
        <f t="shared" si="11"/>
        <v>3</v>
      </c>
    </row>
    <row r="21" spans="1:27" x14ac:dyDescent="0.3">
      <c r="A21" s="63" t="s">
        <v>1006</v>
      </c>
      <c r="B21" s="64">
        <f>VLOOKUP($A21,'Return Data'!$B$7:$R$2292,3,0)</f>
        <v>44679</v>
      </c>
      <c r="C21" s="65">
        <f>VLOOKUP($A21,'Return Data'!$B$7:$R$2292,4,0)</f>
        <v>23.918700000000001</v>
      </c>
      <c r="D21" s="65">
        <f>VLOOKUP($A21,'Return Data'!$B$7:$R$2292,5,0)</f>
        <v>2.7469999999999999</v>
      </c>
      <c r="E21" s="66">
        <f t="shared" si="0"/>
        <v>9</v>
      </c>
      <c r="F21" s="65">
        <f>VLOOKUP($A21,'Return Data'!$B$7:$R$2292,6,0)</f>
        <v>3.5108000000000001</v>
      </c>
      <c r="G21" s="66">
        <f t="shared" si="1"/>
        <v>12</v>
      </c>
      <c r="H21" s="65">
        <f>VLOOKUP($A21,'Return Data'!$B$7:$R$2292,7,0)</f>
        <v>3.927</v>
      </c>
      <c r="I21" s="66">
        <f t="shared" si="2"/>
        <v>14</v>
      </c>
      <c r="J21" s="65">
        <f>VLOOKUP($A21,'Return Data'!$B$7:$R$2292,8,0)</f>
        <v>5.1177999999999999</v>
      </c>
      <c r="K21" s="66">
        <f t="shared" si="3"/>
        <v>21</v>
      </c>
      <c r="L21" s="65">
        <f>VLOOKUP($A21,'Return Data'!$B$7:$R$2292,9,0)</f>
        <v>3.6688999999999998</v>
      </c>
      <c r="M21" s="66">
        <f t="shared" si="4"/>
        <v>9</v>
      </c>
      <c r="N21" s="65">
        <f>VLOOKUP($A21,'Return Data'!$B$7:$R$2292,10,0)</f>
        <v>4.1589999999999998</v>
      </c>
      <c r="O21" s="66">
        <f t="shared" si="5"/>
        <v>7</v>
      </c>
      <c r="P21" s="65">
        <f>VLOOKUP($A21,'Return Data'!$B$7:$R$2292,11,0)</f>
        <v>4.0346000000000002</v>
      </c>
      <c r="Q21" s="66">
        <f t="shared" si="6"/>
        <v>7</v>
      </c>
      <c r="R21" s="65">
        <f>VLOOKUP($A21,'Return Data'!$B$7:$R$2292,12,0)</f>
        <v>3.9445999999999999</v>
      </c>
      <c r="S21" s="66">
        <f t="shared" si="7"/>
        <v>8</v>
      </c>
      <c r="T21" s="65">
        <f>VLOOKUP($A21,'Return Data'!$B$7:$R$2292,13,0)</f>
        <v>4.0671999999999997</v>
      </c>
      <c r="U21" s="66">
        <f t="shared" si="8"/>
        <v>10</v>
      </c>
      <c r="V21" s="65">
        <f>VLOOKUP($A21,'Return Data'!$B$7:$R$2292,17,0)</f>
        <v>6.4768999999999997</v>
      </c>
      <c r="W21" s="66">
        <f t="shared" si="9"/>
        <v>4</v>
      </c>
      <c r="X21" s="65">
        <f>VLOOKUP($A21,'Return Data'!$B$7:$R$2292,14,0)</f>
        <v>5.2487000000000004</v>
      </c>
      <c r="Y21" s="66">
        <f t="shared" si="10"/>
        <v>16</v>
      </c>
      <c r="Z21" s="65">
        <f>VLOOKUP($A21,'Return Data'!$B$7:$R$2292,16,0)</f>
        <v>7.7077</v>
      </c>
      <c r="AA21" s="67">
        <f t="shared" si="11"/>
        <v>10</v>
      </c>
    </row>
    <row r="22" spans="1:27" x14ac:dyDescent="0.3">
      <c r="A22" s="63" t="s">
        <v>1009</v>
      </c>
      <c r="B22" s="64">
        <f>VLOOKUP($A22,'Return Data'!$B$7:$R$2292,3,0)</f>
        <v>44679</v>
      </c>
      <c r="C22" s="65">
        <f>VLOOKUP($A22,'Return Data'!$B$7:$R$2292,4,0)</f>
        <v>34.506</v>
      </c>
      <c r="D22" s="65">
        <f>VLOOKUP($A22,'Return Data'!$B$7:$R$2292,5,0)</f>
        <v>3.2793999999999999</v>
      </c>
      <c r="E22" s="66">
        <f t="shared" si="0"/>
        <v>7</v>
      </c>
      <c r="F22" s="65">
        <f>VLOOKUP($A22,'Return Data'!$B$7:$R$2292,6,0)</f>
        <v>3.9150999999999998</v>
      </c>
      <c r="G22" s="66">
        <f t="shared" si="1"/>
        <v>8</v>
      </c>
      <c r="H22" s="65">
        <f>VLOOKUP($A22,'Return Data'!$B$7:$R$2292,7,0)</f>
        <v>4.0831999999999997</v>
      </c>
      <c r="I22" s="66">
        <f t="shared" si="2"/>
        <v>13</v>
      </c>
      <c r="J22" s="65">
        <f>VLOOKUP($A22,'Return Data'!$B$7:$R$2292,8,0)</f>
        <v>5.3642000000000003</v>
      </c>
      <c r="K22" s="66">
        <f t="shared" si="3"/>
        <v>14</v>
      </c>
      <c r="L22" s="65">
        <f>VLOOKUP($A22,'Return Data'!$B$7:$R$2292,9,0)</f>
        <v>3.3123</v>
      </c>
      <c r="M22" s="66">
        <f t="shared" si="4"/>
        <v>18</v>
      </c>
      <c r="N22" s="65">
        <f>VLOOKUP($A22,'Return Data'!$B$7:$R$2292,10,0)</f>
        <v>3.8273999999999999</v>
      </c>
      <c r="O22" s="66">
        <f t="shared" si="5"/>
        <v>17</v>
      </c>
      <c r="P22" s="65">
        <f>VLOOKUP($A22,'Return Data'!$B$7:$R$2292,11,0)</f>
        <v>3.7591999999999999</v>
      </c>
      <c r="Q22" s="66">
        <f t="shared" si="6"/>
        <v>16</v>
      </c>
      <c r="R22" s="65">
        <f>VLOOKUP($A22,'Return Data'!$B$7:$R$2292,12,0)</f>
        <v>3.64</v>
      </c>
      <c r="S22" s="66">
        <f t="shared" si="7"/>
        <v>18</v>
      </c>
      <c r="T22" s="65">
        <f>VLOOKUP($A22,'Return Data'!$B$7:$R$2292,13,0)</f>
        <v>3.7774000000000001</v>
      </c>
      <c r="U22" s="66">
        <f t="shared" si="8"/>
        <v>19</v>
      </c>
      <c r="V22" s="65">
        <f>VLOOKUP($A22,'Return Data'!$B$7:$R$2292,17,0)</f>
        <v>5.6923000000000004</v>
      </c>
      <c r="W22" s="66">
        <f t="shared" si="9"/>
        <v>10</v>
      </c>
      <c r="X22" s="65">
        <f>VLOOKUP($A22,'Return Data'!$B$7:$R$2292,14,0)</f>
        <v>4.7926000000000002</v>
      </c>
      <c r="Y22" s="66">
        <f t="shared" si="10"/>
        <v>17</v>
      </c>
      <c r="Z22" s="65">
        <f>VLOOKUP($A22,'Return Data'!$B$7:$R$2292,16,0)</f>
        <v>7.3007</v>
      </c>
      <c r="AA22" s="67">
        <f t="shared" si="11"/>
        <v>14</v>
      </c>
    </row>
    <row r="23" spans="1:27" x14ac:dyDescent="0.3">
      <c r="A23" s="63" t="s">
        <v>1010</v>
      </c>
      <c r="B23" s="64">
        <f>VLOOKUP($A23,'Return Data'!$B$7:$R$2292,3,0)</f>
        <v>44679</v>
      </c>
      <c r="C23" s="65">
        <f>VLOOKUP($A23,'Return Data'!$B$7:$R$2292,4,0)</f>
        <v>1401.9413999999999</v>
      </c>
      <c r="D23" s="65">
        <f>VLOOKUP($A23,'Return Data'!$B$7:$R$2292,5,0)</f>
        <v>0.57540000000000002</v>
      </c>
      <c r="E23" s="66">
        <f t="shared" si="0"/>
        <v>17</v>
      </c>
      <c r="F23" s="65">
        <f>VLOOKUP($A23,'Return Data'!$B$7:$R$2292,6,0)</f>
        <v>2.7282000000000002</v>
      </c>
      <c r="G23" s="66">
        <f t="shared" si="1"/>
        <v>18</v>
      </c>
      <c r="H23" s="65">
        <f>VLOOKUP($A23,'Return Data'!$B$7:$R$2292,7,0)</f>
        <v>3.4586999999999999</v>
      </c>
      <c r="I23" s="66">
        <f t="shared" si="2"/>
        <v>21</v>
      </c>
      <c r="J23" s="65">
        <f>VLOOKUP($A23,'Return Data'!$B$7:$R$2292,8,0)</f>
        <v>4.8935000000000004</v>
      </c>
      <c r="K23" s="66">
        <f t="shared" si="3"/>
        <v>22</v>
      </c>
      <c r="L23" s="65">
        <f>VLOOKUP($A23,'Return Data'!$B$7:$R$2292,9,0)</f>
        <v>2.7006999999999999</v>
      </c>
      <c r="M23" s="66">
        <f t="shared" si="4"/>
        <v>21</v>
      </c>
      <c r="N23" s="65">
        <f>VLOOKUP($A23,'Return Data'!$B$7:$R$2292,10,0)</f>
        <v>3.6743999999999999</v>
      </c>
      <c r="O23" s="66">
        <f t="shared" si="5"/>
        <v>20</v>
      </c>
      <c r="P23" s="65">
        <f>VLOOKUP($A23,'Return Data'!$B$7:$R$2292,11,0)</f>
        <v>3.7151999999999998</v>
      </c>
      <c r="Q23" s="66">
        <f t="shared" si="6"/>
        <v>18</v>
      </c>
      <c r="R23" s="65">
        <f>VLOOKUP($A23,'Return Data'!$B$7:$R$2292,12,0)</f>
        <v>3.7058</v>
      </c>
      <c r="S23" s="66">
        <f t="shared" si="7"/>
        <v>15</v>
      </c>
      <c r="T23" s="65">
        <f>VLOOKUP($A23,'Return Data'!$B$7:$R$2292,13,0)</f>
        <v>3.9198</v>
      </c>
      <c r="U23" s="66">
        <f t="shared" si="8"/>
        <v>13</v>
      </c>
      <c r="V23" s="65">
        <f>VLOOKUP($A23,'Return Data'!$B$7:$R$2292,17,0)</f>
        <v>5.1059999999999999</v>
      </c>
      <c r="W23" s="66">
        <f t="shared" si="9"/>
        <v>16</v>
      </c>
      <c r="X23" s="65">
        <f>VLOOKUP($A23,'Return Data'!$B$7:$R$2292,14,0)</f>
        <v>6.0628000000000002</v>
      </c>
      <c r="Y23" s="66">
        <f t="shared" si="10"/>
        <v>11</v>
      </c>
      <c r="Z23" s="65">
        <f>VLOOKUP($A23,'Return Data'!$B$7:$R$2292,16,0)</f>
        <v>6.7130000000000001</v>
      </c>
      <c r="AA23" s="67">
        <f t="shared" si="11"/>
        <v>20</v>
      </c>
    </row>
    <row r="24" spans="1:27" x14ac:dyDescent="0.3">
      <c r="A24" s="63" t="s">
        <v>1012</v>
      </c>
      <c r="B24" s="64">
        <f>VLOOKUP($A24,'Return Data'!$B$7:$R$2292,3,0)</f>
        <v>44679</v>
      </c>
      <c r="C24" s="65">
        <f>VLOOKUP($A24,'Return Data'!$B$7:$R$2292,4,0)</f>
        <v>1969.8227999999999</v>
      </c>
      <c r="D24" s="65">
        <f>VLOOKUP($A24,'Return Data'!$B$7:$R$2292,5,0)</f>
        <v>3.6061999999999999</v>
      </c>
      <c r="E24" s="66">
        <f t="shared" si="0"/>
        <v>6</v>
      </c>
      <c r="F24" s="65">
        <f>VLOOKUP($A24,'Return Data'!$B$7:$R$2292,6,0)</f>
        <v>4.3832000000000004</v>
      </c>
      <c r="G24" s="66">
        <f t="shared" si="1"/>
        <v>6</v>
      </c>
      <c r="H24" s="65">
        <f>VLOOKUP($A24,'Return Data'!$B$7:$R$2292,7,0)</f>
        <v>4.6677999999999997</v>
      </c>
      <c r="I24" s="66">
        <f t="shared" si="2"/>
        <v>10</v>
      </c>
      <c r="J24" s="65">
        <f>VLOOKUP($A24,'Return Data'!$B$7:$R$2292,8,0)</f>
        <v>5.4599000000000002</v>
      </c>
      <c r="K24" s="66">
        <f t="shared" si="3"/>
        <v>13</v>
      </c>
      <c r="L24" s="65">
        <f>VLOOKUP($A24,'Return Data'!$B$7:$R$2292,9,0)</f>
        <v>3.4236</v>
      </c>
      <c r="M24" s="66">
        <f t="shared" si="4"/>
        <v>17</v>
      </c>
      <c r="N24" s="65">
        <f>VLOOKUP($A24,'Return Data'!$B$7:$R$2292,10,0)</f>
        <v>3.9247000000000001</v>
      </c>
      <c r="O24" s="66">
        <f t="shared" si="5"/>
        <v>15</v>
      </c>
      <c r="P24" s="65">
        <f>VLOOKUP($A24,'Return Data'!$B$7:$R$2292,11,0)</f>
        <v>3.7330999999999999</v>
      </c>
      <c r="Q24" s="66">
        <f t="shared" si="6"/>
        <v>17</v>
      </c>
      <c r="R24" s="65">
        <f>VLOOKUP($A24,'Return Data'!$B$7:$R$2292,12,0)</f>
        <v>3.6032999999999999</v>
      </c>
      <c r="S24" s="66">
        <f t="shared" si="7"/>
        <v>19</v>
      </c>
      <c r="T24" s="65">
        <f>VLOOKUP($A24,'Return Data'!$B$7:$R$2292,13,0)</f>
        <v>3.7612999999999999</v>
      </c>
      <c r="U24" s="66">
        <f t="shared" si="8"/>
        <v>20</v>
      </c>
      <c r="V24" s="65">
        <f>VLOOKUP($A24,'Return Data'!$B$7:$R$2292,17,0)</f>
        <v>5.2183000000000002</v>
      </c>
      <c r="W24" s="66">
        <f t="shared" si="9"/>
        <v>15</v>
      </c>
      <c r="X24" s="65">
        <f>VLOOKUP($A24,'Return Data'!$B$7:$R$2292,14,0)</f>
        <v>5.3044000000000002</v>
      </c>
      <c r="Y24" s="66">
        <f t="shared" si="10"/>
        <v>15</v>
      </c>
      <c r="Z24" s="65">
        <f>VLOOKUP($A24,'Return Data'!$B$7:$R$2292,16,0)</f>
        <v>7.0366</v>
      </c>
      <c r="AA24" s="67">
        <f t="shared" si="11"/>
        <v>17</v>
      </c>
    </row>
    <row r="25" spans="1:27" x14ac:dyDescent="0.3">
      <c r="A25" s="63" t="s">
        <v>1015</v>
      </c>
      <c r="B25" s="64">
        <f>VLOOKUP($A25,'Return Data'!$B$7:$R$2292,3,0)</f>
        <v>44679</v>
      </c>
      <c r="C25" s="65">
        <f>VLOOKUP($A25,'Return Data'!$B$7:$R$2292,4,0)</f>
        <v>3176.2628</v>
      </c>
      <c r="D25" s="65">
        <f>VLOOKUP($A25,'Return Data'!$B$7:$R$2292,5,0)</f>
        <v>12.4438</v>
      </c>
      <c r="E25" s="66">
        <f t="shared" si="0"/>
        <v>1</v>
      </c>
      <c r="F25" s="65">
        <f>VLOOKUP($A25,'Return Data'!$B$7:$R$2292,6,0)</f>
        <v>7.3160999999999996</v>
      </c>
      <c r="G25" s="66">
        <f t="shared" si="1"/>
        <v>2</v>
      </c>
      <c r="H25" s="65">
        <f>VLOOKUP($A25,'Return Data'!$B$7:$R$2292,7,0)</f>
        <v>5.7888999999999999</v>
      </c>
      <c r="I25" s="66">
        <f t="shared" si="2"/>
        <v>4</v>
      </c>
      <c r="J25" s="65">
        <f>VLOOKUP($A25,'Return Data'!$B$7:$R$2292,8,0)</f>
        <v>6.3853999999999997</v>
      </c>
      <c r="K25" s="66">
        <f t="shared" si="3"/>
        <v>5</v>
      </c>
      <c r="L25" s="65">
        <f>VLOOKUP($A25,'Return Data'!$B$7:$R$2292,9,0)</f>
        <v>3.5848</v>
      </c>
      <c r="M25" s="66">
        <f t="shared" si="4"/>
        <v>10</v>
      </c>
      <c r="N25" s="65">
        <f>VLOOKUP($A25,'Return Data'!$B$7:$R$2292,10,0)</f>
        <v>4.4120999999999997</v>
      </c>
      <c r="O25" s="66">
        <f t="shared" si="5"/>
        <v>4</v>
      </c>
      <c r="P25" s="65">
        <f>VLOOKUP($A25,'Return Data'!$B$7:$R$2292,11,0)</f>
        <v>4.3163</v>
      </c>
      <c r="Q25" s="66">
        <f t="shared" si="6"/>
        <v>3</v>
      </c>
      <c r="R25" s="65">
        <f>VLOOKUP($A25,'Return Data'!$B$7:$R$2292,12,0)</f>
        <v>4.3007999999999997</v>
      </c>
      <c r="S25" s="66">
        <f t="shared" si="7"/>
        <v>3</v>
      </c>
      <c r="T25" s="65">
        <f>VLOOKUP($A25,'Return Data'!$B$7:$R$2292,13,0)</f>
        <v>4.6615000000000002</v>
      </c>
      <c r="U25" s="66">
        <f t="shared" si="8"/>
        <v>3</v>
      </c>
      <c r="V25" s="65">
        <f>VLOOKUP($A25,'Return Data'!$B$7:$R$2292,17,0)</f>
        <v>6.2289000000000003</v>
      </c>
      <c r="W25" s="66">
        <f t="shared" si="9"/>
        <v>7</v>
      </c>
      <c r="X25" s="65">
        <f>VLOOKUP($A25,'Return Data'!$B$7:$R$2292,14,0)</f>
        <v>6.2042999999999999</v>
      </c>
      <c r="Y25" s="66">
        <f t="shared" si="10"/>
        <v>9</v>
      </c>
      <c r="Z25" s="65">
        <f>VLOOKUP($A25,'Return Data'!$B$7:$R$2292,16,0)</f>
        <v>7.8453999999999997</v>
      </c>
      <c r="AA25" s="67">
        <f t="shared" si="11"/>
        <v>7</v>
      </c>
    </row>
    <row r="26" spans="1:27" x14ac:dyDescent="0.3">
      <c r="A26" s="63" t="s">
        <v>1017</v>
      </c>
      <c r="B26" s="64">
        <f>VLOOKUP($A26,'Return Data'!$B$7:$R$2292,3,0)</f>
        <v>44679</v>
      </c>
      <c r="C26" s="65">
        <f>VLOOKUP($A26,'Return Data'!$B$7:$R$2292,4,0)</f>
        <v>25.614899999999999</v>
      </c>
      <c r="D26" s="65">
        <f>VLOOKUP($A26,'Return Data'!$B$7:$R$2292,5,0)</f>
        <v>-0.28499999999999998</v>
      </c>
      <c r="E26" s="66">
        <f t="shared" si="0"/>
        <v>21</v>
      </c>
      <c r="F26" s="65">
        <f>VLOOKUP($A26,'Return Data'!$B$7:$R$2292,6,0)</f>
        <v>3.2783000000000002</v>
      </c>
      <c r="G26" s="66">
        <f t="shared" si="1"/>
        <v>14</v>
      </c>
      <c r="H26" s="65">
        <f>VLOOKUP($A26,'Return Data'!$B$7:$R$2292,7,0)</f>
        <v>4.7473999999999998</v>
      </c>
      <c r="I26" s="66">
        <f t="shared" si="2"/>
        <v>9</v>
      </c>
      <c r="J26" s="65">
        <f>VLOOKUP($A26,'Return Data'!$B$7:$R$2292,8,0)</f>
        <v>6.3337000000000003</v>
      </c>
      <c r="K26" s="66">
        <f t="shared" si="3"/>
        <v>7</v>
      </c>
      <c r="L26" s="65">
        <f>VLOOKUP($A26,'Return Data'!$B$7:$R$2292,9,0)</f>
        <v>4.3692000000000002</v>
      </c>
      <c r="M26" s="66">
        <f t="shared" si="4"/>
        <v>3</v>
      </c>
      <c r="N26" s="65">
        <f>VLOOKUP($A26,'Return Data'!$B$7:$R$2292,10,0)</f>
        <v>4.6067999999999998</v>
      </c>
      <c r="O26" s="66">
        <f t="shared" si="5"/>
        <v>3</v>
      </c>
      <c r="P26" s="65">
        <f>VLOOKUP($A26,'Return Data'!$B$7:$R$2292,11,0)</f>
        <v>4.1417999999999999</v>
      </c>
      <c r="Q26" s="66">
        <f t="shared" si="6"/>
        <v>4</v>
      </c>
      <c r="R26" s="65">
        <f>VLOOKUP($A26,'Return Data'!$B$7:$R$2292,12,0)</f>
        <v>3.8037000000000001</v>
      </c>
      <c r="S26" s="66">
        <f t="shared" si="7"/>
        <v>11</v>
      </c>
      <c r="T26" s="65">
        <f>VLOOKUP($A26,'Return Data'!$B$7:$R$2292,13,0)</f>
        <v>3.9864999999999999</v>
      </c>
      <c r="U26" s="66">
        <f t="shared" si="8"/>
        <v>11</v>
      </c>
      <c r="V26" s="65">
        <f>VLOOKUP($A26,'Return Data'!$B$7:$R$2292,17,0)</f>
        <v>3.4245000000000001</v>
      </c>
      <c r="W26" s="66">
        <f t="shared" si="9"/>
        <v>23</v>
      </c>
      <c r="X26" s="65">
        <f>VLOOKUP($A26,'Return Data'!$B$7:$R$2292,14,0)</f>
        <v>-1.1359999999999999</v>
      </c>
      <c r="Y26" s="66">
        <f t="shared" si="10"/>
        <v>23</v>
      </c>
      <c r="Z26" s="65">
        <f>VLOOKUP($A26,'Return Data'!$B$7:$R$2292,16,0)</f>
        <v>5.6711999999999998</v>
      </c>
      <c r="AA26" s="67">
        <f t="shared" si="11"/>
        <v>22</v>
      </c>
    </row>
    <row r="27" spans="1:27" x14ac:dyDescent="0.3">
      <c r="A27" s="63" t="s">
        <v>1019</v>
      </c>
      <c r="B27" s="64">
        <f>VLOOKUP($A27,'Return Data'!$B$7:$R$2292,3,0)</f>
        <v>44679</v>
      </c>
      <c r="C27" s="65">
        <f>VLOOKUP($A27,'Return Data'!$B$7:$R$2292,4,0)</f>
        <v>2915.6025</v>
      </c>
      <c r="D27" s="65">
        <f>VLOOKUP($A27,'Return Data'!$B$7:$R$2292,5,0)</f>
        <v>-0.18029999999999999</v>
      </c>
      <c r="E27" s="66">
        <f t="shared" si="0"/>
        <v>20</v>
      </c>
      <c r="F27" s="65">
        <f>VLOOKUP($A27,'Return Data'!$B$7:$R$2292,6,0)</f>
        <v>1.7683</v>
      </c>
      <c r="G27" s="66">
        <f t="shared" si="1"/>
        <v>21</v>
      </c>
      <c r="H27" s="65">
        <f>VLOOKUP($A27,'Return Data'!$B$7:$R$2292,7,0)</f>
        <v>3.6297999999999999</v>
      </c>
      <c r="I27" s="66">
        <f t="shared" si="2"/>
        <v>17</v>
      </c>
      <c r="J27" s="65">
        <f>VLOOKUP($A27,'Return Data'!$B$7:$R$2292,8,0)</f>
        <v>5.2119999999999997</v>
      </c>
      <c r="K27" s="66">
        <f t="shared" si="3"/>
        <v>17</v>
      </c>
      <c r="L27" s="65">
        <f>VLOOKUP($A27,'Return Data'!$B$7:$R$2292,9,0)</f>
        <v>3.4289999999999998</v>
      </c>
      <c r="M27" s="66">
        <f t="shared" si="4"/>
        <v>16</v>
      </c>
      <c r="N27" s="65">
        <f>VLOOKUP($A27,'Return Data'!$B$7:$R$2292,10,0)</f>
        <v>3.9256000000000002</v>
      </c>
      <c r="O27" s="66">
        <f t="shared" si="5"/>
        <v>14</v>
      </c>
      <c r="P27" s="65">
        <f>VLOOKUP($A27,'Return Data'!$B$7:$R$2292,11,0)</f>
        <v>3.7866</v>
      </c>
      <c r="Q27" s="66">
        <f t="shared" si="6"/>
        <v>12</v>
      </c>
      <c r="R27" s="65">
        <f>VLOOKUP($A27,'Return Data'!$B$7:$R$2292,12,0)</f>
        <v>3.7315</v>
      </c>
      <c r="S27" s="66">
        <f t="shared" si="7"/>
        <v>13</v>
      </c>
      <c r="T27" s="65">
        <f>VLOOKUP($A27,'Return Data'!$B$7:$R$2292,13,0)</f>
        <v>3.8957999999999999</v>
      </c>
      <c r="U27" s="66">
        <f t="shared" si="8"/>
        <v>14</v>
      </c>
      <c r="V27" s="65">
        <f>VLOOKUP($A27,'Return Data'!$B$7:$R$2292,17,0)</f>
        <v>5.0323000000000002</v>
      </c>
      <c r="W27" s="66">
        <f t="shared" si="9"/>
        <v>17</v>
      </c>
      <c r="X27" s="65">
        <f>VLOOKUP($A27,'Return Data'!$B$7:$R$2292,14,0)</f>
        <v>6.1028000000000002</v>
      </c>
      <c r="Y27" s="66">
        <f t="shared" si="10"/>
        <v>10</v>
      </c>
      <c r="Z27" s="65">
        <f>VLOOKUP($A27,'Return Data'!$B$7:$R$2292,16,0)</f>
        <v>7.5782999999999996</v>
      </c>
      <c r="AA27" s="67">
        <f t="shared" si="11"/>
        <v>12</v>
      </c>
    </row>
    <row r="28" spans="1:27" x14ac:dyDescent="0.3">
      <c r="A28" s="63" t="s">
        <v>1020</v>
      </c>
      <c r="B28" s="64">
        <f>VLOOKUP($A28,'Return Data'!$B$7:$R$2292,3,0)</f>
        <v>44679</v>
      </c>
      <c r="C28" s="65">
        <f>VLOOKUP($A28,'Return Data'!$B$7:$R$2292,4,0)</f>
        <v>2967.4823999999999</v>
      </c>
      <c r="D28" s="65">
        <f>VLOOKUP($A28,'Return Data'!$B$7:$R$2292,5,0)</f>
        <v>-4.7140000000000004</v>
      </c>
      <c r="E28" s="66">
        <f t="shared" si="0"/>
        <v>23</v>
      </c>
      <c r="F28" s="65">
        <f>VLOOKUP($A28,'Return Data'!$B$7:$R$2292,6,0)</f>
        <v>2.4805999999999999</v>
      </c>
      <c r="G28" s="66">
        <f t="shared" si="1"/>
        <v>20</v>
      </c>
      <c r="H28" s="65">
        <f>VLOOKUP($A28,'Return Data'!$B$7:$R$2292,7,0)</f>
        <v>3.7900999999999998</v>
      </c>
      <c r="I28" s="66">
        <f t="shared" si="2"/>
        <v>15</v>
      </c>
      <c r="J28" s="65">
        <f>VLOOKUP($A28,'Return Data'!$B$7:$R$2292,8,0)</f>
        <v>5.1528</v>
      </c>
      <c r="K28" s="66">
        <f t="shared" si="3"/>
        <v>20</v>
      </c>
      <c r="L28" s="65">
        <f>VLOOKUP($A28,'Return Data'!$B$7:$R$2292,9,0)</f>
        <v>4.1100000000000003</v>
      </c>
      <c r="M28" s="66">
        <f t="shared" si="4"/>
        <v>5</v>
      </c>
      <c r="N28" s="65">
        <f>VLOOKUP($A28,'Return Data'!$B$7:$R$2292,10,0)</f>
        <v>4.3971</v>
      </c>
      <c r="O28" s="66">
        <f t="shared" si="5"/>
        <v>5</v>
      </c>
      <c r="P28" s="65">
        <f>VLOOKUP($A28,'Return Data'!$B$7:$R$2292,11,0)</f>
        <v>3.9866999999999999</v>
      </c>
      <c r="Q28" s="66">
        <f t="shared" si="6"/>
        <v>9</v>
      </c>
      <c r="R28" s="65">
        <f>VLOOKUP($A28,'Return Data'!$B$7:$R$2292,12,0)</f>
        <v>3.7229999999999999</v>
      </c>
      <c r="S28" s="66">
        <f t="shared" si="7"/>
        <v>14</v>
      </c>
      <c r="T28" s="65">
        <f>VLOOKUP($A28,'Return Data'!$B$7:$R$2292,13,0)</f>
        <v>3.8226</v>
      </c>
      <c r="U28" s="66">
        <f t="shared" si="8"/>
        <v>17</v>
      </c>
      <c r="V28" s="65">
        <f>VLOOKUP($A28,'Return Data'!$B$7:$R$2292,17,0)</f>
        <v>4.0774999999999997</v>
      </c>
      <c r="W28" s="66">
        <f t="shared" si="9"/>
        <v>21</v>
      </c>
      <c r="X28" s="65">
        <f>VLOOKUP($A28,'Return Data'!$B$7:$R$2292,14,0)</f>
        <v>-0.93799999999999994</v>
      </c>
      <c r="Y28" s="66">
        <f t="shared" si="10"/>
        <v>22</v>
      </c>
      <c r="Z28" s="65">
        <f>VLOOKUP($A28,'Return Data'!$B$7:$R$2292,16,0)</f>
        <v>5.3532000000000002</v>
      </c>
      <c r="AA28" s="67">
        <f t="shared" si="11"/>
        <v>23</v>
      </c>
    </row>
    <row r="29" spans="1:27" x14ac:dyDescent="0.3">
      <c r="A29" s="63" t="s">
        <v>1023</v>
      </c>
      <c r="B29" s="64">
        <f>VLOOKUP($A29,'Return Data'!$B$7:$R$2292,3,0)</f>
        <v>44679</v>
      </c>
      <c r="C29" s="65">
        <f>VLOOKUP($A29,'Return Data'!$B$7:$R$2292,4,0)</f>
        <v>3257.3957999999998</v>
      </c>
      <c r="D29" s="65">
        <f>VLOOKUP($A29,'Return Data'!$B$7:$R$2292,5,0)</f>
        <v>-8.2900000000000001E-2</v>
      </c>
      <c r="E29" s="66">
        <f t="shared" si="0"/>
        <v>19</v>
      </c>
      <c r="F29" s="65">
        <f>VLOOKUP($A29,'Return Data'!$B$7:$R$2292,6,0)</f>
        <v>3.9601000000000002</v>
      </c>
      <c r="G29" s="66">
        <f t="shared" si="1"/>
        <v>7</v>
      </c>
      <c r="H29" s="65">
        <f>VLOOKUP($A29,'Return Data'!$B$7:$R$2292,7,0)</f>
        <v>4.9023000000000003</v>
      </c>
      <c r="I29" s="66">
        <f t="shared" si="2"/>
        <v>8</v>
      </c>
      <c r="J29" s="65">
        <f>VLOOKUP($A29,'Return Data'!$B$7:$R$2292,8,0)</f>
        <v>6.7039</v>
      </c>
      <c r="K29" s="66">
        <f t="shared" si="3"/>
        <v>3</v>
      </c>
      <c r="L29" s="65">
        <f>VLOOKUP($A29,'Return Data'!$B$7:$R$2292,9,0)</f>
        <v>4.0388000000000002</v>
      </c>
      <c r="M29" s="66">
        <f t="shared" si="4"/>
        <v>6</v>
      </c>
      <c r="N29" s="65">
        <f>VLOOKUP($A29,'Return Data'!$B$7:$R$2292,10,0)</f>
        <v>4.0113000000000003</v>
      </c>
      <c r="O29" s="66">
        <f t="shared" si="5"/>
        <v>11</v>
      </c>
      <c r="P29" s="65">
        <f>VLOOKUP($A29,'Return Data'!$B$7:$R$2292,11,0)</f>
        <v>3.9823</v>
      </c>
      <c r="Q29" s="66">
        <f t="shared" si="6"/>
        <v>10</v>
      </c>
      <c r="R29" s="65">
        <f>VLOOKUP($A29,'Return Data'!$B$7:$R$2292,12,0)</f>
        <v>3.8142999999999998</v>
      </c>
      <c r="S29" s="66">
        <f t="shared" si="7"/>
        <v>10</v>
      </c>
      <c r="T29" s="65">
        <f>VLOOKUP($A29,'Return Data'!$B$7:$R$2292,13,0)</f>
        <v>3.9799000000000002</v>
      </c>
      <c r="U29" s="66">
        <f t="shared" si="8"/>
        <v>12</v>
      </c>
      <c r="V29" s="65">
        <f>VLOOKUP($A29,'Return Data'!$B$7:$R$2292,17,0)</f>
        <v>5.3428000000000004</v>
      </c>
      <c r="W29" s="66">
        <f t="shared" si="9"/>
        <v>13</v>
      </c>
      <c r="X29" s="65">
        <f>VLOOKUP($A29,'Return Data'!$B$7:$R$2292,14,0)</f>
        <v>4.1597999999999997</v>
      </c>
      <c r="Y29" s="66">
        <f t="shared" si="10"/>
        <v>19</v>
      </c>
      <c r="Z29" s="65">
        <f>VLOOKUP($A29,'Return Data'!$B$7:$R$2292,16,0)</f>
        <v>7.0810000000000004</v>
      </c>
      <c r="AA29" s="67">
        <f t="shared" si="11"/>
        <v>16</v>
      </c>
    </row>
    <row r="30" spans="1:27" x14ac:dyDescent="0.3">
      <c r="A30" s="63" t="s">
        <v>1024</v>
      </c>
      <c r="B30" s="64">
        <f>VLOOKUP($A30,'Return Data'!$B$7:$R$2292,3,0)</f>
        <v>0</v>
      </c>
      <c r="C30" s="65">
        <f>VLOOKUP($A30,'Return Data'!$B$7:$R$2292,4,0)</f>
        <v>0</v>
      </c>
      <c r="D30" s="65">
        <f>VLOOKUP($A30,'Return Data'!$B$7:$R$2292,5,0)</f>
        <v>0</v>
      </c>
      <c r="E30" s="66">
        <f t="shared" si="0"/>
        <v>18</v>
      </c>
      <c r="F30" s="65">
        <f>VLOOKUP($A30,'Return Data'!$B$7:$R$2292,6,0)</f>
        <v>0</v>
      </c>
      <c r="G30" s="66">
        <f t="shared" si="1"/>
        <v>23</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1025</v>
      </c>
      <c r="B31" s="64">
        <f>VLOOKUP($A31,'Return Data'!$B$7:$R$2292,3,0)</f>
        <v>44679</v>
      </c>
      <c r="C31" s="65">
        <f>VLOOKUP($A31,'Return Data'!$B$7:$R$2292,4,0)</f>
        <v>2898.9917999999998</v>
      </c>
      <c r="D31" s="65">
        <f>VLOOKUP($A31,'Return Data'!$B$7:$R$2292,5,0)</f>
        <v>0.82599999999999996</v>
      </c>
      <c r="E31" s="66">
        <f t="shared" si="0"/>
        <v>15</v>
      </c>
      <c r="F31" s="65">
        <f>VLOOKUP($A31,'Return Data'!$B$7:$R$2292,6,0)</f>
        <v>3.3530000000000002</v>
      </c>
      <c r="G31" s="66">
        <f t="shared" si="1"/>
        <v>13</v>
      </c>
      <c r="H31" s="65">
        <f>VLOOKUP($A31,'Return Data'!$B$7:$R$2292,7,0)</f>
        <v>5.0122999999999998</v>
      </c>
      <c r="I31" s="66">
        <f t="shared" si="2"/>
        <v>7</v>
      </c>
      <c r="J31" s="65">
        <f>VLOOKUP($A31,'Return Data'!$B$7:$R$2292,8,0)</f>
        <v>6.3769999999999998</v>
      </c>
      <c r="K31" s="66">
        <f t="shared" si="3"/>
        <v>6</v>
      </c>
      <c r="L31" s="65">
        <f>VLOOKUP($A31,'Return Data'!$B$7:$R$2292,9,0)</f>
        <v>3.4458000000000002</v>
      </c>
      <c r="M31" s="66">
        <f t="shared" si="4"/>
        <v>14</v>
      </c>
      <c r="N31" s="65">
        <f>VLOOKUP($A31,'Return Data'!$B$7:$R$2292,10,0)</f>
        <v>4.0416999999999996</v>
      </c>
      <c r="O31" s="66">
        <f t="shared" si="5"/>
        <v>10</v>
      </c>
      <c r="P31" s="65">
        <f>VLOOKUP($A31,'Return Data'!$B$7:$R$2292,11,0)</f>
        <v>3.762</v>
      </c>
      <c r="Q31" s="66">
        <f t="shared" si="6"/>
        <v>15</v>
      </c>
      <c r="R31" s="65">
        <f>VLOOKUP($A31,'Return Data'!$B$7:$R$2292,12,0)</f>
        <v>10.6106</v>
      </c>
      <c r="S31" s="66">
        <f t="shared" si="7"/>
        <v>2</v>
      </c>
      <c r="T31" s="65">
        <f>VLOOKUP($A31,'Return Data'!$B$7:$R$2292,13,0)</f>
        <v>9.1661000000000001</v>
      </c>
      <c r="U31" s="66">
        <f t="shared" si="8"/>
        <v>2</v>
      </c>
      <c r="V31" s="65">
        <f>VLOOKUP($A31,'Return Data'!$B$7:$R$2292,17,0)</f>
        <v>7.7507999999999999</v>
      </c>
      <c r="W31" s="66">
        <f t="shared" si="9"/>
        <v>3</v>
      </c>
      <c r="X31" s="65">
        <f>VLOOKUP($A31,'Return Data'!$B$7:$R$2292,14,0)</f>
        <v>3.5251000000000001</v>
      </c>
      <c r="Y31" s="66">
        <f>RANK(X31,X$8:X$31,0)</f>
        <v>20</v>
      </c>
      <c r="Z31" s="65">
        <f>VLOOKUP($A31,'Return Data'!$B$7:$R$2292,16,0)</f>
        <v>6.9360999999999997</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1.7472249999999996</v>
      </c>
      <c r="E33" s="74"/>
      <c r="F33" s="75">
        <f>AVERAGE(F8:F31)</f>
        <v>3.4583166666666663</v>
      </c>
      <c r="G33" s="74"/>
      <c r="H33" s="75">
        <f>AVERAGE(H8:H31)</f>
        <v>4.351891666666666</v>
      </c>
      <c r="I33" s="74"/>
      <c r="J33" s="75">
        <f>AVERAGE(J8:J31)</f>
        <v>5.4546833333333344</v>
      </c>
      <c r="K33" s="74"/>
      <c r="L33" s="75">
        <f>AVERAGE(L8:L31)</f>
        <v>3.4957708333333333</v>
      </c>
      <c r="M33" s="74"/>
      <c r="N33" s="75">
        <f>AVERAGE(N8:N31)</f>
        <v>4.2221833333333327</v>
      </c>
      <c r="O33" s="74"/>
      <c r="P33" s="75">
        <f>AVERAGE(P8:P31)</f>
        <v>4.2219833333333332</v>
      </c>
      <c r="Q33" s="74"/>
      <c r="R33" s="75">
        <f>AVERAGE(R8:R31)</f>
        <v>4.6402666666666663</v>
      </c>
      <c r="S33" s="74"/>
      <c r="T33" s="75">
        <f>AVERAGE(T8:T31)</f>
        <v>4.6031791666666662</v>
      </c>
      <c r="U33" s="74"/>
      <c r="V33" s="75">
        <f>AVERAGE(V8:V31)</f>
        <v>6.0043833333333332</v>
      </c>
      <c r="W33" s="74"/>
      <c r="X33" s="75">
        <f>AVERAGE(X8:X31)</f>
        <v>5.094995652173913</v>
      </c>
      <c r="Y33" s="74"/>
      <c r="Z33" s="75">
        <f>AVERAGE(Z8:Z31)</f>
        <v>7.0723291666666661</v>
      </c>
      <c r="AA33" s="76"/>
    </row>
    <row r="34" spans="1:27" x14ac:dyDescent="0.3">
      <c r="A34" s="73" t="s">
        <v>28</v>
      </c>
      <c r="B34" s="74"/>
      <c r="C34" s="74"/>
      <c r="D34" s="75">
        <f>MIN(D8:D31)</f>
        <v>-8.5805000000000007</v>
      </c>
      <c r="E34" s="74"/>
      <c r="F34" s="75">
        <f>MIN(F8:F31)</f>
        <v>-1.4112</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-1.1359999999999999</v>
      </c>
      <c r="Y34" s="74"/>
      <c r="Z34" s="75">
        <f>MIN(Z8:Z31)</f>
        <v>0</v>
      </c>
      <c r="AA34" s="76"/>
    </row>
    <row r="35" spans="1:27" ht="15" thickBot="1" x14ac:dyDescent="0.35">
      <c r="A35" s="77" t="s">
        <v>29</v>
      </c>
      <c r="B35" s="78"/>
      <c r="C35" s="78"/>
      <c r="D35" s="79">
        <f>MAX(D8:D31)</f>
        <v>12.4438</v>
      </c>
      <c r="E35" s="78"/>
      <c r="F35" s="79">
        <f>MAX(F8:F31)</f>
        <v>8.3966999999999992</v>
      </c>
      <c r="G35" s="78"/>
      <c r="H35" s="79">
        <f>MAX(H8:H31)</f>
        <v>7.6074999999999999</v>
      </c>
      <c r="I35" s="78"/>
      <c r="J35" s="79">
        <f>MAX(J8:J31)</f>
        <v>6.9326999999999996</v>
      </c>
      <c r="K35" s="78"/>
      <c r="L35" s="79">
        <f>MAX(L8:L31)</f>
        <v>6.9189999999999996</v>
      </c>
      <c r="M35" s="78"/>
      <c r="N35" s="79">
        <f>MAX(N8:N31)</f>
        <v>13.4147</v>
      </c>
      <c r="O35" s="78"/>
      <c r="P35" s="79">
        <f>MAX(P8:P31)</f>
        <v>17.134399999999999</v>
      </c>
      <c r="Q35" s="78"/>
      <c r="R35" s="79">
        <f>MAX(R8:R31)</f>
        <v>21.302</v>
      </c>
      <c r="S35" s="78"/>
      <c r="T35" s="79">
        <f>MAX(T8:T31)</f>
        <v>17.2881</v>
      </c>
      <c r="U35" s="78"/>
      <c r="V35" s="79">
        <f>MAX(V8:V31)</f>
        <v>15.923999999999999</v>
      </c>
      <c r="W35" s="78"/>
      <c r="X35" s="79">
        <f>MAX(X8:X31)</f>
        <v>8.3947000000000003</v>
      </c>
      <c r="Y35" s="78"/>
      <c r="Z35" s="79">
        <f>MAX(Z8:Z31)</f>
        <v>9.2066999999999997</v>
      </c>
      <c r="AA35" s="80"/>
    </row>
    <row r="36" spans="1:27" x14ac:dyDescent="0.3">
      <c r="A36" s="112" t="s">
        <v>431</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978</v>
      </c>
      <c r="B8" s="64">
        <f>VLOOKUP($A8,'Return Data'!$B$7:$R$2292,3,0)</f>
        <v>44679</v>
      </c>
      <c r="C8" s="65">
        <f>VLOOKUP($A8,'Return Data'!$B$7:$R$2292,4,0)</f>
        <v>536.95590000000004</v>
      </c>
      <c r="D8" s="65">
        <f>VLOOKUP($A8,'Return Data'!$B$7:$R$2292,5,0)</f>
        <v>3.8954</v>
      </c>
      <c r="E8" s="66">
        <f t="shared" ref="E8:E31" si="0">RANK(D8,D$8:D$31,0)</f>
        <v>3</v>
      </c>
      <c r="F8" s="65">
        <f>VLOOKUP($A8,'Return Data'!$B$7:$R$2292,6,0)</f>
        <v>3.5878999999999999</v>
      </c>
      <c r="G8" s="66">
        <f t="shared" ref="G8:G31" si="1">RANK(F8,F$8:F$31,0)</f>
        <v>8</v>
      </c>
      <c r="H8" s="65">
        <f>VLOOKUP($A8,'Return Data'!$B$7:$R$2292,7,0)</f>
        <v>4.2295999999999996</v>
      </c>
      <c r="I8" s="66">
        <f t="shared" ref="I8:I31" si="2">RANK(H8,H$8:H$31,0)</f>
        <v>8</v>
      </c>
      <c r="J8" s="65">
        <f>VLOOKUP($A8,'Return Data'!$B$7:$R$2292,8,0)</f>
        <v>5.3487</v>
      </c>
      <c r="K8" s="66">
        <f t="shared" ref="K8:K31" si="3">RANK(J8,J$8:J$31,0)</f>
        <v>10</v>
      </c>
      <c r="L8" s="65">
        <f>VLOOKUP($A8,'Return Data'!$B$7:$R$2292,9,0)</f>
        <v>2.9998999999999998</v>
      </c>
      <c r="M8" s="66">
        <f t="shared" ref="M8:M31" si="4">RANK(L8,L$8:L$31,0)</f>
        <v>13</v>
      </c>
      <c r="N8" s="65">
        <f>VLOOKUP($A8,'Return Data'!$B$7:$R$2292,10,0)</f>
        <v>3.8332999999999999</v>
      </c>
      <c r="O8" s="66">
        <f t="shared" ref="O8:O31" si="5">RANK(N8,N$8:N$31,0)</f>
        <v>4</v>
      </c>
      <c r="P8" s="65">
        <f>VLOOKUP($A8,'Return Data'!$B$7:$R$2292,11,0)</f>
        <v>3.4821</v>
      </c>
      <c r="Q8" s="66">
        <f t="shared" ref="Q8:Q31" si="6">RANK(P8,P$8:P$31,0)</f>
        <v>8</v>
      </c>
      <c r="R8" s="65">
        <f>VLOOKUP($A8,'Return Data'!$B$7:$R$2292,12,0)</f>
        <v>3.4</v>
      </c>
      <c r="S8" s="66">
        <f t="shared" ref="S8:S31" si="7">RANK(R8,R$8:R$31,0)</f>
        <v>6</v>
      </c>
      <c r="T8" s="65">
        <f>VLOOKUP($A8,'Return Data'!$B$7:$R$2292,13,0)</f>
        <v>3.6682000000000001</v>
      </c>
      <c r="U8" s="66">
        <f t="shared" ref="U8:U31" si="8">RANK(T8,T$8:T$31,0)</f>
        <v>8</v>
      </c>
      <c r="V8" s="65">
        <f>VLOOKUP($A8,'Return Data'!$B$7:$R$2292,17,0)</f>
        <v>5.2872000000000003</v>
      </c>
      <c r="W8" s="66">
        <f t="shared" ref="W8:W31" si="9">RANK(V8,V$8:V$31,0)</f>
        <v>9</v>
      </c>
      <c r="X8" s="65">
        <f>VLOOKUP($A8,'Return Data'!$B$7:$R$2292,14,0)</f>
        <v>5.9958</v>
      </c>
      <c r="Y8" s="66">
        <f t="shared" ref="Y8:Y29" si="10">RANK(X8,X$8:X$31,0)</f>
        <v>5</v>
      </c>
      <c r="Z8" s="65">
        <f>VLOOKUP($A8,'Return Data'!$B$7:$R$2292,16,0)</f>
        <v>7.2626999999999997</v>
      </c>
      <c r="AA8" s="67">
        <f t="shared" ref="AA8:AA31" si="11">RANK(Z8,Z$8:Z$31,0)</f>
        <v>13</v>
      </c>
    </row>
    <row r="9" spans="1:27" x14ac:dyDescent="0.3">
      <c r="A9" s="63" t="s">
        <v>981</v>
      </c>
      <c r="B9" s="64">
        <f>VLOOKUP($A9,'Return Data'!$B$7:$R$2292,3,0)</f>
        <v>44679</v>
      </c>
      <c r="C9" s="65">
        <f>VLOOKUP($A9,'Return Data'!$B$7:$R$2292,4,0)</f>
        <v>2502.1462000000001</v>
      </c>
      <c r="D9" s="65">
        <f>VLOOKUP($A9,'Return Data'!$B$7:$R$2292,5,0)</f>
        <v>2.4742000000000002</v>
      </c>
      <c r="E9" s="66">
        <f t="shared" si="0"/>
        <v>8</v>
      </c>
      <c r="F9" s="65">
        <f>VLOOKUP($A9,'Return Data'!$B$7:$R$2292,6,0)</f>
        <v>4.8007</v>
      </c>
      <c r="G9" s="66">
        <f t="shared" si="1"/>
        <v>3</v>
      </c>
      <c r="H9" s="65">
        <f>VLOOKUP($A9,'Return Data'!$B$7:$R$2292,7,0)</f>
        <v>5.2256999999999998</v>
      </c>
      <c r="I9" s="66">
        <f t="shared" si="2"/>
        <v>4</v>
      </c>
      <c r="J9" s="65">
        <f>VLOOKUP($A9,'Return Data'!$B$7:$R$2292,8,0)</f>
        <v>6.2203999999999997</v>
      </c>
      <c r="K9" s="66">
        <f t="shared" si="3"/>
        <v>3</v>
      </c>
      <c r="L9" s="65">
        <f>VLOOKUP($A9,'Return Data'!$B$7:$R$2292,9,0)</f>
        <v>3.2536999999999998</v>
      </c>
      <c r="M9" s="66">
        <f t="shared" si="4"/>
        <v>8</v>
      </c>
      <c r="N9" s="65">
        <f>VLOOKUP($A9,'Return Data'!$B$7:$R$2292,10,0)</f>
        <v>3.8334999999999999</v>
      </c>
      <c r="O9" s="66">
        <f t="shared" si="5"/>
        <v>3</v>
      </c>
      <c r="P9" s="65">
        <f>VLOOKUP($A9,'Return Data'!$B$7:$R$2292,11,0)</f>
        <v>3.7092999999999998</v>
      </c>
      <c r="Q9" s="66">
        <f t="shared" si="6"/>
        <v>2</v>
      </c>
      <c r="R9" s="65">
        <f>VLOOKUP($A9,'Return Data'!$B$7:$R$2292,12,0)</f>
        <v>3.6347999999999998</v>
      </c>
      <c r="S9" s="66">
        <f t="shared" si="7"/>
        <v>3</v>
      </c>
      <c r="T9" s="65">
        <f>VLOOKUP($A9,'Return Data'!$B$7:$R$2292,13,0)</f>
        <v>3.8010999999999999</v>
      </c>
      <c r="U9" s="66">
        <f t="shared" si="8"/>
        <v>5</v>
      </c>
      <c r="V9" s="65">
        <f>VLOOKUP($A9,'Return Data'!$B$7:$R$2292,17,0)</f>
        <v>5.1593</v>
      </c>
      <c r="W9" s="66">
        <f t="shared" si="9"/>
        <v>10</v>
      </c>
      <c r="X9" s="65">
        <f>VLOOKUP($A9,'Return Data'!$B$7:$R$2292,14,0)</f>
        <v>6.0792999999999999</v>
      </c>
      <c r="Y9" s="66">
        <f t="shared" si="10"/>
        <v>3</v>
      </c>
      <c r="Z9" s="65">
        <f>VLOOKUP($A9,'Return Data'!$B$7:$R$2292,16,0)</f>
        <v>7.5759999999999996</v>
      </c>
      <c r="AA9" s="67">
        <f t="shared" si="11"/>
        <v>6</v>
      </c>
    </row>
    <row r="10" spans="1:27" x14ac:dyDescent="0.3">
      <c r="A10" s="63" t="s">
        <v>2020</v>
      </c>
      <c r="B10" s="64">
        <f>VLOOKUP($A10,'Return Data'!$B$7:$R$2292,3,0)</f>
        <v>44679</v>
      </c>
      <c r="C10" s="65">
        <f>VLOOKUP($A10,'Return Data'!$B$7:$R$2292,4,0)</f>
        <v>32.933300000000003</v>
      </c>
      <c r="D10" s="65">
        <f>VLOOKUP($A10,'Return Data'!$B$7:$R$2292,5,0)</f>
        <v>11.4191</v>
      </c>
      <c r="E10" s="66">
        <f t="shared" si="0"/>
        <v>2</v>
      </c>
      <c r="F10" s="65">
        <f>VLOOKUP($A10,'Return Data'!$B$7:$R$2292,6,0)</f>
        <v>7.5041000000000002</v>
      </c>
      <c r="G10" s="66">
        <f t="shared" si="1"/>
        <v>1</v>
      </c>
      <c r="H10" s="65">
        <f>VLOOKUP($A10,'Return Data'!$B$7:$R$2292,7,0)</f>
        <v>5.8330000000000002</v>
      </c>
      <c r="I10" s="66">
        <f t="shared" si="2"/>
        <v>3</v>
      </c>
      <c r="J10" s="65">
        <f>VLOOKUP($A10,'Return Data'!$B$7:$R$2292,8,0)</f>
        <v>5.8361999999999998</v>
      </c>
      <c r="K10" s="66">
        <f t="shared" si="3"/>
        <v>5</v>
      </c>
      <c r="L10" s="65">
        <f>VLOOKUP($A10,'Return Data'!$B$7:$R$2292,9,0)</f>
        <v>2.1131000000000002</v>
      </c>
      <c r="M10" s="66">
        <f t="shared" si="4"/>
        <v>20</v>
      </c>
      <c r="N10" s="65">
        <f>VLOOKUP($A10,'Return Data'!$B$7:$R$2292,10,0)</f>
        <v>3.2271999999999998</v>
      </c>
      <c r="O10" s="66">
        <f t="shared" si="5"/>
        <v>18</v>
      </c>
      <c r="P10" s="65">
        <f>VLOOKUP($A10,'Return Data'!$B$7:$R$2292,11,0)</f>
        <v>3.1444999999999999</v>
      </c>
      <c r="Q10" s="66">
        <f t="shared" si="6"/>
        <v>18</v>
      </c>
      <c r="R10" s="65">
        <f>VLOOKUP($A10,'Return Data'!$B$7:$R$2292,12,0)</f>
        <v>2.9567000000000001</v>
      </c>
      <c r="S10" s="66">
        <f t="shared" si="7"/>
        <v>21</v>
      </c>
      <c r="T10" s="65">
        <f>VLOOKUP($A10,'Return Data'!$B$7:$R$2292,13,0)</f>
        <v>3.2494999999999998</v>
      </c>
      <c r="U10" s="66">
        <f t="shared" si="8"/>
        <v>18</v>
      </c>
      <c r="V10" s="65">
        <f>VLOOKUP($A10,'Return Data'!$B$7:$R$2292,17,0)</f>
        <v>4.6567999999999996</v>
      </c>
      <c r="W10" s="66">
        <f t="shared" si="9"/>
        <v>15</v>
      </c>
      <c r="X10" s="65">
        <f>VLOOKUP($A10,'Return Data'!$B$7:$R$2292,14,0)</f>
        <v>5.3952999999999998</v>
      </c>
      <c r="Y10" s="66">
        <f t="shared" si="10"/>
        <v>12</v>
      </c>
      <c r="Z10" s="65">
        <f>VLOOKUP($A10,'Return Data'!$B$7:$R$2292,16,0)</f>
        <v>7.4774000000000003</v>
      </c>
      <c r="AA10" s="67">
        <f t="shared" si="11"/>
        <v>7</v>
      </c>
    </row>
    <row r="11" spans="1:27" x14ac:dyDescent="0.3">
      <c r="A11" s="63" t="s">
        <v>985</v>
      </c>
      <c r="B11" s="64">
        <f>VLOOKUP($A11,'Return Data'!$B$7:$R$2292,3,0)</f>
        <v>44679</v>
      </c>
      <c r="C11" s="65">
        <f>VLOOKUP($A11,'Return Data'!$B$7:$R$2292,4,0)</f>
        <v>34.292000000000002</v>
      </c>
      <c r="D11" s="65">
        <f>VLOOKUP($A11,'Return Data'!$B$7:$R$2292,5,0)</f>
        <v>0.53220000000000001</v>
      </c>
      <c r="E11" s="66">
        <f t="shared" si="0"/>
        <v>15</v>
      </c>
      <c r="F11" s="65">
        <f>VLOOKUP($A11,'Return Data'!$B$7:$R$2292,6,0)</f>
        <v>2.4841000000000002</v>
      </c>
      <c r="G11" s="66">
        <f t="shared" si="1"/>
        <v>16</v>
      </c>
      <c r="H11" s="65">
        <f>VLOOKUP($A11,'Return Data'!$B$7:$R$2292,7,0)</f>
        <v>3.2408000000000001</v>
      </c>
      <c r="I11" s="66">
        <f t="shared" si="2"/>
        <v>17</v>
      </c>
      <c r="J11" s="65">
        <f>VLOOKUP($A11,'Return Data'!$B$7:$R$2292,8,0)</f>
        <v>5.0271999999999997</v>
      </c>
      <c r="K11" s="66">
        <f t="shared" si="3"/>
        <v>12</v>
      </c>
      <c r="L11" s="65">
        <f>VLOOKUP($A11,'Return Data'!$B$7:$R$2292,9,0)</f>
        <v>3.2328999999999999</v>
      </c>
      <c r="M11" s="66">
        <f t="shared" si="4"/>
        <v>9</v>
      </c>
      <c r="N11" s="65">
        <f>VLOOKUP($A11,'Return Data'!$B$7:$R$2292,10,0)</f>
        <v>3.5648</v>
      </c>
      <c r="O11" s="66">
        <f t="shared" si="5"/>
        <v>12</v>
      </c>
      <c r="P11" s="65">
        <f>VLOOKUP($A11,'Return Data'!$B$7:$R$2292,11,0)</f>
        <v>3.3875000000000002</v>
      </c>
      <c r="Q11" s="66">
        <f t="shared" si="6"/>
        <v>11</v>
      </c>
      <c r="R11" s="65">
        <f>VLOOKUP($A11,'Return Data'!$B$7:$R$2292,12,0)</f>
        <v>3.2113</v>
      </c>
      <c r="S11" s="66">
        <f t="shared" si="7"/>
        <v>16</v>
      </c>
      <c r="T11" s="65">
        <f>VLOOKUP($A11,'Return Data'!$B$7:$R$2292,13,0)</f>
        <v>3.2900999999999998</v>
      </c>
      <c r="U11" s="66">
        <f t="shared" si="8"/>
        <v>17</v>
      </c>
      <c r="V11" s="65">
        <f>VLOOKUP($A11,'Return Data'!$B$7:$R$2292,17,0)</f>
        <v>4.3144999999999998</v>
      </c>
      <c r="W11" s="66">
        <f t="shared" si="9"/>
        <v>19</v>
      </c>
      <c r="X11" s="65">
        <f>VLOOKUP($A11,'Return Data'!$B$7:$R$2292,14,0)</f>
        <v>5.3258000000000001</v>
      </c>
      <c r="Y11" s="66">
        <f t="shared" si="10"/>
        <v>13</v>
      </c>
      <c r="Z11" s="65">
        <f>VLOOKUP($A11,'Return Data'!$B$7:$R$2292,16,0)</f>
        <v>7.4447999999999999</v>
      </c>
      <c r="AA11" s="67">
        <f t="shared" si="11"/>
        <v>8</v>
      </c>
    </row>
    <row r="12" spans="1:27" x14ac:dyDescent="0.3">
      <c r="A12" s="63" t="s">
        <v>987</v>
      </c>
      <c r="B12" s="64">
        <f>VLOOKUP($A12,'Return Data'!$B$7:$R$2292,3,0)</f>
        <v>44679</v>
      </c>
      <c r="C12" s="65">
        <f>VLOOKUP($A12,'Return Data'!$B$7:$R$2292,4,0)</f>
        <v>16.1328</v>
      </c>
      <c r="D12" s="65">
        <f>VLOOKUP($A12,'Return Data'!$B$7:$R$2292,5,0)</f>
        <v>1.1313</v>
      </c>
      <c r="E12" s="66">
        <f t="shared" si="0"/>
        <v>10</v>
      </c>
      <c r="F12" s="65">
        <f>VLOOKUP($A12,'Return Data'!$B$7:$R$2292,6,0)</f>
        <v>2.7155999999999998</v>
      </c>
      <c r="G12" s="66">
        <f t="shared" si="1"/>
        <v>15</v>
      </c>
      <c r="H12" s="65">
        <f>VLOOKUP($A12,'Return Data'!$B$7:$R$2292,7,0)</f>
        <v>3.1694</v>
      </c>
      <c r="I12" s="66">
        <f t="shared" si="2"/>
        <v>18</v>
      </c>
      <c r="J12" s="65">
        <f>VLOOKUP($A12,'Return Data'!$B$7:$R$2292,8,0)</f>
        <v>4.8665000000000003</v>
      </c>
      <c r="K12" s="66">
        <f t="shared" si="3"/>
        <v>15</v>
      </c>
      <c r="L12" s="65">
        <f>VLOOKUP($A12,'Return Data'!$B$7:$R$2292,9,0)</f>
        <v>3.1393</v>
      </c>
      <c r="M12" s="66">
        <f t="shared" si="4"/>
        <v>11</v>
      </c>
      <c r="N12" s="65">
        <f>VLOOKUP($A12,'Return Data'!$B$7:$R$2292,10,0)</f>
        <v>3.6627999999999998</v>
      </c>
      <c r="O12" s="66">
        <f t="shared" si="5"/>
        <v>10</v>
      </c>
      <c r="P12" s="65">
        <f>VLOOKUP($A12,'Return Data'!$B$7:$R$2292,11,0)</f>
        <v>3.5872999999999999</v>
      </c>
      <c r="Q12" s="66">
        <f t="shared" si="6"/>
        <v>7</v>
      </c>
      <c r="R12" s="65">
        <f>VLOOKUP($A12,'Return Data'!$B$7:$R$2292,12,0)</f>
        <v>3.3860000000000001</v>
      </c>
      <c r="S12" s="66">
        <f t="shared" si="7"/>
        <v>7</v>
      </c>
      <c r="T12" s="65">
        <f>VLOOKUP($A12,'Return Data'!$B$7:$R$2292,13,0)</f>
        <v>3.5143</v>
      </c>
      <c r="U12" s="66">
        <f t="shared" si="8"/>
        <v>10</v>
      </c>
      <c r="V12" s="65">
        <f>VLOOKUP($A12,'Return Data'!$B$7:$R$2292,17,0)</f>
        <v>4.6932</v>
      </c>
      <c r="W12" s="66">
        <f t="shared" si="9"/>
        <v>14</v>
      </c>
      <c r="X12" s="65">
        <f>VLOOKUP($A12,'Return Data'!$B$7:$R$2292,14,0)</f>
        <v>5.7484999999999999</v>
      </c>
      <c r="Y12" s="66">
        <f t="shared" si="10"/>
        <v>8</v>
      </c>
      <c r="Z12" s="65">
        <f>VLOOKUP($A12,'Return Data'!$B$7:$R$2292,16,0)</f>
        <v>6.9282000000000004</v>
      </c>
      <c r="AA12" s="67">
        <f t="shared" si="11"/>
        <v>17</v>
      </c>
    </row>
    <row r="13" spans="1:27" x14ac:dyDescent="0.3">
      <c r="A13" s="63" t="s">
        <v>1829</v>
      </c>
      <c r="B13" s="64">
        <f>VLOOKUP($A13,'Return Data'!$B$7:$R$2292,3,0)</f>
        <v>44679</v>
      </c>
      <c r="C13" s="65">
        <f>VLOOKUP($A13,'Return Data'!$B$7:$R$2292,4,0)</f>
        <v>32.143300000000004</v>
      </c>
      <c r="D13" s="65">
        <f>VLOOKUP($A13,'Return Data'!$B$7:$R$2292,5,0)</f>
        <v>3.6341000000000001</v>
      </c>
      <c r="E13" s="66">
        <f t="shared" si="0"/>
        <v>5</v>
      </c>
      <c r="F13" s="65">
        <f>VLOOKUP($A13,'Return Data'!$B$7:$R$2292,6,0)</f>
        <v>3.6347999999999998</v>
      </c>
      <c r="G13" s="66">
        <f t="shared" si="1"/>
        <v>7</v>
      </c>
      <c r="H13" s="65">
        <f>VLOOKUP($A13,'Return Data'!$B$7:$R$2292,7,0)</f>
        <v>3.6038000000000001</v>
      </c>
      <c r="I13" s="66">
        <f t="shared" si="2"/>
        <v>13</v>
      </c>
      <c r="J13" s="65">
        <f>VLOOKUP($A13,'Return Data'!$B$7:$R$2292,8,0)</f>
        <v>3.5708000000000002</v>
      </c>
      <c r="K13" s="66">
        <f t="shared" si="3"/>
        <v>23</v>
      </c>
      <c r="L13" s="65">
        <f>VLOOKUP($A13,'Return Data'!$B$7:$R$2292,9,0)</f>
        <v>6.9233000000000002</v>
      </c>
      <c r="M13" s="66">
        <f t="shared" si="4"/>
        <v>1</v>
      </c>
      <c r="N13" s="65">
        <f>VLOOKUP($A13,'Return Data'!$B$7:$R$2292,10,0)</f>
        <v>83.564999999999998</v>
      </c>
      <c r="O13" s="66">
        <f t="shared" si="5"/>
        <v>1</v>
      </c>
      <c r="P13" s="65">
        <f>VLOOKUP($A13,'Return Data'!$B$7:$R$2292,11,0)</f>
        <v>53.582900000000002</v>
      </c>
      <c r="Q13" s="66">
        <f t="shared" si="6"/>
        <v>1</v>
      </c>
      <c r="R13" s="65">
        <f>VLOOKUP($A13,'Return Data'!$B$7:$R$2292,12,0)</f>
        <v>47.174500000000002</v>
      </c>
      <c r="S13" s="66">
        <f t="shared" si="7"/>
        <v>1</v>
      </c>
      <c r="T13" s="65">
        <f>VLOOKUP($A13,'Return Data'!$B$7:$R$2292,13,0)</f>
        <v>36.9268</v>
      </c>
      <c r="U13" s="66">
        <f t="shared" si="8"/>
        <v>1</v>
      </c>
      <c r="V13" s="65">
        <f>VLOOKUP($A13,'Return Data'!$B$7:$R$2292,17,0)</f>
        <v>25.056899999999999</v>
      </c>
      <c r="W13" s="66">
        <f t="shared" si="9"/>
        <v>1</v>
      </c>
      <c r="X13" s="65">
        <f>VLOOKUP($A13,'Return Data'!$B$7:$R$2292,14,0)</f>
        <v>13.859</v>
      </c>
      <c r="Y13" s="66">
        <f t="shared" si="10"/>
        <v>1</v>
      </c>
      <c r="Z13" s="65">
        <f>VLOOKUP($A13,'Return Data'!$B$7:$R$2292,16,0)</f>
        <v>10.4343</v>
      </c>
      <c r="AA13" s="67">
        <f t="shared" si="11"/>
        <v>1</v>
      </c>
    </row>
    <row r="14" spans="1:27" x14ac:dyDescent="0.3">
      <c r="A14" s="63" t="s">
        <v>992</v>
      </c>
      <c r="B14" s="64">
        <f>VLOOKUP($A14,'Return Data'!$B$7:$R$2292,3,0)</f>
        <v>44679</v>
      </c>
      <c r="C14" s="65">
        <f>VLOOKUP($A14,'Return Data'!$B$7:$R$2292,4,0)</f>
        <v>46.878799999999998</v>
      </c>
      <c r="D14" s="65">
        <f>VLOOKUP($A14,'Return Data'!$B$7:$R$2292,5,0)</f>
        <v>0.62290000000000001</v>
      </c>
      <c r="E14" s="66">
        <f t="shared" si="0"/>
        <v>13</v>
      </c>
      <c r="F14" s="65">
        <f>VLOOKUP($A14,'Return Data'!$B$7:$R$2292,6,0)</f>
        <v>3.1930999999999998</v>
      </c>
      <c r="G14" s="66">
        <f t="shared" si="1"/>
        <v>12</v>
      </c>
      <c r="H14" s="65">
        <f>VLOOKUP($A14,'Return Data'!$B$7:$R$2292,7,0)</f>
        <v>4.0072999999999999</v>
      </c>
      <c r="I14" s="66">
        <f t="shared" si="2"/>
        <v>10</v>
      </c>
      <c r="J14" s="65">
        <f>VLOOKUP($A14,'Return Data'!$B$7:$R$2292,8,0)</f>
        <v>4.8212999999999999</v>
      </c>
      <c r="K14" s="66">
        <f t="shared" si="3"/>
        <v>17</v>
      </c>
      <c r="L14" s="65">
        <f>VLOOKUP($A14,'Return Data'!$B$7:$R$2292,9,0)</f>
        <v>2.6078000000000001</v>
      </c>
      <c r="M14" s="66">
        <f t="shared" si="4"/>
        <v>19</v>
      </c>
      <c r="N14" s="65">
        <f>VLOOKUP($A14,'Return Data'!$B$7:$R$2292,10,0)</f>
        <v>3.2079</v>
      </c>
      <c r="O14" s="66">
        <f t="shared" si="5"/>
        <v>20</v>
      </c>
      <c r="P14" s="65">
        <f>VLOOKUP($A14,'Return Data'!$B$7:$R$2292,11,0)</f>
        <v>3.0228000000000002</v>
      </c>
      <c r="Q14" s="66">
        <f t="shared" si="6"/>
        <v>20</v>
      </c>
      <c r="R14" s="65">
        <f>VLOOKUP($A14,'Return Data'!$B$7:$R$2292,12,0)</f>
        <v>3.3348</v>
      </c>
      <c r="S14" s="66">
        <f t="shared" si="7"/>
        <v>10</v>
      </c>
      <c r="T14" s="65">
        <f>VLOOKUP($A14,'Return Data'!$B$7:$R$2292,13,0)</f>
        <v>3.7814000000000001</v>
      </c>
      <c r="U14" s="66">
        <f t="shared" si="8"/>
        <v>6</v>
      </c>
      <c r="V14" s="65">
        <f>VLOOKUP($A14,'Return Data'!$B$7:$R$2292,17,0)</f>
        <v>5.7294</v>
      </c>
      <c r="W14" s="66">
        <f t="shared" si="9"/>
        <v>6</v>
      </c>
      <c r="X14" s="65">
        <f>VLOOKUP($A14,'Return Data'!$B$7:$R$2292,14,0)</f>
        <v>6.0754999999999999</v>
      </c>
      <c r="Y14" s="66">
        <f t="shared" si="10"/>
        <v>4</v>
      </c>
      <c r="Z14" s="65">
        <f>VLOOKUP($A14,'Return Data'!$B$7:$R$2292,16,0)</f>
        <v>7.1216999999999997</v>
      </c>
      <c r="AA14" s="67">
        <f t="shared" si="11"/>
        <v>16</v>
      </c>
    </row>
    <row r="15" spans="1:27" x14ac:dyDescent="0.3">
      <c r="A15" s="63" t="s">
        <v>994</v>
      </c>
      <c r="B15" s="64">
        <f>VLOOKUP($A15,'Return Data'!$B$7:$R$2292,3,0)</f>
        <v>44679</v>
      </c>
      <c r="C15" s="65">
        <f>VLOOKUP($A15,'Return Data'!$B$7:$R$2292,4,0)</f>
        <v>16.781400000000001</v>
      </c>
      <c r="D15" s="65">
        <f>VLOOKUP($A15,'Return Data'!$B$7:$R$2292,5,0)</f>
        <v>1.0874999999999999</v>
      </c>
      <c r="E15" s="66">
        <f t="shared" si="0"/>
        <v>11</v>
      </c>
      <c r="F15" s="65">
        <f>VLOOKUP($A15,'Return Data'!$B$7:$R$2292,6,0)</f>
        <v>1.2325999999999999</v>
      </c>
      <c r="G15" s="66">
        <f t="shared" si="1"/>
        <v>21</v>
      </c>
      <c r="H15" s="65">
        <f>VLOOKUP($A15,'Return Data'!$B$7:$R$2292,7,0)</f>
        <v>2.1448</v>
      </c>
      <c r="I15" s="66">
        <f t="shared" si="2"/>
        <v>22</v>
      </c>
      <c r="J15" s="65">
        <f>VLOOKUP($A15,'Return Data'!$B$7:$R$2292,8,0)</f>
        <v>5.6681999999999997</v>
      </c>
      <c r="K15" s="66">
        <f t="shared" si="3"/>
        <v>7</v>
      </c>
      <c r="L15" s="65">
        <f>VLOOKUP($A15,'Return Data'!$B$7:$R$2292,9,0)</f>
        <v>1.7706999999999999</v>
      </c>
      <c r="M15" s="66">
        <f t="shared" si="4"/>
        <v>23</v>
      </c>
      <c r="N15" s="65">
        <f>VLOOKUP($A15,'Return Data'!$B$7:$R$2292,10,0)</f>
        <v>3.2080000000000002</v>
      </c>
      <c r="O15" s="66">
        <f t="shared" si="5"/>
        <v>19</v>
      </c>
      <c r="P15" s="65">
        <f>VLOOKUP($A15,'Return Data'!$B$7:$R$2292,11,0)</f>
        <v>3.3460999999999999</v>
      </c>
      <c r="Q15" s="66">
        <f t="shared" si="6"/>
        <v>13</v>
      </c>
      <c r="R15" s="65">
        <f>VLOOKUP($A15,'Return Data'!$B$7:$R$2292,12,0)</f>
        <v>3.0979999999999999</v>
      </c>
      <c r="S15" s="66">
        <f t="shared" si="7"/>
        <v>18</v>
      </c>
      <c r="T15" s="65">
        <f>VLOOKUP($A15,'Return Data'!$B$7:$R$2292,13,0)</f>
        <v>3.2339000000000002</v>
      </c>
      <c r="U15" s="66">
        <f t="shared" si="8"/>
        <v>19</v>
      </c>
      <c r="V15" s="65">
        <f>VLOOKUP($A15,'Return Data'!$B$7:$R$2292,17,0)</f>
        <v>3.1053000000000002</v>
      </c>
      <c r="W15" s="66">
        <f t="shared" si="9"/>
        <v>22</v>
      </c>
      <c r="X15" s="65">
        <f>VLOOKUP($A15,'Return Data'!$B$7:$R$2292,14,0)</f>
        <v>0.79269999999999996</v>
      </c>
      <c r="Y15" s="66">
        <f t="shared" si="10"/>
        <v>21</v>
      </c>
      <c r="Z15" s="65">
        <f>VLOOKUP($A15,'Return Data'!$B$7:$R$2292,16,0)</f>
        <v>3.3875000000000002</v>
      </c>
      <c r="AA15" s="67">
        <f t="shared" si="11"/>
        <v>23</v>
      </c>
    </row>
    <row r="16" spans="1:27" x14ac:dyDescent="0.3">
      <c r="A16" s="63" t="s">
        <v>996</v>
      </c>
      <c r="B16" s="64">
        <f>VLOOKUP($A16,'Return Data'!$B$7:$R$2292,3,0)</f>
        <v>44679</v>
      </c>
      <c r="C16" s="65">
        <f>VLOOKUP($A16,'Return Data'!$B$7:$R$2292,4,0)</f>
        <v>434.21940000000001</v>
      </c>
      <c r="D16" s="65">
        <f>VLOOKUP($A16,'Return Data'!$B$7:$R$2292,5,0)</f>
        <v>-2.5131999999999999</v>
      </c>
      <c r="E16" s="66">
        <f t="shared" si="0"/>
        <v>22</v>
      </c>
      <c r="F16" s="65">
        <f>VLOOKUP($A16,'Return Data'!$B$7:$R$2292,6,0)</f>
        <v>2.3849</v>
      </c>
      <c r="G16" s="66">
        <f t="shared" si="1"/>
        <v>18</v>
      </c>
      <c r="H16" s="65">
        <f>VLOOKUP($A16,'Return Data'!$B$7:$R$2292,7,0)</f>
        <v>7.4871999999999996</v>
      </c>
      <c r="I16" s="66">
        <f t="shared" si="2"/>
        <v>1</v>
      </c>
      <c r="J16" s="65">
        <f>VLOOKUP($A16,'Return Data'!$B$7:$R$2292,8,0)</f>
        <v>5.5019999999999998</v>
      </c>
      <c r="K16" s="66">
        <f t="shared" si="3"/>
        <v>8</v>
      </c>
      <c r="L16" s="65">
        <f>VLOOKUP($A16,'Return Data'!$B$7:$R$2292,9,0)</f>
        <v>4.2983000000000002</v>
      </c>
      <c r="M16" s="66">
        <f t="shared" si="4"/>
        <v>2</v>
      </c>
      <c r="N16" s="65">
        <f>VLOOKUP($A16,'Return Data'!$B$7:$R$2292,10,0)</f>
        <v>2.9152999999999998</v>
      </c>
      <c r="O16" s="66">
        <f t="shared" si="5"/>
        <v>22</v>
      </c>
      <c r="P16" s="65">
        <f>VLOOKUP($A16,'Return Data'!$B$7:$R$2292,11,0)</f>
        <v>2.3736999999999999</v>
      </c>
      <c r="Q16" s="66">
        <f t="shared" si="6"/>
        <v>23</v>
      </c>
      <c r="R16" s="65">
        <f>VLOOKUP($A16,'Return Data'!$B$7:$R$2292,12,0)</f>
        <v>3.3405</v>
      </c>
      <c r="S16" s="66">
        <f t="shared" si="7"/>
        <v>9</v>
      </c>
      <c r="T16" s="65">
        <f>VLOOKUP($A16,'Return Data'!$B$7:$R$2292,13,0)</f>
        <v>3.9891000000000001</v>
      </c>
      <c r="U16" s="66">
        <f t="shared" si="8"/>
        <v>3</v>
      </c>
      <c r="V16" s="65">
        <f>VLOOKUP($A16,'Return Data'!$B$7:$R$2292,17,0)</f>
        <v>5.8639999999999999</v>
      </c>
      <c r="W16" s="66">
        <f t="shared" si="9"/>
        <v>4</v>
      </c>
      <c r="X16" s="65">
        <f>VLOOKUP($A16,'Return Data'!$B$7:$R$2292,14,0)</f>
        <v>6.4336000000000002</v>
      </c>
      <c r="Y16" s="66">
        <f t="shared" si="10"/>
        <v>2</v>
      </c>
      <c r="Z16" s="65">
        <f>VLOOKUP($A16,'Return Data'!$B$7:$R$2292,16,0)</f>
        <v>7.7805999999999997</v>
      </c>
      <c r="AA16" s="67">
        <f t="shared" si="11"/>
        <v>2</v>
      </c>
    </row>
    <row r="17" spans="1:27" x14ac:dyDescent="0.3">
      <c r="A17" s="63" t="s">
        <v>999</v>
      </c>
      <c r="B17" s="64">
        <f>VLOOKUP($A17,'Return Data'!$B$7:$R$2292,3,0)</f>
        <v>44679</v>
      </c>
      <c r="C17" s="65">
        <f>VLOOKUP($A17,'Return Data'!$B$7:$R$2292,4,0)</f>
        <v>31.386700000000001</v>
      </c>
      <c r="D17" s="65">
        <f>VLOOKUP($A17,'Return Data'!$B$7:$R$2292,5,0)</f>
        <v>-8.8360000000000003</v>
      </c>
      <c r="E17" s="66">
        <f t="shared" si="0"/>
        <v>24</v>
      </c>
      <c r="F17" s="65">
        <f>VLOOKUP($A17,'Return Data'!$B$7:$R$2292,6,0)</f>
        <v>-1.6666000000000001</v>
      </c>
      <c r="G17" s="66">
        <f t="shared" si="1"/>
        <v>24</v>
      </c>
      <c r="H17" s="65">
        <f>VLOOKUP($A17,'Return Data'!$B$7:$R$2292,7,0)</f>
        <v>2.0442</v>
      </c>
      <c r="I17" s="66">
        <f t="shared" si="2"/>
        <v>23</v>
      </c>
      <c r="J17" s="65">
        <f>VLOOKUP($A17,'Return Data'!$B$7:$R$2292,8,0)</f>
        <v>4.9173999999999998</v>
      </c>
      <c r="K17" s="66">
        <f t="shared" si="3"/>
        <v>14</v>
      </c>
      <c r="L17" s="65">
        <f>VLOOKUP($A17,'Return Data'!$B$7:$R$2292,9,0)</f>
        <v>2.0405000000000002</v>
      </c>
      <c r="M17" s="66">
        <f t="shared" si="4"/>
        <v>21</v>
      </c>
      <c r="N17" s="65">
        <f>VLOOKUP($A17,'Return Data'!$B$7:$R$2292,10,0)</f>
        <v>3.3403</v>
      </c>
      <c r="O17" s="66">
        <f t="shared" si="5"/>
        <v>15</v>
      </c>
      <c r="P17" s="65">
        <f>VLOOKUP($A17,'Return Data'!$B$7:$R$2292,11,0)</f>
        <v>3.2822</v>
      </c>
      <c r="Q17" s="66">
        <f t="shared" si="6"/>
        <v>15</v>
      </c>
      <c r="R17" s="65">
        <f>VLOOKUP($A17,'Return Data'!$B$7:$R$2292,12,0)</f>
        <v>3.2219000000000002</v>
      </c>
      <c r="S17" s="66">
        <f t="shared" si="7"/>
        <v>15</v>
      </c>
      <c r="T17" s="65">
        <f>VLOOKUP($A17,'Return Data'!$B$7:$R$2292,13,0)</f>
        <v>3.3820999999999999</v>
      </c>
      <c r="U17" s="66">
        <f t="shared" si="8"/>
        <v>15</v>
      </c>
      <c r="V17" s="65">
        <f>VLOOKUP($A17,'Return Data'!$B$7:$R$2292,17,0)</f>
        <v>4.6287000000000003</v>
      </c>
      <c r="W17" s="66">
        <f t="shared" si="9"/>
        <v>16</v>
      </c>
      <c r="X17" s="65">
        <f>VLOOKUP($A17,'Return Data'!$B$7:$R$2292,14,0)</f>
        <v>5.6889000000000003</v>
      </c>
      <c r="Y17" s="66">
        <f t="shared" si="10"/>
        <v>9</v>
      </c>
      <c r="Z17" s="65">
        <f>VLOOKUP($A17,'Return Data'!$B$7:$R$2292,16,0)</f>
        <v>7.2748999999999997</v>
      </c>
      <c r="AA17" s="67">
        <f t="shared" si="11"/>
        <v>12</v>
      </c>
    </row>
    <row r="18" spans="1:27" x14ac:dyDescent="0.3">
      <c r="A18" s="63" t="s">
        <v>1000</v>
      </c>
      <c r="B18" s="64">
        <f>VLOOKUP($A18,'Return Data'!$B$7:$R$2292,3,0)</f>
        <v>44679</v>
      </c>
      <c r="C18" s="65">
        <f>VLOOKUP($A18,'Return Data'!$B$7:$R$2292,4,0)</f>
        <v>3079.0664000000002</v>
      </c>
      <c r="D18" s="65">
        <f>VLOOKUP($A18,'Return Data'!$B$7:$R$2292,5,0)</f>
        <v>0.55600000000000005</v>
      </c>
      <c r="E18" s="66">
        <f t="shared" si="0"/>
        <v>14</v>
      </c>
      <c r="F18" s="65">
        <f>VLOOKUP($A18,'Return Data'!$B$7:$R$2292,6,0)</f>
        <v>2.8868</v>
      </c>
      <c r="G18" s="66">
        <f t="shared" si="1"/>
        <v>13</v>
      </c>
      <c r="H18" s="65">
        <f>VLOOKUP($A18,'Return Data'!$B$7:$R$2292,7,0)</f>
        <v>3.4113000000000002</v>
      </c>
      <c r="I18" s="66">
        <f t="shared" si="2"/>
        <v>15</v>
      </c>
      <c r="J18" s="65">
        <f>VLOOKUP($A18,'Return Data'!$B$7:$R$2292,8,0)</f>
        <v>4.9641999999999999</v>
      </c>
      <c r="K18" s="66">
        <f t="shared" si="3"/>
        <v>13</v>
      </c>
      <c r="L18" s="65">
        <f>VLOOKUP($A18,'Return Data'!$B$7:$R$2292,9,0)</f>
        <v>3.1728000000000001</v>
      </c>
      <c r="M18" s="66">
        <f t="shared" si="4"/>
        <v>10</v>
      </c>
      <c r="N18" s="65">
        <f>VLOOKUP($A18,'Return Data'!$B$7:$R$2292,10,0)</f>
        <v>3.6614</v>
      </c>
      <c r="O18" s="66">
        <f t="shared" si="5"/>
        <v>11</v>
      </c>
      <c r="P18" s="65">
        <f>VLOOKUP($A18,'Return Data'!$B$7:$R$2292,11,0)</f>
        <v>3.4306999999999999</v>
      </c>
      <c r="Q18" s="66">
        <f t="shared" si="6"/>
        <v>10</v>
      </c>
      <c r="R18" s="65">
        <f>VLOOKUP($A18,'Return Data'!$B$7:$R$2292,12,0)</f>
        <v>3.2496999999999998</v>
      </c>
      <c r="S18" s="66">
        <f t="shared" si="7"/>
        <v>13</v>
      </c>
      <c r="T18" s="65">
        <f>VLOOKUP($A18,'Return Data'!$B$7:$R$2292,13,0)</f>
        <v>3.4085000000000001</v>
      </c>
      <c r="U18" s="66">
        <f t="shared" si="8"/>
        <v>12</v>
      </c>
      <c r="V18" s="65">
        <f>VLOOKUP($A18,'Return Data'!$B$7:$R$2292,17,0)</f>
        <v>4.8754999999999997</v>
      </c>
      <c r="W18" s="66">
        <f t="shared" si="9"/>
        <v>13</v>
      </c>
      <c r="X18" s="65">
        <f>VLOOKUP($A18,'Return Data'!$B$7:$R$2292,14,0)</f>
        <v>5.8933999999999997</v>
      </c>
      <c r="Y18" s="66">
        <f t="shared" si="10"/>
        <v>7</v>
      </c>
      <c r="Z18" s="65">
        <f>VLOOKUP($A18,'Return Data'!$B$7:$R$2292,16,0)</f>
        <v>7.6337999999999999</v>
      </c>
      <c r="AA18" s="67">
        <f t="shared" si="11"/>
        <v>4</v>
      </c>
    </row>
    <row r="19" spans="1:27" x14ac:dyDescent="0.3">
      <c r="A19" s="63" t="s">
        <v>1002</v>
      </c>
      <c r="B19" s="64">
        <f>VLOOKUP($A19,'Return Data'!$B$7:$R$2292,3,0)</f>
        <v>44679</v>
      </c>
      <c r="C19" s="65">
        <f>VLOOKUP($A19,'Return Data'!$B$7:$R$2292,4,0)</f>
        <v>30.296399999999998</v>
      </c>
      <c r="D19" s="65">
        <f>VLOOKUP($A19,'Return Data'!$B$7:$R$2292,5,0)</f>
        <v>0</v>
      </c>
      <c r="E19" s="66">
        <f t="shared" si="0"/>
        <v>16</v>
      </c>
      <c r="F19" s="65">
        <f>VLOOKUP($A19,'Return Data'!$B$7:$R$2292,6,0)</f>
        <v>3.2938999999999998</v>
      </c>
      <c r="G19" s="66">
        <f t="shared" si="1"/>
        <v>10</v>
      </c>
      <c r="H19" s="65">
        <f>VLOOKUP($A19,'Return Data'!$B$7:$R$2292,7,0)</f>
        <v>3.7029999999999998</v>
      </c>
      <c r="I19" s="66">
        <f t="shared" si="2"/>
        <v>12</v>
      </c>
      <c r="J19" s="65">
        <f>VLOOKUP($A19,'Return Data'!$B$7:$R$2292,8,0)</f>
        <v>5.2319000000000004</v>
      </c>
      <c r="K19" s="66">
        <f t="shared" si="3"/>
        <v>11</v>
      </c>
      <c r="L19" s="65">
        <f>VLOOKUP($A19,'Return Data'!$B$7:$R$2292,9,0)</f>
        <v>3.645</v>
      </c>
      <c r="M19" s="66">
        <f t="shared" si="4"/>
        <v>4</v>
      </c>
      <c r="N19" s="65">
        <f>VLOOKUP($A19,'Return Data'!$B$7:$R$2292,10,0)</f>
        <v>3.7545000000000002</v>
      </c>
      <c r="O19" s="66">
        <f t="shared" si="5"/>
        <v>5</v>
      </c>
      <c r="P19" s="65">
        <f>VLOOKUP($A19,'Return Data'!$B$7:$R$2292,11,0)</f>
        <v>3.6448999999999998</v>
      </c>
      <c r="Q19" s="66">
        <f t="shared" si="6"/>
        <v>4</v>
      </c>
      <c r="R19" s="65">
        <f>VLOOKUP($A19,'Return Data'!$B$7:$R$2292,12,0)</f>
        <v>3.3805000000000001</v>
      </c>
      <c r="S19" s="66">
        <f t="shared" si="7"/>
        <v>8</v>
      </c>
      <c r="T19" s="65">
        <f>VLOOKUP($A19,'Return Data'!$B$7:$R$2292,13,0)</f>
        <v>3.4445000000000001</v>
      </c>
      <c r="U19" s="66">
        <f t="shared" si="8"/>
        <v>11</v>
      </c>
      <c r="V19" s="65">
        <f>VLOOKUP($A19,'Return Data'!$B$7:$R$2292,17,0)</f>
        <v>14.1418</v>
      </c>
      <c r="W19" s="66">
        <f t="shared" si="9"/>
        <v>2</v>
      </c>
      <c r="X19" s="65">
        <f>VLOOKUP($A19,'Return Data'!$B$7:$R$2292,14,0)</f>
        <v>4.3375000000000004</v>
      </c>
      <c r="Y19" s="66">
        <f t="shared" si="10"/>
        <v>17</v>
      </c>
      <c r="Z19" s="65">
        <f>VLOOKUP($A19,'Return Data'!$B$7:$R$2292,16,0)</f>
        <v>7.3666</v>
      </c>
      <c r="AA19" s="67">
        <f t="shared" si="11"/>
        <v>9</v>
      </c>
    </row>
    <row r="20" spans="1:27" x14ac:dyDescent="0.3">
      <c r="A20" s="63" t="s">
        <v>1004</v>
      </c>
      <c r="B20" s="64">
        <f>VLOOKUP($A20,'Return Data'!$B$7:$R$2292,3,0)</f>
        <v>44679</v>
      </c>
      <c r="C20" s="65">
        <f>VLOOKUP($A20,'Return Data'!$B$7:$R$2292,4,0)</f>
        <v>2732.4674</v>
      </c>
      <c r="D20" s="65">
        <f>VLOOKUP($A20,'Return Data'!$B$7:$R$2292,5,0)</f>
        <v>3.8260999999999998</v>
      </c>
      <c r="E20" s="66">
        <f t="shared" si="0"/>
        <v>4</v>
      </c>
      <c r="F20" s="65">
        <f>VLOOKUP($A20,'Return Data'!$B$7:$R$2292,6,0)</f>
        <v>4.5076999999999998</v>
      </c>
      <c r="G20" s="66">
        <f t="shared" si="1"/>
        <v>4</v>
      </c>
      <c r="H20" s="65">
        <f>VLOOKUP($A20,'Return Data'!$B$7:$R$2292,7,0)</f>
        <v>6.5648999999999997</v>
      </c>
      <c r="I20" s="66">
        <f t="shared" si="2"/>
        <v>2</v>
      </c>
      <c r="J20" s="65">
        <f>VLOOKUP($A20,'Return Data'!$B$7:$R$2292,8,0)</f>
        <v>6.1626000000000003</v>
      </c>
      <c r="K20" s="66">
        <f t="shared" si="3"/>
        <v>4</v>
      </c>
      <c r="L20" s="65">
        <f>VLOOKUP($A20,'Return Data'!$B$7:$R$2292,9,0)</f>
        <v>2.9237000000000002</v>
      </c>
      <c r="M20" s="66">
        <f t="shared" si="4"/>
        <v>15</v>
      </c>
      <c r="N20" s="65">
        <f>VLOOKUP($A20,'Return Data'!$B$7:$R$2292,10,0)</f>
        <v>3.0363000000000002</v>
      </c>
      <c r="O20" s="66">
        <f t="shared" si="5"/>
        <v>21</v>
      </c>
      <c r="P20" s="65">
        <f>VLOOKUP($A20,'Return Data'!$B$7:$R$2292,11,0)</f>
        <v>2.9184999999999999</v>
      </c>
      <c r="Q20" s="66">
        <f t="shared" si="6"/>
        <v>21</v>
      </c>
      <c r="R20" s="65">
        <f>VLOOKUP($A20,'Return Data'!$B$7:$R$2292,12,0)</f>
        <v>3.2448000000000001</v>
      </c>
      <c r="S20" s="66">
        <f t="shared" si="7"/>
        <v>14</v>
      </c>
      <c r="T20" s="65">
        <f>VLOOKUP($A20,'Return Data'!$B$7:$R$2292,13,0)</f>
        <v>3.5777000000000001</v>
      </c>
      <c r="U20" s="66">
        <f t="shared" si="8"/>
        <v>9</v>
      </c>
      <c r="V20" s="65">
        <f>VLOOKUP($A20,'Return Data'!$B$7:$R$2292,17,0)</f>
        <v>5.5481999999999996</v>
      </c>
      <c r="W20" s="66">
        <f t="shared" si="9"/>
        <v>7</v>
      </c>
      <c r="X20" s="65">
        <f>VLOOKUP($A20,'Return Data'!$B$7:$R$2292,14,0)</f>
        <v>5.9397000000000002</v>
      </c>
      <c r="Y20" s="66">
        <f t="shared" si="10"/>
        <v>6</v>
      </c>
      <c r="Z20" s="65">
        <f>VLOOKUP($A20,'Return Data'!$B$7:$R$2292,16,0)</f>
        <v>7.3605</v>
      </c>
      <c r="AA20" s="67">
        <f t="shared" si="11"/>
        <v>10</v>
      </c>
    </row>
    <row r="21" spans="1:27" x14ac:dyDescent="0.3">
      <c r="A21" s="63" t="s">
        <v>1007</v>
      </c>
      <c r="B21" s="64">
        <f>VLOOKUP($A21,'Return Data'!$B$7:$R$2292,3,0)</f>
        <v>44679</v>
      </c>
      <c r="C21" s="65">
        <f>VLOOKUP($A21,'Return Data'!$B$7:$R$2292,4,0)</f>
        <v>23.017099999999999</v>
      </c>
      <c r="D21" s="65">
        <f>VLOOKUP($A21,'Return Data'!$B$7:$R$2292,5,0)</f>
        <v>2.0615999999999999</v>
      </c>
      <c r="E21" s="66">
        <f t="shared" si="0"/>
        <v>9</v>
      </c>
      <c r="F21" s="65">
        <f>VLOOKUP($A21,'Return Data'!$B$7:$R$2292,6,0)</f>
        <v>2.8551000000000002</v>
      </c>
      <c r="G21" s="66">
        <f t="shared" si="1"/>
        <v>14</v>
      </c>
      <c r="H21" s="65">
        <f>VLOOKUP($A21,'Return Data'!$B$7:$R$2292,7,0)</f>
        <v>3.2642000000000002</v>
      </c>
      <c r="I21" s="66">
        <f t="shared" si="2"/>
        <v>16</v>
      </c>
      <c r="J21" s="65">
        <f>VLOOKUP($A21,'Return Data'!$B$7:$R$2292,8,0)</f>
        <v>4.4588999999999999</v>
      </c>
      <c r="K21" s="66">
        <f t="shared" si="3"/>
        <v>21</v>
      </c>
      <c r="L21" s="65">
        <f>VLOOKUP($A21,'Return Data'!$B$7:$R$2292,9,0)</f>
        <v>3.0257999999999998</v>
      </c>
      <c r="M21" s="66">
        <f t="shared" si="4"/>
        <v>12</v>
      </c>
      <c r="N21" s="65">
        <f>VLOOKUP($A21,'Return Data'!$B$7:$R$2292,10,0)</f>
        <v>3.5171999999999999</v>
      </c>
      <c r="O21" s="66">
        <f t="shared" si="5"/>
        <v>13</v>
      </c>
      <c r="P21" s="65">
        <f>VLOOKUP($A21,'Return Data'!$B$7:$R$2292,11,0)</f>
        <v>3.3792</v>
      </c>
      <c r="Q21" s="66">
        <f t="shared" si="6"/>
        <v>12</v>
      </c>
      <c r="R21" s="65">
        <f>VLOOKUP($A21,'Return Data'!$B$7:$R$2292,12,0)</f>
        <v>3.2816999999999998</v>
      </c>
      <c r="S21" s="66">
        <f t="shared" si="7"/>
        <v>11</v>
      </c>
      <c r="T21" s="65">
        <f>VLOOKUP($A21,'Return Data'!$B$7:$R$2292,13,0)</f>
        <v>3.3965000000000001</v>
      </c>
      <c r="U21" s="66">
        <f t="shared" si="8"/>
        <v>13</v>
      </c>
      <c r="V21" s="65">
        <f>VLOOKUP($A21,'Return Data'!$B$7:$R$2292,17,0)</f>
        <v>5.8056000000000001</v>
      </c>
      <c r="W21" s="66">
        <f t="shared" si="9"/>
        <v>5</v>
      </c>
      <c r="X21" s="65">
        <f>VLOOKUP($A21,'Return Data'!$B$7:$R$2292,14,0)</f>
        <v>4.6303000000000001</v>
      </c>
      <c r="Y21" s="66">
        <f t="shared" si="10"/>
        <v>16</v>
      </c>
      <c r="Z21" s="65">
        <f>VLOOKUP($A21,'Return Data'!$B$7:$R$2292,16,0)</f>
        <v>7.5830000000000002</v>
      </c>
      <c r="AA21" s="67">
        <f t="shared" si="11"/>
        <v>5</v>
      </c>
    </row>
    <row r="22" spans="1:27" x14ac:dyDescent="0.3">
      <c r="A22" s="63" t="s">
        <v>1008</v>
      </c>
      <c r="B22" s="64">
        <f>VLOOKUP($A22,'Return Data'!$B$7:$R$2292,3,0)</f>
        <v>44679</v>
      </c>
      <c r="C22" s="65">
        <f>VLOOKUP($A22,'Return Data'!$B$7:$R$2292,4,0)</f>
        <v>32.4773</v>
      </c>
      <c r="D22" s="65">
        <f>VLOOKUP($A22,'Return Data'!$B$7:$R$2292,5,0)</f>
        <v>2.8098999999999998</v>
      </c>
      <c r="E22" s="66">
        <f t="shared" si="0"/>
        <v>7</v>
      </c>
      <c r="F22" s="65">
        <f>VLOOKUP($A22,'Return Data'!$B$7:$R$2292,6,0)</f>
        <v>3.3725000000000001</v>
      </c>
      <c r="G22" s="66">
        <f t="shared" si="1"/>
        <v>9</v>
      </c>
      <c r="H22" s="65">
        <f>VLOOKUP($A22,'Return Data'!$B$7:$R$2292,7,0)</f>
        <v>3.5506000000000002</v>
      </c>
      <c r="I22" s="66">
        <f t="shared" si="2"/>
        <v>14</v>
      </c>
      <c r="J22" s="65">
        <f>VLOOKUP($A22,'Return Data'!$B$7:$R$2292,8,0)</f>
        <v>4.8197000000000001</v>
      </c>
      <c r="K22" s="66">
        <f t="shared" si="3"/>
        <v>18</v>
      </c>
      <c r="L22" s="65">
        <f>VLOOKUP($A22,'Return Data'!$B$7:$R$2292,9,0)</f>
        <v>2.7726999999999999</v>
      </c>
      <c r="M22" s="66">
        <f t="shared" si="4"/>
        <v>18</v>
      </c>
      <c r="N22" s="65">
        <f>VLOOKUP($A22,'Return Data'!$B$7:$R$2292,10,0)</f>
        <v>3.2843</v>
      </c>
      <c r="O22" s="66">
        <f t="shared" si="5"/>
        <v>17</v>
      </c>
      <c r="P22" s="65">
        <f>VLOOKUP($A22,'Return Data'!$B$7:$R$2292,11,0)</f>
        <v>3.2122999999999999</v>
      </c>
      <c r="Q22" s="66">
        <f t="shared" si="6"/>
        <v>17</v>
      </c>
      <c r="R22" s="65">
        <f>VLOOKUP($A22,'Return Data'!$B$7:$R$2292,12,0)</f>
        <v>3.0893000000000002</v>
      </c>
      <c r="S22" s="66">
        <f t="shared" si="7"/>
        <v>19</v>
      </c>
      <c r="T22" s="65">
        <f>VLOOKUP($A22,'Return Data'!$B$7:$R$2292,13,0)</f>
        <v>3.2212000000000001</v>
      </c>
      <c r="U22" s="66">
        <f t="shared" si="8"/>
        <v>20</v>
      </c>
      <c r="V22" s="65">
        <f>VLOOKUP($A22,'Return Data'!$B$7:$R$2292,17,0)</f>
        <v>5.1227999999999998</v>
      </c>
      <c r="W22" s="66">
        <f t="shared" si="9"/>
        <v>11</v>
      </c>
      <c r="X22" s="65">
        <f>VLOOKUP($A22,'Return Data'!$B$7:$R$2292,14,0)</f>
        <v>4.2378999999999998</v>
      </c>
      <c r="Y22" s="66">
        <f t="shared" si="10"/>
        <v>18</v>
      </c>
      <c r="Z22" s="65">
        <f>VLOOKUP($A22,'Return Data'!$B$7:$R$2292,16,0)</f>
        <v>6.4265999999999996</v>
      </c>
      <c r="AA22" s="67">
        <f t="shared" si="11"/>
        <v>18</v>
      </c>
    </row>
    <row r="23" spans="1:27" x14ac:dyDescent="0.3">
      <c r="A23" s="63" t="s">
        <v>1011</v>
      </c>
      <c r="B23" s="64">
        <f>VLOOKUP($A23,'Return Data'!$B$7:$R$2292,3,0)</f>
        <v>44679</v>
      </c>
      <c r="C23" s="65">
        <f>VLOOKUP($A23,'Return Data'!$B$7:$R$2292,4,0)</f>
        <v>1340.0681999999999</v>
      </c>
      <c r="D23" s="65">
        <f>VLOOKUP($A23,'Return Data'!$B$7:$R$2292,5,0)</f>
        <v>-0.2233</v>
      </c>
      <c r="E23" s="66">
        <f t="shared" si="0"/>
        <v>18</v>
      </c>
      <c r="F23" s="65">
        <f>VLOOKUP($A23,'Return Data'!$B$7:$R$2292,6,0)</f>
        <v>1.9269000000000001</v>
      </c>
      <c r="G23" s="66">
        <f t="shared" si="1"/>
        <v>19</v>
      </c>
      <c r="H23" s="65">
        <f>VLOOKUP($A23,'Return Data'!$B$7:$R$2292,7,0)</f>
        <v>2.6577999999999999</v>
      </c>
      <c r="I23" s="66">
        <f t="shared" si="2"/>
        <v>21</v>
      </c>
      <c r="J23" s="65">
        <f>VLOOKUP($A23,'Return Data'!$B$7:$R$2292,8,0)</f>
        <v>4.0918000000000001</v>
      </c>
      <c r="K23" s="66">
        <f t="shared" si="3"/>
        <v>22</v>
      </c>
      <c r="L23" s="65">
        <f>VLOOKUP($A23,'Return Data'!$B$7:$R$2292,9,0)</f>
        <v>1.8988</v>
      </c>
      <c r="M23" s="66">
        <f t="shared" si="4"/>
        <v>22</v>
      </c>
      <c r="N23" s="65">
        <f>VLOOKUP($A23,'Return Data'!$B$7:$R$2292,10,0)</f>
        <v>2.8679999999999999</v>
      </c>
      <c r="O23" s="66">
        <f t="shared" si="5"/>
        <v>23</v>
      </c>
      <c r="P23" s="65">
        <f>VLOOKUP($A23,'Return Data'!$B$7:$R$2292,11,0)</f>
        <v>2.9020000000000001</v>
      </c>
      <c r="Q23" s="66">
        <f t="shared" si="6"/>
        <v>22</v>
      </c>
      <c r="R23" s="65">
        <f>VLOOKUP($A23,'Return Data'!$B$7:$R$2292,12,0)</f>
        <v>2.8862000000000001</v>
      </c>
      <c r="S23" s="66">
        <f t="shared" si="7"/>
        <v>23</v>
      </c>
      <c r="T23" s="65">
        <f>VLOOKUP($A23,'Return Data'!$B$7:$R$2292,13,0)</f>
        <v>3.0908000000000002</v>
      </c>
      <c r="U23" s="66">
        <f t="shared" si="8"/>
        <v>23</v>
      </c>
      <c r="V23" s="65">
        <f>VLOOKUP($A23,'Return Data'!$B$7:$R$2292,17,0)</f>
        <v>4.2576999999999998</v>
      </c>
      <c r="W23" s="66">
        <f t="shared" si="9"/>
        <v>20</v>
      </c>
      <c r="X23" s="65">
        <f>VLOOKUP($A23,'Return Data'!$B$7:$R$2292,14,0)</f>
        <v>5.2077</v>
      </c>
      <c r="Y23" s="66">
        <f t="shared" si="10"/>
        <v>14</v>
      </c>
      <c r="Z23" s="65">
        <f>VLOOKUP($A23,'Return Data'!$B$7:$R$2292,16,0)</f>
        <v>5.7907000000000002</v>
      </c>
      <c r="AA23" s="67">
        <f t="shared" si="11"/>
        <v>21</v>
      </c>
    </row>
    <row r="24" spans="1:27" x14ac:dyDescent="0.3">
      <c r="A24" s="63" t="s">
        <v>1013</v>
      </c>
      <c r="B24" s="64">
        <f>VLOOKUP($A24,'Return Data'!$B$7:$R$2292,3,0)</f>
        <v>44679</v>
      </c>
      <c r="C24" s="65">
        <f>VLOOKUP($A24,'Return Data'!$B$7:$R$2292,4,0)</f>
        <v>1844.895</v>
      </c>
      <c r="D24" s="65">
        <f>VLOOKUP($A24,'Return Data'!$B$7:$R$2292,5,0)</f>
        <v>2.9916</v>
      </c>
      <c r="E24" s="66">
        <f t="shared" si="0"/>
        <v>6</v>
      </c>
      <c r="F24" s="65">
        <f>VLOOKUP($A24,'Return Data'!$B$7:$R$2292,6,0)</f>
        <v>3.7688000000000001</v>
      </c>
      <c r="G24" s="66">
        <f t="shared" si="1"/>
        <v>5</v>
      </c>
      <c r="H24" s="65">
        <f>VLOOKUP($A24,'Return Data'!$B$7:$R$2292,7,0)</f>
        <v>4.0536000000000003</v>
      </c>
      <c r="I24" s="66">
        <f t="shared" si="2"/>
        <v>9</v>
      </c>
      <c r="J24" s="65">
        <f>VLOOKUP($A24,'Return Data'!$B$7:$R$2292,8,0)</f>
        <v>4.8444000000000003</v>
      </c>
      <c r="K24" s="66">
        <f t="shared" si="3"/>
        <v>16</v>
      </c>
      <c r="L24" s="65">
        <f>VLOOKUP($A24,'Return Data'!$B$7:$R$2292,9,0)</f>
        <v>2.8128000000000002</v>
      </c>
      <c r="M24" s="66">
        <f t="shared" si="4"/>
        <v>17</v>
      </c>
      <c r="N24" s="65">
        <f>VLOOKUP($A24,'Return Data'!$B$7:$R$2292,10,0)</f>
        <v>3.2993999999999999</v>
      </c>
      <c r="O24" s="66">
        <f t="shared" si="5"/>
        <v>16</v>
      </c>
      <c r="P24" s="65">
        <f>VLOOKUP($A24,'Return Data'!$B$7:$R$2292,11,0)</f>
        <v>3.0918999999999999</v>
      </c>
      <c r="Q24" s="66">
        <f t="shared" si="6"/>
        <v>19</v>
      </c>
      <c r="R24" s="65">
        <f>VLOOKUP($A24,'Return Data'!$B$7:$R$2292,12,0)</f>
        <v>2.9531000000000001</v>
      </c>
      <c r="S24" s="66">
        <f t="shared" si="7"/>
        <v>22</v>
      </c>
      <c r="T24" s="65">
        <f>VLOOKUP($A24,'Return Data'!$B$7:$R$2292,13,0)</f>
        <v>3.1023000000000001</v>
      </c>
      <c r="U24" s="66">
        <f t="shared" si="8"/>
        <v>22</v>
      </c>
      <c r="V24" s="65">
        <f>VLOOKUP($A24,'Return Data'!$B$7:$R$2292,17,0)</f>
        <v>4.5587999999999997</v>
      </c>
      <c r="W24" s="66">
        <f t="shared" si="9"/>
        <v>17</v>
      </c>
      <c r="X24" s="65">
        <f>VLOOKUP($A24,'Return Data'!$B$7:$R$2292,14,0)</f>
        <v>4.6421000000000001</v>
      </c>
      <c r="Y24" s="66">
        <f t="shared" si="10"/>
        <v>15</v>
      </c>
      <c r="Z24" s="65">
        <f>VLOOKUP($A24,'Return Data'!$B$7:$R$2292,16,0)</f>
        <v>4.4211</v>
      </c>
      <c r="AA24" s="67">
        <f t="shared" si="11"/>
        <v>22</v>
      </c>
    </row>
    <row r="25" spans="1:27" x14ac:dyDescent="0.3">
      <c r="A25" s="63" t="s">
        <v>1014</v>
      </c>
      <c r="B25" s="64">
        <f>VLOOKUP($A25,'Return Data'!$B$7:$R$2292,3,0)</f>
        <v>44679</v>
      </c>
      <c r="C25" s="65">
        <f>VLOOKUP($A25,'Return Data'!$B$7:$R$2292,4,0)</f>
        <v>3052.3413999999998</v>
      </c>
      <c r="D25" s="65">
        <f>VLOOKUP($A25,'Return Data'!$B$7:$R$2292,5,0)</f>
        <v>11.7849</v>
      </c>
      <c r="E25" s="66">
        <f t="shared" si="0"/>
        <v>1</v>
      </c>
      <c r="F25" s="65">
        <f>VLOOKUP($A25,'Return Data'!$B$7:$R$2292,6,0)</f>
        <v>6.6570999999999998</v>
      </c>
      <c r="G25" s="66">
        <f t="shared" si="1"/>
        <v>2</v>
      </c>
      <c r="H25" s="65">
        <f>VLOOKUP($A25,'Return Data'!$B$7:$R$2292,7,0)</f>
        <v>5.1294000000000004</v>
      </c>
      <c r="I25" s="66">
        <f t="shared" si="2"/>
        <v>5</v>
      </c>
      <c r="J25" s="65">
        <f>VLOOKUP($A25,'Return Data'!$B$7:$R$2292,8,0)</f>
        <v>5.7241</v>
      </c>
      <c r="K25" s="66">
        <f t="shared" si="3"/>
        <v>6</v>
      </c>
      <c r="L25" s="65">
        <f>VLOOKUP($A25,'Return Data'!$B$7:$R$2292,9,0)</f>
        <v>2.9239999999999999</v>
      </c>
      <c r="M25" s="66">
        <f t="shared" si="4"/>
        <v>14</v>
      </c>
      <c r="N25" s="65">
        <f>VLOOKUP($A25,'Return Data'!$B$7:$R$2292,10,0)</f>
        <v>3.7461000000000002</v>
      </c>
      <c r="O25" s="66">
        <f t="shared" si="5"/>
        <v>6</v>
      </c>
      <c r="P25" s="65">
        <f>VLOOKUP($A25,'Return Data'!$B$7:$R$2292,11,0)</f>
        <v>3.6352000000000002</v>
      </c>
      <c r="Q25" s="66">
        <f t="shared" si="6"/>
        <v>5</v>
      </c>
      <c r="R25" s="65">
        <f>VLOOKUP($A25,'Return Data'!$B$7:$R$2292,12,0)</f>
        <v>3.6053000000000002</v>
      </c>
      <c r="S25" s="66">
        <f t="shared" si="7"/>
        <v>4</v>
      </c>
      <c r="T25" s="65">
        <f>VLOOKUP($A25,'Return Data'!$B$7:$R$2292,13,0)</f>
        <v>3.9531999999999998</v>
      </c>
      <c r="U25" s="66">
        <f t="shared" si="8"/>
        <v>4</v>
      </c>
      <c r="V25" s="65">
        <f>VLOOKUP($A25,'Return Data'!$B$7:$R$2292,17,0)</f>
        <v>5.5015000000000001</v>
      </c>
      <c r="W25" s="66">
        <f t="shared" si="9"/>
        <v>8</v>
      </c>
      <c r="X25" s="65">
        <f>VLOOKUP($A25,'Return Data'!$B$7:$R$2292,14,0)</f>
        <v>5.5633999999999997</v>
      </c>
      <c r="Y25" s="66">
        <f t="shared" si="10"/>
        <v>10</v>
      </c>
      <c r="Z25" s="65">
        <f>VLOOKUP($A25,'Return Data'!$B$7:$R$2292,16,0)</f>
        <v>7.6607000000000003</v>
      </c>
      <c r="AA25" s="67">
        <f t="shared" si="11"/>
        <v>3</v>
      </c>
    </row>
    <row r="26" spans="1:27" x14ac:dyDescent="0.3">
      <c r="A26" s="63" t="s">
        <v>1016</v>
      </c>
      <c r="B26" s="64">
        <f>VLOOKUP($A26,'Return Data'!$B$7:$R$2292,3,0)</f>
        <v>44679</v>
      </c>
      <c r="C26" s="65">
        <f>VLOOKUP($A26,'Return Data'!$B$7:$R$2292,4,0)</f>
        <v>24.158899999999999</v>
      </c>
      <c r="D26" s="65">
        <f>VLOOKUP($A26,'Return Data'!$B$7:$R$2292,5,0)</f>
        <v>-1.0576000000000001</v>
      </c>
      <c r="E26" s="66">
        <f t="shared" si="0"/>
        <v>21</v>
      </c>
      <c r="F26" s="65">
        <f>VLOOKUP($A26,'Return Data'!$B$7:$R$2292,6,0)</f>
        <v>2.4178000000000002</v>
      </c>
      <c r="G26" s="66">
        <f t="shared" si="1"/>
        <v>17</v>
      </c>
      <c r="H26" s="65">
        <f>VLOOKUP($A26,'Return Data'!$B$7:$R$2292,7,0)</f>
        <v>3.8662999999999998</v>
      </c>
      <c r="I26" s="66">
        <f t="shared" si="2"/>
        <v>11</v>
      </c>
      <c r="J26" s="65">
        <f>VLOOKUP($A26,'Return Data'!$B$7:$R$2292,8,0)</f>
        <v>5.4512</v>
      </c>
      <c r="K26" s="66">
        <f t="shared" si="3"/>
        <v>9</v>
      </c>
      <c r="L26" s="65">
        <f>VLOOKUP($A26,'Return Data'!$B$7:$R$2292,9,0)</f>
        <v>3.4851999999999999</v>
      </c>
      <c r="M26" s="66">
        <f t="shared" si="4"/>
        <v>5</v>
      </c>
      <c r="N26" s="65">
        <f>VLOOKUP($A26,'Return Data'!$B$7:$R$2292,10,0)</f>
        <v>3.7237</v>
      </c>
      <c r="O26" s="66">
        <f t="shared" si="5"/>
        <v>8</v>
      </c>
      <c r="P26" s="65">
        <f>VLOOKUP($A26,'Return Data'!$B$7:$R$2292,11,0)</f>
        <v>3.3138000000000001</v>
      </c>
      <c r="Q26" s="66">
        <f t="shared" si="6"/>
        <v>14</v>
      </c>
      <c r="R26" s="65">
        <f>VLOOKUP($A26,'Return Data'!$B$7:$R$2292,12,0)</f>
        <v>3.0139</v>
      </c>
      <c r="S26" s="66">
        <f t="shared" si="7"/>
        <v>20</v>
      </c>
      <c r="T26" s="65">
        <f>VLOOKUP($A26,'Return Data'!$B$7:$R$2292,13,0)</f>
        <v>3.2101000000000002</v>
      </c>
      <c r="U26" s="66">
        <f t="shared" si="8"/>
        <v>21</v>
      </c>
      <c r="V26" s="65">
        <f>VLOOKUP($A26,'Return Data'!$B$7:$R$2292,17,0)</f>
        <v>2.6743000000000001</v>
      </c>
      <c r="W26" s="66">
        <f t="shared" si="9"/>
        <v>23</v>
      </c>
      <c r="X26" s="65">
        <f>VLOOKUP($A26,'Return Data'!$B$7:$R$2292,14,0)</f>
        <v>-1.8593999999999999</v>
      </c>
      <c r="Y26" s="66">
        <f t="shared" si="10"/>
        <v>23</v>
      </c>
      <c r="Z26" s="65">
        <f>VLOOKUP($A26,'Return Data'!$B$7:$R$2292,16,0)</f>
        <v>6.1154000000000002</v>
      </c>
      <c r="AA26" s="67">
        <f t="shared" si="11"/>
        <v>19</v>
      </c>
    </row>
    <row r="27" spans="1:27" x14ac:dyDescent="0.3">
      <c r="A27" s="63" t="s">
        <v>1018</v>
      </c>
      <c r="B27" s="64">
        <f>VLOOKUP($A27,'Return Data'!$B$7:$R$2292,3,0)</f>
        <v>44679</v>
      </c>
      <c r="C27" s="65">
        <f>VLOOKUP($A27,'Return Data'!$B$7:$R$2292,4,0)</f>
        <v>2852.0603999999998</v>
      </c>
      <c r="D27" s="65">
        <f>VLOOKUP($A27,'Return Data'!$B$7:$R$2292,5,0)</f>
        <v>-0.73970000000000002</v>
      </c>
      <c r="E27" s="66">
        <f t="shared" si="0"/>
        <v>20</v>
      </c>
      <c r="F27" s="65">
        <f>VLOOKUP($A27,'Return Data'!$B$7:$R$2292,6,0)</f>
        <v>1.2087000000000001</v>
      </c>
      <c r="G27" s="66">
        <f t="shared" si="1"/>
        <v>22</v>
      </c>
      <c r="H27" s="65">
        <f>VLOOKUP($A27,'Return Data'!$B$7:$R$2292,7,0)</f>
        <v>3.0689000000000002</v>
      </c>
      <c r="I27" s="66">
        <f t="shared" si="2"/>
        <v>20</v>
      </c>
      <c r="J27" s="65">
        <f>VLOOKUP($A27,'Return Data'!$B$7:$R$2292,8,0)</f>
        <v>4.6508000000000003</v>
      </c>
      <c r="K27" s="66">
        <f t="shared" si="3"/>
        <v>19</v>
      </c>
      <c r="L27" s="65">
        <f>VLOOKUP($A27,'Return Data'!$B$7:$R$2292,9,0)</f>
        <v>2.8654000000000002</v>
      </c>
      <c r="M27" s="66">
        <f t="shared" si="4"/>
        <v>16</v>
      </c>
      <c r="N27" s="65">
        <f>VLOOKUP($A27,'Return Data'!$B$7:$R$2292,10,0)</f>
        <v>3.4241999999999999</v>
      </c>
      <c r="O27" s="66">
        <f t="shared" si="5"/>
        <v>14</v>
      </c>
      <c r="P27" s="65">
        <f>VLOOKUP($A27,'Return Data'!$B$7:$R$2292,11,0)</f>
        <v>3.2709999999999999</v>
      </c>
      <c r="Q27" s="66">
        <f t="shared" si="6"/>
        <v>16</v>
      </c>
      <c r="R27" s="65">
        <f>VLOOKUP($A27,'Return Data'!$B$7:$R$2292,12,0)</f>
        <v>3.1987999999999999</v>
      </c>
      <c r="S27" s="66">
        <f t="shared" si="7"/>
        <v>17</v>
      </c>
      <c r="T27" s="65">
        <f>VLOOKUP($A27,'Return Data'!$B$7:$R$2292,13,0)</f>
        <v>3.3525</v>
      </c>
      <c r="U27" s="66">
        <f t="shared" si="8"/>
        <v>16</v>
      </c>
      <c r="V27" s="65">
        <f>VLOOKUP($A27,'Return Data'!$B$7:$R$2292,17,0)</f>
        <v>4.4478</v>
      </c>
      <c r="W27" s="66">
        <f t="shared" si="9"/>
        <v>18</v>
      </c>
      <c r="X27" s="65">
        <f>VLOOKUP($A27,'Return Data'!$B$7:$R$2292,14,0)</f>
        <v>5.5293999999999999</v>
      </c>
      <c r="Y27" s="66">
        <f t="shared" si="10"/>
        <v>11</v>
      </c>
      <c r="Z27" s="65">
        <f>VLOOKUP($A27,'Return Data'!$B$7:$R$2292,16,0)</f>
        <v>7.3550000000000004</v>
      </c>
      <c r="AA27" s="67">
        <f t="shared" si="11"/>
        <v>11</v>
      </c>
    </row>
    <row r="28" spans="1:27" x14ac:dyDescent="0.3">
      <c r="A28" s="63" t="s">
        <v>1958</v>
      </c>
      <c r="B28" s="64">
        <f>VLOOKUP($A28,'Return Data'!$B$7:$R$2292,3,0)</f>
        <v>44679</v>
      </c>
      <c r="C28" s="65">
        <f>VLOOKUP($A28,'Return Data'!$B$7:$R$2292,4,0)</f>
        <v>2834.2190000000001</v>
      </c>
      <c r="D28" s="65">
        <f>VLOOKUP($A28,'Return Data'!$B$7:$R$2292,5,0)</f>
        <v>-5.3669000000000002</v>
      </c>
      <c r="E28" s="66">
        <f t="shared" si="0"/>
        <v>23</v>
      </c>
      <c r="F28" s="65">
        <f>VLOOKUP($A28,'Return Data'!$B$7:$R$2292,6,0)</f>
        <v>1.8247</v>
      </c>
      <c r="G28" s="66">
        <f t="shared" si="1"/>
        <v>20</v>
      </c>
      <c r="H28" s="65">
        <f>VLOOKUP($A28,'Return Data'!$B$7:$R$2292,7,0)</f>
        <v>3.1328</v>
      </c>
      <c r="I28" s="66">
        <f t="shared" si="2"/>
        <v>19</v>
      </c>
      <c r="J28" s="65">
        <f>VLOOKUP($A28,'Return Data'!$B$7:$R$2292,8,0)</f>
        <v>4.4935999999999998</v>
      </c>
      <c r="K28" s="66">
        <f t="shared" si="3"/>
        <v>20</v>
      </c>
      <c r="L28" s="65">
        <f>VLOOKUP($A28,'Return Data'!$B$7:$R$2292,9,0)</f>
        <v>3.4504000000000001</v>
      </c>
      <c r="M28" s="66">
        <f t="shared" si="4"/>
        <v>6</v>
      </c>
      <c r="N28" s="65">
        <f>VLOOKUP($A28,'Return Data'!$B$7:$R$2292,10,0)</f>
        <v>3.7326999999999999</v>
      </c>
      <c r="O28" s="66">
        <f t="shared" si="5"/>
        <v>7</v>
      </c>
      <c r="P28" s="65">
        <f>VLOOKUP($A28,'Return Data'!$B$7:$R$2292,11,0)</f>
        <v>3.4508000000000001</v>
      </c>
      <c r="Q28" s="66">
        <f t="shared" si="6"/>
        <v>9</v>
      </c>
      <c r="R28" s="65">
        <f>VLOOKUP($A28,'Return Data'!$B$7:$R$2292,12,0)</f>
        <v>3.2511000000000001</v>
      </c>
      <c r="S28" s="66">
        <f t="shared" si="7"/>
        <v>12</v>
      </c>
      <c r="T28" s="65">
        <f>VLOOKUP($A28,'Return Data'!$B$7:$R$2292,13,0)</f>
        <v>3.3839000000000001</v>
      </c>
      <c r="U28" s="66">
        <f t="shared" si="8"/>
        <v>14</v>
      </c>
      <c r="V28" s="65">
        <f>VLOOKUP($A28,'Return Data'!$B$7:$R$2292,17,0)</f>
        <v>3.6983000000000001</v>
      </c>
      <c r="W28" s="66">
        <f t="shared" si="9"/>
        <v>21</v>
      </c>
      <c r="X28" s="65">
        <f>VLOOKUP($A28,'Return Data'!$B$7:$R$2292,14,0)</f>
        <v>-1.2390000000000001</v>
      </c>
      <c r="Y28" s="66">
        <f t="shared" si="10"/>
        <v>22</v>
      </c>
      <c r="Z28" s="65">
        <f>VLOOKUP($A28,'Return Data'!$B$7:$R$2292,16,0)</f>
        <v>6.0871000000000004</v>
      </c>
      <c r="AA28" s="67">
        <f t="shared" si="11"/>
        <v>20</v>
      </c>
    </row>
    <row r="29" spans="1:27" x14ac:dyDescent="0.3">
      <c r="A29" s="63" t="s">
        <v>1021</v>
      </c>
      <c r="B29" s="64">
        <f>VLOOKUP($A29,'Return Data'!$B$7:$R$2292,3,0)</f>
        <v>44679</v>
      </c>
      <c r="C29" s="65">
        <f>VLOOKUP($A29,'Return Data'!$B$7:$R$2292,4,0)</f>
        <v>3201.7977000000001</v>
      </c>
      <c r="D29" s="65">
        <f>VLOOKUP($A29,'Return Data'!$B$7:$R$2292,5,0)</f>
        <v>-0.38080000000000003</v>
      </c>
      <c r="E29" s="66">
        <f t="shared" si="0"/>
        <v>19</v>
      </c>
      <c r="F29" s="65">
        <f>VLOOKUP($A29,'Return Data'!$B$7:$R$2292,6,0)</f>
        <v>3.6623999999999999</v>
      </c>
      <c r="G29" s="66">
        <f t="shared" si="1"/>
        <v>6</v>
      </c>
      <c r="H29" s="65">
        <f>VLOOKUP($A29,'Return Data'!$B$7:$R$2292,7,0)</f>
        <v>4.6048999999999998</v>
      </c>
      <c r="I29" s="66">
        <f t="shared" si="2"/>
        <v>7</v>
      </c>
      <c r="J29" s="65">
        <f>VLOOKUP($A29,'Return Data'!$B$7:$R$2292,8,0)</f>
        <v>6.4055</v>
      </c>
      <c r="K29" s="66">
        <f t="shared" si="3"/>
        <v>1</v>
      </c>
      <c r="L29" s="65">
        <f>VLOOKUP($A29,'Return Data'!$B$7:$R$2292,9,0)</f>
        <v>3.7759</v>
      </c>
      <c r="M29" s="66">
        <f t="shared" si="4"/>
        <v>3</v>
      </c>
      <c r="N29" s="65">
        <f>VLOOKUP($A29,'Return Data'!$B$7:$R$2292,10,0)</f>
        <v>3.7136</v>
      </c>
      <c r="O29" s="66">
        <f t="shared" si="5"/>
        <v>9</v>
      </c>
      <c r="P29" s="65">
        <f>VLOOKUP($A29,'Return Data'!$B$7:$R$2292,11,0)</f>
        <v>3.6694</v>
      </c>
      <c r="Q29" s="66">
        <f t="shared" si="6"/>
        <v>3</v>
      </c>
      <c r="R29" s="65">
        <f>VLOOKUP($A29,'Return Data'!$B$7:$R$2292,12,0)</f>
        <v>3.5053000000000001</v>
      </c>
      <c r="S29" s="66">
        <f t="shared" si="7"/>
        <v>5</v>
      </c>
      <c r="T29" s="65">
        <f>VLOOKUP($A29,'Return Data'!$B$7:$R$2292,13,0)</f>
        <v>3.6905999999999999</v>
      </c>
      <c r="U29" s="66">
        <f t="shared" si="8"/>
        <v>7</v>
      </c>
      <c r="V29" s="65">
        <f>VLOOKUP($A29,'Return Data'!$B$7:$R$2292,17,0)</f>
        <v>5.0979000000000001</v>
      </c>
      <c r="W29" s="66">
        <f t="shared" si="9"/>
        <v>12</v>
      </c>
      <c r="X29" s="65">
        <f>VLOOKUP($A29,'Return Data'!$B$7:$R$2292,14,0)</f>
        <v>3.9413</v>
      </c>
      <c r="Y29" s="66">
        <f t="shared" si="10"/>
        <v>19</v>
      </c>
      <c r="Z29" s="65">
        <f>VLOOKUP($A29,'Return Data'!$B$7:$R$2292,16,0)</f>
        <v>7.2384000000000004</v>
      </c>
      <c r="AA29" s="67">
        <f t="shared" si="11"/>
        <v>15</v>
      </c>
    </row>
    <row r="30" spans="1:27" x14ac:dyDescent="0.3">
      <c r="A30" s="63" t="s">
        <v>1022</v>
      </c>
      <c r="B30" s="64">
        <f>VLOOKUP($A30,'Return Data'!$B$7:$R$2292,3,0)</f>
        <v>0</v>
      </c>
      <c r="C30" s="65">
        <f>VLOOKUP($A30,'Return Data'!$B$7:$R$2292,4,0)</f>
        <v>0</v>
      </c>
      <c r="D30" s="65">
        <f>VLOOKUP($A30,'Return Data'!$B$7:$R$2292,5,0)</f>
        <v>0</v>
      </c>
      <c r="E30" s="66">
        <f t="shared" si="0"/>
        <v>16</v>
      </c>
      <c r="F30" s="65">
        <f>VLOOKUP($A30,'Return Data'!$B$7:$R$2292,6,0)</f>
        <v>0</v>
      </c>
      <c r="G30" s="66">
        <f t="shared" si="1"/>
        <v>23</v>
      </c>
      <c r="H30" s="65">
        <f>VLOOKUP($A30,'Return Data'!$B$7:$R$2292,7,0)</f>
        <v>0</v>
      </c>
      <c r="I30" s="66">
        <f t="shared" si="2"/>
        <v>24</v>
      </c>
      <c r="J30" s="65">
        <f>VLOOKUP($A30,'Return Data'!$B$7:$R$2292,8,0)</f>
        <v>0</v>
      </c>
      <c r="K30" s="66">
        <f t="shared" si="3"/>
        <v>24</v>
      </c>
      <c r="L30" s="65">
        <f>VLOOKUP($A30,'Return Data'!$B$7:$R$2292,9,0)</f>
        <v>0</v>
      </c>
      <c r="M30" s="66">
        <f t="shared" si="4"/>
        <v>24</v>
      </c>
      <c r="N30" s="65">
        <f>VLOOKUP($A30,'Return Data'!$B$7:$R$2292,10,0)</f>
        <v>0</v>
      </c>
      <c r="O30" s="66">
        <f t="shared" si="5"/>
        <v>24</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1026</v>
      </c>
      <c r="B31" s="64">
        <f>VLOOKUP($A31,'Return Data'!$B$7:$R$2292,3,0)</f>
        <v>44679</v>
      </c>
      <c r="C31" s="65">
        <f>VLOOKUP($A31,'Return Data'!$B$7:$R$2292,4,0)</f>
        <v>2862.5981999999999</v>
      </c>
      <c r="D31" s="65">
        <f>VLOOKUP($A31,'Return Data'!$B$7:$R$2292,5,0)</f>
        <v>0.67710000000000004</v>
      </c>
      <c r="E31" s="66">
        <f t="shared" si="0"/>
        <v>12</v>
      </c>
      <c r="F31" s="65">
        <f>VLOOKUP($A31,'Return Data'!$B$7:$R$2292,6,0)</f>
        <v>3.2029999999999998</v>
      </c>
      <c r="G31" s="66">
        <f t="shared" si="1"/>
        <v>11</v>
      </c>
      <c r="H31" s="65">
        <f>VLOOKUP($A31,'Return Data'!$B$7:$R$2292,7,0)</f>
        <v>4.8621999999999996</v>
      </c>
      <c r="I31" s="66">
        <f t="shared" si="2"/>
        <v>6</v>
      </c>
      <c r="J31" s="65">
        <f>VLOOKUP($A31,'Return Data'!$B$7:$R$2292,8,0)</f>
        <v>6.2267000000000001</v>
      </c>
      <c r="K31" s="66">
        <f t="shared" si="3"/>
        <v>2</v>
      </c>
      <c r="L31" s="65">
        <f>VLOOKUP($A31,'Return Data'!$B$7:$R$2292,9,0)</f>
        <v>3.2953999999999999</v>
      </c>
      <c r="M31" s="66">
        <f t="shared" si="4"/>
        <v>7</v>
      </c>
      <c r="N31" s="65">
        <f>VLOOKUP($A31,'Return Data'!$B$7:$R$2292,10,0)</f>
        <v>3.8902000000000001</v>
      </c>
      <c r="O31" s="66">
        <f t="shared" si="5"/>
        <v>2</v>
      </c>
      <c r="P31" s="65">
        <f>VLOOKUP($A31,'Return Data'!$B$7:$R$2292,11,0)</f>
        <v>3.6093000000000002</v>
      </c>
      <c r="Q31" s="66">
        <f t="shared" si="6"/>
        <v>6</v>
      </c>
      <c r="R31" s="65">
        <f>VLOOKUP($A31,'Return Data'!$B$7:$R$2292,12,0)</f>
        <v>10.4451</v>
      </c>
      <c r="S31" s="66">
        <f t="shared" si="7"/>
        <v>2</v>
      </c>
      <c r="T31" s="65">
        <f>VLOOKUP($A31,'Return Data'!$B$7:$R$2292,13,0)</f>
        <v>9.0153999999999996</v>
      </c>
      <c r="U31" s="66">
        <f t="shared" si="8"/>
        <v>2</v>
      </c>
      <c r="V31" s="65">
        <f>VLOOKUP($A31,'Return Data'!$B$7:$R$2292,17,0)</f>
        <v>7.6348000000000003</v>
      </c>
      <c r="W31" s="66">
        <f t="shared" si="9"/>
        <v>3</v>
      </c>
      <c r="X31" s="65">
        <f>VLOOKUP($A31,'Return Data'!$B$7:$R$2292,14,0)</f>
        <v>3.4110999999999998</v>
      </c>
      <c r="Y31" s="66">
        <f>RANK(X31,X$8:X$31,0)</f>
        <v>20</v>
      </c>
      <c r="Z31" s="65">
        <f>VLOOKUP($A31,'Return Data'!$B$7:$R$2292,16,0)</f>
        <v>7.2507999999999999</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1.2660999999999996</v>
      </c>
      <c r="E33" s="74"/>
      <c r="F33" s="75">
        <f>AVERAGE(F8:F31)</f>
        <v>2.9773583333333344</v>
      </c>
      <c r="G33" s="74"/>
      <c r="H33" s="75">
        <f>AVERAGE(H8:H31)</f>
        <v>3.8689875000000007</v>
      </c>
      <c r="I33" s="74"/>
      <c r="J33" s="75">
        <f>AVERAGE(J8:J31)</f>
        <v>4.9710041666666669</v>
      </c>
      <c r="K33" s="74"/>
      <c r="L33" s="75">
        <f>AVERAGE(L8:L31)</f>
        <v>3.0178083333333334</v>
      </c>
      <c r="M33" s="74"/>
      <c r="N33" s="75">
        <f>AVERAGE(N8:N31)</f>
        <v>6.6670708333333337</v>
      </c>
      <c r="O33" s="74"/>
      <c r="P33" s="75">
        <f>AVERAGE(P8:P31)</f>
        <v>5.2686416666666664</v>
      </c>
      <c r="Q33" s="74"/>
      <c r="R33" s="75">
        <f>AVERAGE(R8:R31)</f>
        <v>5.2443041666666677</v>
      </c>
      <c r="S33" s="74"/>
      <c r="T33" s="75">
        <f>AVERAGE(T8:T31)</f>
        <v>4.9451541666666667</v>
      </c>
      <c r="U33" s="74"/>
      <c r="V33" s="75">
        <f>AVERAGE(V8:V31)</f>
        <v>5.910845833333334</v>
      </c>
      <c r="W33" s="74"/>
      <c r="X33" s="75">
        <f>AVERAGE(X8:X31)</f>
        <v>4.8534695652173925</v>
      </c>
      <c r="Y33" s="74"/>
      <c r="Z33" s="75">
        <f>AVERAGE(Z8:Z31)</f>
        <v>6.7074083333333325</v>
      </c>
      <c r="AA33" s="76"/>
    </row>
    <row r="34" spans="1:27" x14ac:dyDescent="0.3">
      <c r="A34" s="73" t="s">
        <v>28</v>
      </c>
      <c r="B34" s="74"/>
      <c r="C34" s="74"/>
      <c r="D34" s="75">
        <f>MIN(D8:D31)</f>
        <v>-8.8360000000000003</v>
      </c>
      <c r="E34" s="74"/>
      <c r="F34" s="75">
        <f>MIN(F8:F31)</f>
        <v>-1.6666000000000001</v>
      </c>
      <c r="G34" s="74"/>
      <c r="H34" s="75">
        <f>MIN(H8:H31)</f>
        <v>0</v>
      </c>
      <c r="I34" s="74"/>
      <c r="J34" s="75">
        <f>MIN(J8:J31)</f>
        <v>0</v>
      </c>
      <c r="K34" s="74"/>
      <c r="L34" s="75">
        <f>MIN(L8:L31)</f>
        <v>0</v>
      </c>
      <c r="M34" s="74"/>
      <c r="N34" s="75">
        <f>MIN(N8:N31)</f>
        <v>0</v>
      </c>
      <c r="O34" s="74"/>
      <c r="P34" s="75">
        <f>MIN(P8:P31)</f>
        <v>0</v>
      </c>
      <c r="Q34" s="74"/>
      <c r="R34" s="75">
        <f>MIN(R8:R31)</f>
        <v>0</v>
      </c>
      <c r="S34" s="74"/>
      <c r="T34" s="75">
        <f>MIN(T8:T31)</f>
        <v>0</v>
      </c>
      <c r="U34" s="74"/>
      <c r="V34" s="75">
        <f>MIN(V8:V31)</f>
        <v>0</v>
      </c>
      <c r="W34" s="74"/>
      <c r="X34" s="75">
        <f>MIN(X8:X31)</f>
        <v>-1.8593999999999999</v>
      </c>
      <c r="Y34" s="74"/>
      <c r="Z34" s="75">
        <f>MIN(Z8:Z31)</f>
        <v>0</v>
      </c>
      <c r="AA34" s="76"/>
    </row>
    <row r="35" spans="1:27" ht="15" thickBot="1" x14ac:dyDescent="0.35">
      <c r="A35" s="77" t="s">
        <v>29</v>
      </c>
      <c r="B35" s="78"/>
      <c r="C35" s="78"/>
      <c r="D35" s="79">
        <f>MAX(D8:D31)</f>
        <v>11.7849</v>
      </c>
      <c r="E35" s="78"/>
      <c r="F35" s="79">
        <f>MAX(F8:F31)</f>
        <v>7.5041000000000002</v>
      </c>
      <c r="G35" s="78"/>
      <c r="H35" s="79">
        <f>MAX(H8:H31)</f>
        <v>7.4871999999999996</v>
      </c>
      <c r="I35" s="78"/>
      <c r="J35" s="79">
        <f>MAX(J8:J31)</f>
        <v>6.4055</v>
      </c>
      <c r="K35" s="78"/>
      <c r="L35" s="79">
        <f>MAX(L8:L31)</f>
        <v>6.9233000000000002</v>
      </c>
      <c r="M35" s="78"/>
      <c r="N35" s="79">
        <f>MAX(N8:N31)</f>
        <v>83.564999999999998</v>
      </c>
      <c r="O35" s="78"/>
      <c r="P35" s="79">
        <f>MAX(P8:P31)</f>
        <v>53.582900000000002</v>
      </c>
      <c r="Q35" s="78"/>
      <c r="R35" s="79">
        <f>MAX(R8:R31)</f>
        <v>47.174500000000002</v>
      </c>
      <c r="S35" s="78"/>
      <c r="T35" s="79">
        <f>MAX(T8:T31)</f>
        <v>36.9268</v>
      </c>
      <c r="U35" s="78"/>
      <c r="V35" s="79">
        <f>MAX(V8:V31)</f>
        <v>25.056899999999999</v>
      </c>
      <c r="W35" s="78"/>
      <c r="X35" s="79">
        <f>MAX(X8:X31)</f>
        <v>13.859</v>
      </c>
      <c r="Y35" s="78"/>
      <c r="Z35" s="79">
        <f>MAX(Z8:Z31)</f>
        <v>10.4343</v>
      </c>
      <c r="AA35" s="80"/>
    </row>
    <row r="36" spans="1:27" x14ac:dyDescent="0.3">
      <c r="A36" s="112" t="s">
        <v>431</v>
      </c>
    </row>
    <row r="37" spans="1:27" x14ac:dyDescent="0.3">
      <c r="A37" s="14" t="s">
        <v>340</v>
      </c>
    </row>
  </sheetData>
  <sheetProtection algorithmName="SHA-512" hashValue="3QlneRlZMEOrjI4ZNvTf8lmsRoiY1PlfvvT1CI/x32LbGtMRlhogchpVKLpp+od43mDCs2V8mwTqchQIL41EMA==" saltValue="XkQrlid3DwCqWnTUXJtKx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1426</v>
      </c>
      <c r="B8" s="64">
        <f>VLOOKUP($A8,'Return Data'!$B$7:$R$2292,3,0)</f>
        <v>44679</v>
      </c>
      <c r="C8" s="65">
        <f>VLOOKUP($A8,'Return Data'!$B$7:$R$2292,4,0)</f>
        <v>446.67169999999999</v>
      </c>
      <c r="D8" s="65">
        <f>VLOOKUP($A8,'Return Data'!$B$7:$R$2292,5,0)</f>
        <v>2.6804999999999999</v>
      </c>
      <c r="E8" s="66">
        <f t="shared" ref="E8:E33" si="0">RANK(D8,D$8:D$33,0)</f>
        <v>9</v>
      </c>
      <c r="F8" s="65">
        <f>VLOOKUP($A8,'Return Data'!$B$7:$R$2292,6,0)</f>
        <v>3.4847999999999999</v>
      </c>
      <c r="G8" s="66">
        <f t="shared" ref="G8:G33" si="1">RANK(F8,F$8:F$33,0)</f>
        <v>8</v>
      </c>
      <c r="H8" s="65">
        <f>VLOOKUP($A8,'Return Data'!$B$7:$R$2292,7,0)</f>
        <v>4.4829999999999997</v>
      </c>
      <c r="I8" s="66">
        <f t="shared" ref="I8:I33" si="2">RANK(H8,H$8:H$33,0)</f>
        <v>2</v>
      </c>
      <c r="J8" s="65">
        <f>VLOOKUP($A8,'Return Data'!$B$7:$R$2292,8,0)</f>
        <v>6.5739999999999998</v>
      </c>
      <c r="K8" s="66">
        <f t="shared" ref="K8:K33" si="3">RANK(J8,J$8:J$33,0)</f>
        <v>1</v>
      </c>
      <c r="L8" s="65">
        <f>VLOOKUP($A8,'Return Data'!$B$7:$R$2292,9,0)</f>
        <v>4.2819000000000003</v>
      </c>
      <c r="M8" s="66">
        <f t="shared" ref="M8:M33" si="4">RANK(L8,L$8:L$33,0)</f>
        <v>6</v>
      </c>
      <c r="N8" s="65">
        <f>VLOOKUP($A8,'Return Data'!$B$7:$R$2292,10,0)</f>
        <v>4.5324999999999998</v>
      </c>
      <c r="O8" s="66">
        <f t="shared" ref="O8:O33" si="5">RANK(N8,N$8:N$33,0)</f>
        <v>3</v>
      </c>
      <c r="P8" s="65">
        <f>VLOOKUP($A8,'Return Data'!$B$7:$R$2292,11,0)</f>
        <v>4.3342999999999998</v>
      </c>
      <c r="Q8" s="66">
        <f t="shared" ref="Q8:Q33" si="6">RANK(P8,P$8:P$33,0)</f>
        <v>3</v>
      </c>
      <c r="R8" s="65">
        <f>VLOOKUP($A8,'Return Data'!$B$7:$R$2292,12,0)</f>
        <v>4.1142000000000003</v>
      </c>
      <c r="S8" s="66">
        <f t="shared" ref="S8:S33" si="7">RANK(R8,R$8:R$33,0)</f>
        <v>7</v>
      </c>
      <c r="T8" s="65">
        <f>VLOOKUP($A8,'Return Data'!$B$7:$R$2292,13,0)</f>
        <v>4.2324999999999999</v>
      </c>
      <c r="U8" s="66">
        <f t="shared" ref="U8" si="8">RANK(T8,T$8:T$33,0)</f>
        <v>6</v>
      </c>
      <c r="V8" s="65">
        <f>VLOOKUP($A8,'Return Data'!$B$7:$R$2292,17,0)</f>
        <v>5.4504000000000001</v>
      </c>
      <c r="W8" s="66">
        <f t="shared" ref="W8" si="9">RANK(V8,V$8:V$33,0)</f>
        <v>5</v>
      </c>
      <c r="X8" s="65">
        <f>VLOOKUP($A8,'Return Data'!$B$7:$R$2292,14,0)</f>
        <v>6.1314000000000002</v>
      </c>
      <c r="Y8" s="66">
        <f t="shared" ref="Y8" si="10">RANK(X8,X$8:X$33,0)</f>
        <v>4</v>
      </c>
      <c r="Z8" s="65">
        <f>VLOOKUP($A8,'Return Data'!$B$7:$R$2292,16,0)</f>
        <v>7.9341999999999997</v>
      </c>
      <c r="AA8" s="67">
        <f t="shared" ref="AA8" si="11">RANK(Z8,Z$8:Z$33,0)</f>
        <v>4</v>
      </c>
    </row>
    <row r="9" spans="1:27" x14ac:dyDescent="0.3">
      <c r="A9" s="63" t="s">
        <v>1428</v>
      </c>
      <c r="B9" s="64">
        <f>VLOOKUP($A9,'Return Data'!$B$7:$R$2292,3,0)</f>
        <v>44679</v>
      </c>
      <c r="C9" s="65">
        <f>VLOOKUP($A9,'Return Data'!$B$7:$R$2292,4,0)</f>
        <v>12.505100000000001</v>
      </c>
      <c r="D9" s="65">
        <f>VLOOKUP($A9,'Return Data'!$B$7:$R$2292,5,0)</f>
        <v>2.919</v>
      </c>
      <c r="E9" s="66">
        <f t="shared" si="0"/>
        <v>7</v>
      </c>
      <c r="F9" s="65">
        <f>VLOOKUP($A9,'Return Data'!$B$7:$R$2292,6,0)</f>
        <v>3.4062000000000001</v>
      </c>
      <c r="G9" s="66">
        <f t="shared" si="1"/>
        <v>11</v>
      </c>
      <c r="H9" s="65">
        <f>VLOOKUP($A9,'Return Data'!$B$7:$R$2292,7,0)</f>
        <v>3.839</v>
      </c>
      <c r="I9" s="66">
        <f t="shared" si="2"/>
        <v>7</v>
      </c>
      <c r="J9" s="65">
        <f>VLOOKUP($A9,'Return Data'!$B$7:$R$2292,8,0)</f>
        <v>5.3628999999999998</v>
      </c>
      <c r="K9" s="66">
        <f t="shared" si="3"/>
        <v>6</v>
      </c>
      <c r="L9" s="65">
        <f>VLOOKUP($A9,'Return Data'!$B$7:$R$2292,9,0)</f>
        <v>4.1954000000000002</v>
      </c>
      <c r="M9" s="66">
        <f t="shared" si="4"/>
        <v>8</v>
      </c>
      <c r="N9" s="65">
        <f>VLOOKUP($A9,'Return Data'!$B$7:$R$2292,10,0)</f>
        <v>4.4691000000000001</v>
      </c>
      <c r="O9" s="66">
        <f t="shared" si="5"/>
        <v>4</v>
      </c>
      <c r="P9" s="65">
        <f>VLOOKUP($A9,'Return Data'!$B$7:$R$2292,11,0)</f>
        <v>4.2549000000000001</v>
      </c>
      <c r="Q9" s="66">
        <f t="shared" si="6"/>
        <v>6</v>
      </c>
      <c r="R9" s="65">
        <f>VLOOKUP($A9,'Return Data'!$B$7:$R$2292,12,0)</f>
        <v>4.0514999999999999</v>
      </c>
      <c r="S9" s="66">
        <f t="shared" si="7"/>
        <v>8</v>
      </c>
      <c r="T9" s="65">
        <f>VLOOKUP($A9,'Return Data'!$B$7:$R$2292,13,0)</f>
        <v>4.1554000000000002</v>
      </c>
      <c r="U9" s="66">
        <f t="shared" ref="U9:U33" si="12">RANK(T9,T$8:T$33,0)</f>
        <v>7</v>
      </c>
      <c r="V9" s="65">
        <f>VLOOKUP($A9,'Return Data'!$B$7:$R$2292,17,0)</f>
        <v>4.9126000000000003</v>
      </c>
      <c r="W9" s="66">
        <f t="shared" ref="W9:W33" si="13">RANK(V9,V$8:V$33,0)</f>
        <v>8</v>
      </c>
      <c r="X9" s="65">
        <f>VLOOKUP($A9,'Return Data'!$B$7:$R$2292,14,0)</f>
        <v>5.8063000000000002</v>
      </c>
      <c r="Y9" s="66">
        <f t="shared" ref="Y9:Y32" si="14">RANK(X9,X$8:X$33,0)</f>
        <v>5</v>
      </c>
      <c r="Z9" s="65">
        <f>VLOOKUP($A9,'Return Data'!$B$7:$R$2292,16,0)</f>
        <v>6.3468</v>
      </c>
      <c r="AA9" s="67">
        <f t="shared" ref="AA9:AA33" si="15">RANK(Z9,Z$8:Z$33,0)</f>
        <v>17</v>
      </c>
    </row>
    <row r="10" spans="1:27" x14ac:dyDescent="0.3">
      <c r="A10" s="63" t="s">
        <v>2031</v>
      </c>
      <c r="B10" s="64">
        <f>VLOOKUP($A10,'Return Data'!$B$7:$R$2292,3,0)</f>
        <v>44679</v>
      </c>
      <c r="C10" s="65">
        <f>VLOOKUP($A10,'Return Data'!$B$7:$R$2292,4,0)</f>
        <v>1254.9259</v>
      </c>
      <c r="D10" s="65">
        <f>VLOOKUP($A10,'Return Data'!$B$7:$R$2292,5,0)</f>
        <v>1.7306999999999999</v>
      </c>
      <c r="E10" s="66">
        <f t="shared" si="0"/>
        <v>19</v>
      </c>
      <c r="F10" s="65">
        <f>VLOOKUP($A10,'Return Data'!$B$7:$R$2292,6,0)</f>
        <v>3.9626999999999999</v>
      </c>
      <c r="G10" s="66">
        <f t="shared" si="1"/>
        <v>3</v>
      </c>
      <c r="H10" s="65">
        <f>VLOOKUP($A10,'Return Data'!$B$7:$R$2292,7,0)</f>
        <v>4.3518999999999997</v>
      </c>
      <c r="I10" s="66">
        <f t="shared" si="2"/>
        <v>3</v>
      </c>
      <c r="J10" s="65">
        <f>VLOOKUP($A10,'Return Data'!$B$7:$R$2292,8,0)</f>
        <v>5.734</v>
      </c>
      <c r="K10" s="66">
        <f t="shared" si="3"/>
        <v>3</v>
      </c>
      <c r="L10" s="65">
        <f>VLOOKUP($A10,'Return Data'!$B$7:$R$2292,9,0)</f>
        <v>4.2699999999999996</v>
      </c>
      <c r="M10" s="66">
        <f t="shared" si="4"/>
        <v>7</v>
      </c>
      <c r="N10" s="65">
        <f>VLOOKUP($A10,'Return Data'!$B$7:$R$2292,10,0)</f>
        <v>4.2601000000000004</v>
      </c>
      <c r="O10" s="66">
        <f t="shared" si="5"/>
        <v>7</v>
      </c>
      <c r="P10" s="65">
        <f>VLOOKUP($A10,'Return Data'!$B$7:$R$2292,11,0)</f>
        <v>4.2804000000000002</v>
      </c>
      <c r="Q10" s="66">
        <f t="shared" si="6"/>
        <v>4</v>
      </c>
      <c r="R10" s="65">
        <f>VLOOKUP($A10,'Return Data'!$B$7:$R$2292,12,0)</f>
        <v>4.0320999999999998</v>
      </c>
      <c r="S10" s="66">
        <f t="shared" si="7"/>
        <v>10</v>
      </c>
      <c r="T10" s="65">
        <f>VLOOKUP($A10,'Return Data'!$B$7:$R$2292,13,0)</f>
        <v>4.0364000000000004</v>
      </c>
      <c r="U10" s="66">
        <f t="shared" si="12"/>
        <v>8</v>
      </c>
      <c r="V10" s="65">
        <f>VLOOKUP($A10,'Return Data'!$B$7:$R$2292,17,0)</f>
        <v>4.2927999999999997</v>
      </c>
      <c r="W10" s="66">
        <f t="shared" si="13"/>
        <v>15</v>
      </c>
      <c r="X10" s="65">
        <f>VLOOKUP($A10,'Return Data'!$B$7:$R$2292,14,0)</f>
        <v>5.2545999999999999</v>
      </c>
      <c r="Y10" s="66">
        <f t="shared" si="14"/>
        <v>15</v>
      </c>
      <c r="Z10" s="65">
        <f>VLOOKUP($A10,'Return Data'!$B$7:$R$2292,16,0)</f>
        <v>5.9802</v>
      </c>
      <c r="AA10" s="67">
        <f t="shared" si="15"/>
        <v>19</v>
      </c>
    </row>
    <row r="11" spans="1:27" x14ac:dyDescent="0.3">
      <c r="A11" s="63" t="s">
        <v>1430</v>
      </c>
      <c r="B11" s="64">
        <f>VLOOKUP($A11,'Return Data'!$B$7:$R$2292,3,0)</f>
        <v>44679</v>
      </c>
      <c r="C11" s="65">
        <f>VLOOKUP($A11,'Return Data'!$B$7:$R$2292,4,0)</f>
        <v>2667.3512999999998</v>
      </c>
      <c r="D11" s="65">
        <f>VLOOKUP($A11,'Return Data'!$B$7:$R$2292,5,0)</f>
        <v>0.64449999999999996</v>
      </c>
      <c r="E11" s="66">
        <f t="shared" si="0"/>
        <v>24</v>
      </c>
      <c r="F11" s="65">
        <f>VLOOKUP($A11,'Return Data'!$B$7:$R$2292,6,0)</f>
        <v>3.2923</v>
      </c>
      <c r="G11" s="66">
        <f t="shared" si="1"/>
        <v>14</v>
      </c>
      <c r="H11" s="65">
        <f>VLOOKUP($A11,'Return Data'!$B$7:$R$2292,7,0)</f>
        <v>3.3908999999999998</v>
      </c>
      <c r="I11" s="66">
        <f t="shared" si="2"/>
        <v>20</v>
      </c>
      <c r="J11" s="65">
        <f>VLOOKUP($A11,'Return Data'!$B$7:$R$2292,8,0)</f>
        <v>4.9138999999999999</v>
      </c>
      <c r="K11" s="66">
        <f t="shared" si="3"/>
        <v>16</v>
      </c>
      <c r="L11" s="65">
        <f>VLOOKUP($A11,'Return Data'!$B$7:$R$2292,9,0)</f>
        <v>3.6389</v>
      </c>
      <c r="M11" s="66">
        <f t="shared" si="4"/>
        <v>25</v>
      </c>
      <c r="N11" s="65">
        <f>VLOOKUP($A11,'Return Data'!$B$7:$R$2292,10,0)</f>
        <v>3.8258999999999999</v>
      </c>
      <c r="O11" s="66">
        <f t="shared" si="5"/>
        <v>22</v>
      </c>
      <c r="P11" s="65">
        <f>VLOOKUP($A11,'Return Data'!$B$7:$R$2292,11,0)</f>
        <v>3.7673000000000001</v>
      </c>
      <c r="Q11" s="66">
        <f t="shared" si="6"/>
        <v>21</v>
      </c>
      <c r="R11" s="65">
        <f>VLOOKUP($A11,'Return Data'!$B$7:$R$2292,12,0)</f>
        <v>3.5301</v>
      </c>
      <c r="S11" s="66">
        <f t="shared" si="7"/>
        <v>22</v>
      </c>
      <c r="T11" s="65">
        <f>VLOOKUP($A11,'Return Data'!$B$7:$R$2292,13,0)</f>
        <v>3.5095999999999998</v>
      </c>
      <c r="U11" s="66">
        <f t="shared" si="12"/>
        <v>22</v>
      </c>
      <c r="V11" s="65">
        <f>VLOOKUP($A11,'Return Data'!$B$7:$R$2292,17,0)</f>
        <v>3.9977</v>
      </c>
      <c r="W11" s="66">
        <f t="shared" si="13"/>
        <v>20</v>
      </c>
      <c r="X11" s="65">
        <f>VLOOKUP($A11,'Return Data'!$B$7:$R$2292,14,0)</f>
        <v>4.9806999999999997</v>
      </c>
      <c r="Y11" s="66">
        <f t="shared" si="14"/>
        <v>17</v>
      </c>
      <c r="Z11" s="65">
        <f>VLOOKUP($A11,'Return Data'!$B$7:$R$2292,16,0)</f>
        <v>7.5841000000000003</v>
      </c>
      <c r="AA11" s="67">
        <f t="shared" si="15"/>
        <v>6</v>
      </c>
    </row>
    <row r="12" spans="1:27" x14ac:dyDescent="0.3">
      <c r="A12" s="63" t="s">
        <v>1432</v>
      </c>
      <c r="B12" s="64">
        <f>VLOOKUP($A12,'Return Data'!$B$7:$R$2292,3,0)</f>
        <v>44679</v>
      </c>
      <c r="C12" s="65">
        <f>VLOOKUP($A12,'Return Data'!$B$7:$R$2292,4,0)</f>
        <v>3280.5909999999999</v>
      </c>
      <c r="D12" s="65">
        <f>VLOOKUP($A12,'Return Data'!$B$7:$R$2292,5,0)</f>
        <v>1.9772000000000001</v>
      </c>
      <c r="E12" s="66">
        <f t="shared" si="0"/>
        <v>14</v>
      </c>
      <c r="F12" s="65">
        <f>VLOOKUP($A12,'Return Data'!$B$7:$R$2292,6,0)</f>
        <v>3.2397</v>
      </c>
      <c r="G12" s="66">
        <f t="shared" si="1"/>
        <v>16</v>
      </c>
      <c r="H12" s="65">
        <f>VLOOKUP($A12,'Return Data'!$B$7:$R$2292,7,0)</f>
        <v>3.6677</v>
      </c>
      <c r="I12" s="66">
        <f t="shared" si="2"/>
        <v>13</v>
      </c>
      <c r="J12" s="65">
        <f>VLOOKUP($A12,'Return Data'!$B$7:$R$2292,8,0)</f>
        <v>4.7321999999999997</v>
      </c>
      <c r="K12" s="66">
        <f t="shared" si="3"/>
        <v>20</v>
      </c>
      <c r="L12" s="65">
        <f>VLOOKUP($A12,'Return Data'!$B$7:$R$2292,9,0)</f>
        <v>3.7414000000000001</v>
      </c>
      <c r="M12" s="66">
        <f t="shared" si="4"/>
        <v>20</v>
      </c>
      <c r="N12" s="65">
        <f>VLOOKUP($A12,'Return Data'!$B$7:$R$2292,10,0)</f>
        <v>3.7523</v>
      </c>
      <c r="O12" s="66">
        <f t="shared" si="5"/>
        <v>23</v>
      </c>
      <c r="P12" s="65">
        <f>VLOOKUP($A12,'Return Data'!$B$7:$R$2292,11,0)</f>
        <v>3.5445000000000002</v>
      </c>
      <c r="Q12" s="66">
        <f t="shared" si="6"/>
        <v>23</v>
      </c>
      <c r="R12" s="65">
        <f>VLOOKUP($A12,'Return Data'!$B$7:$R$2292,12,0)</f>
        <v>3.3645</v>
      </c>
      <c r="S12" s="66">
        <f t="shared" si="7"/>
        <v>24</v>
      </c>
      <c r="T12" s="65">
        <f>VLOOKUP($A12,'Return Data'!$B$7:$R$2292,13,0)</f>
        <v>3.351</v>
      </c>
      <c r="U12" s="66">
        <f t="shared" si="12"/>
        <v>24</v>
      </c>
      <c r="V12" s="65">
        <f>VLOOKUP($A12,'Return Data'!$B$7:$R$2292,17,0)</f>
        <v>3.8401999999999998</v>
      </c>
      <c r="W12" s="66">
        <f t="shared" si="13"/>
        <v>22</v>
      </c>
      <c r="X12" s="65">
        <f>VLOOKUP($A12,'Return Data'!$B$7:$R$2292,14,0)</f>
        <v>4.7786999999999997</v>
      </c>
      <c r="Y12" s="66">
        <f t="shared" si="14"/>
        <v>20</v>
      </c>
      <c r="Z12" s="65">
        <f>VLOOKUP($A12,'Return Data'!$B$7:$R$2292,16,0)</f>
        <v>6.9958999999999998</v>
      </c>
      <c r="AA12" s="67">
        <f t="shared" si="15"/>
        <v>15</v>
      </c>
    </row>
    <row r="13" spans="1:27" x14ac:dyDescent="0.3">
      <c r="A13" s="63" t="s">
        <v>1434</v>
      </c>
      <c r="B13" s="64">
        <f>VLOOKUP($A13,'Return Data'!$B$7:$R$2292,3,0)</f>
        <v>44679</v>
      </c>
      <c r="C13" s="65">
        <f>VLOOKUP($A13,'Return Data'!$B$7:$R$2292,4,0)</f>
        <v>2970.5590999999999</v>
      </c>
      <c r="D13" s="65">
        <f>VLOOKUP($A13,'Return Data'!$B$7:$R$2292,5,0)</f>
        <v>2.4453</v>
      </c>
      <c r="E13" s="66">
        <f t="shared" si="0"/>
        <v>11</v>
      </c>
      <c r="F13" s="65">
        <f>VLOOKUP($A13,'Return Data'!$B$7:$R$2292,6,0)</f>
        <v>3.0947</v>
      </c>
      <c r="G13" s="66">
        <f t="shared" si="1"/>
        <v>19</v>
      </c>
      <c r="H13" s="65">
        <f>VLOOKUP($A13,'Return Data'!$B$7:$R$2292,7,0)</f>
        <v>3.3422999999999998</v>
      </c>
      <c r="I13" s="66">
        <f t="shared" si="2"/>
        <v>22</v>
      </c>
      <c r="J13" s="65">
        <f>VLOOKUP($A13,'Return Data'!$B$7:$R$2292,8,0)</f>
        <v>4.8169000000000004</v>
      </c>
      <c r="K13" s="66">
        <f t="shared" si="3"/>
        <v>19</v>
      </c>
      <c r="L13" s="65">
        <f>VLOOKUP($A13,'Return Data'!$B$7:$R$2292,9,0)</f>
        <v>4.0137</v>
      </c>
      <c r="M13" s="66">
        <f t="shared" si="4"/>
        <v>16</v>
      </c>
      <c r="N13" s="65">
        <f>VLOOKUP($A13,'Return Data'!$B$7:$R$2292,10,0)</f>
        <v>4.0952999999999999</v>
      </c>
      <c r="O13" s="66">
        <f t="shared" si="5"/>
        <v>15</v>
      </c>
      <c r="P13" s="65">
        <f>VLOOKUP($A13,'Return Data'!$B$7:$R$2292,11,0)</f>
        <v>4.0244999999999997</v>
      </c>
      <c r="Q13" s="66">
        <f t="shared" si="6"/>
        <v>11</v>
      </c>
      <c r="R13" s="65">
        <f>VLOOKUP($A13,'Return Data'!$B$7:$R$2292,12,0)</f>
        <v>3.7595999999999998</v>
      </c>
      <c r="S13" s="66">
        <f t="shared" si="7"/>
        <v>17</v>
      </c>
      <c r="T13" s="65">
        <f>VLOOKUP($A13,'Return Data'!$B$7:$R$2292,13,0)</f>
        <v>3.7658</v>
      </c>
      <c r="U13" s="66">
        <f t="shared" si="12"/>
        <v>17</v>
      </c>
      <c r="V13" s="65">
        <f>VLOOKUP($A13,'Return Data'!$B$7:$R$2292,17,0)</f>
        <v>4.1900000000000004</v>
      </c>
      <c r="W13" s="66">
        <f t="shared" si="13"/>
        <v>17</v>
      </c>
      <c r="X13" s="65">
        <f>VLOOKUP($A13,'Return Data'!$B$7:$R$2292,14,0)</f>
        <v>5.2584999999999997</v>
      </c>
      <c r="Y13" s="66">
        <f t="shared" si="14"/>
        <v>14</v>
      </c>
      <c r="Z13" s="65">
        <f>VLOOKUP($A13,'Return Data'!$B$7:$R$2292,16,0)</f>
        <v>7.1569000000000003</v>
      </c>
      <c r="AA13" s="67">
        <f t="shared" si="15"/>
        <v>13</v>
      </c>
    </row>
    <row r="14" spans="1:27" x14ac:dyDescent="0.3">
      <c r="A14" s="63" t="s">
        <v>1439</v>
      </c>
      <c r="B14" s="64">
        <f>VLOOKUP($A14,'Return Data'!$B$7:$R$2292,3,0)</f>
        <v>44679</v>
      </c>
      <c r="C14" s="65">
        <f>VLOOKUP($A14,'Return Data'!$B$7:$R$2292,4,0)</f>
        <v>33.761000000000003</v>
      </c>
      <c r="D14" s="65">
        <f>VLOOKUP($A14,'Return Data'!$B$7:$R$2292,5,0)</f>
        <v>3.6762000000000001</v>
      </c>
      <c r="E14" s="66">
        <f t="shared" si="0"/>
        <v>3</v>
      </c>
      <c r="F14" s="65">
        <f>VLOOKUP($A14,'Return Data'!$B$7:$R$2292,6,0)</f>
        <v>3.6408999999999998</v>
      </c>
      <c r="G14" s="66">
        <f t="shared" si="1"/>
        <v>7</v>
      </c>
      <c r="H14" s="65">
        <f>VLOOKUP($A14,'Return Data'!$B$7:$R$2292,7,0)</f>
        <v>3.6166</v>
      </c>
      <c r="I14" s="66">
        <f t="shared" si="2"/>
        <v>16</v>
      </c>
      <c r="J14" s="65">
        <f>VLOOKUP($A14,'Return Data'!$B$7:$R$2292,8,0)</f>
        <v>3.573</v>
      </c>
      <c r="K14" s="66">
        <f t="shared" si="3"/>
        <v>25</v>
      </c>
      <c r="L14" s="65">
        <f>VLOOKUP($A14,'Return Data'!$B$7:$R$2292,9,0)</f>
        <v>6.9954000000000001</v>
      </c>
      <c r="M14" s="66">
        <f t="shared" si="4"/>
        <v>1</v>
      </c>
      <c r="N14" s="65">
        <f>VLOOKUP($A14,'Return Data'!$B$7:$R$2292,10,0)</f>
        <v>7.6619000000000002</v>
      </c>
      <c r="O14" s="66">
        <f t="shared" si="5"/>
        <v>1</v>
      </c>
      <c r="P14" s="65">
        <f>VLOOKUP($A14,'Return Data'!$B$7:$R$2292,11,0)</f>
        <v>12.025</v>
      </c>
      <c r="Q14" s="66">
        <f t="shared" si="6"/>
        <v>1</v>
      </c>
      <c r="R14" s="65">
        <f>VLOOKUP($A14,'Return Data'!$B$7:$R$2292,12,0)</f>
        <v>12.6403</v>
      </c>
      <c r="S14" s="66">
        <f t="shared" si="7"/>
        <v>1</v>
      </c>
      <c r="T14" s="65">
        <f>VLOOKUP($A14,'Return Data'!$B$7:$R$2292,13,0)</f>
        <v>11.638</v>
      </c>
      <c r="U14" s="66">
        <f t="shared" si="12"/>
        <v>1</v>
      </c>
      <c r="V14" s="65">
        <f>VLOOKUP($A14,'Return Data'!$B$7:$R$2292,17,0)</f>
        <v>10.343500000000001</v>
      </c>
      <c r="W14" s="66">
        <f t="shared" si="13"/>
        <v>1</v>
      </c>
      <c r="X14" s="65">
        <f>VLOOKUP($A14,'Return Data'!$B$7:$R$2292,14,0)</f>
        <v>8.3369999999999997</v>
      </c>
      <c r="Y14" s="66">
        <f t="shared" si="14"/>
        <v>1</v>
      </c>
      <c r="Z14" s="65">
        <f>VLOOKUP($A14,'Return Data'!$B$7:$R$2292,16,0)</f>
        <v>9.1219000000000001</v>
      </c>
      <c r="AA14" s="67">
        <f t="shared" si="15"/>
        <v>1</v>
      </c>
    </row>
    <row r="15" spans="1:27" x14ac:dyDescent="0.3">
      <c r="A15" s="63" t="s">
        <v>1440</v>
      </c>
      <c r="B15" s="64">
        <f>VLOOKUP($A15,'Return Data'!$B$7:$R$2292,3,0)</f>
        <v>44679</v>
      </c>
      <c r="C15" s="65">
        <f>VLOOKUP($A15,'Return Data'!$B$7:$R$2292,4,0)</f>
        <v>12.4483</v>
      </c>
      <c r="D15" s="65">
        <f>VLOOKUP($A15,'Return Data'!$B$7:$R$2292,5,0)</f>
        <v>2.6391</v>
      </c>
      <c r="E15" s="66">
        <f t="shared" si="0"/>
        <v>10</v>
      </c>
      <c r="F15" s="65">
        <f>VLOOKUP($A15,'Return Data'!$B$7:$R$2292,6,0)</f>
        <v>3.4218000000000002</v>
      </c>
      <c r="G15" s="66">
        <f t="shared" si="1"/>
        <v>10</v>
      </c>
      <c r="H15" s="65">
        <f>VLOOKUP($A15,'Return Data'!$B$7:$R$2292,7,0)</f>
        <v>3.6467999999999998</v>
      </c>
      <c r="I15" s="66">
        <f t="shared" si="2"/>
        <v>14</v>
      </c>
      <c r="J15" s="65">
        <f>VLOOKUP($A15,'Return Data'!$B$7:$R$2292,8,0)</f>
        <v>5.0340999999999996</v>
      </c>
      <c r="K15" s="66">
        <f t="shared" si="3"/>
        <v>13</v>
      </c>
      <c r="L15" s="65">
        <f>VLOOKUP($A15,'Return Data'!$B$7:$R$2292,9,0)</f>
        <v>4.0240999999999998</v>
      </c>
      <c r="M15" s="66">
        <f t="shared" si="4"/>
        <v>14</v>
      </c>
      <c r="N15" s="65">
        <f>VLOOKUP($A15,'Return Data'!$B$7:$R$2292,10,0)</f>
        <v>4.1369999999999996</v>
      </c>
      <c r="O15" s="66">
        <f t="shared" si="5"/>
        <v>12</v>
      </c>
      <c r="P15" s="65">
        <f>VLOOKUP($A15,'Return Data'!$B$7:$R$2292,11,0)</f>
        <v>3.9895</v>
      </c>
      <c r="Q15" s="66">
        <f t="shared" si="6"/>
        <v>13</v>
      </c>
      <c r="R15" s="65">
        <f>VLOOKUP($A15,'Return Data'!$B$7:$R$2292,12,0)</f>
        <v>3.8073000000000001</v>
      </c>
      <c r="S15" s="66">
        <f t="shared" si="7"/>
        <v>14</v>
      </c>
      <c r="T15" s="65">
        <f>VLOOKUP($A15,'Return Data'!$B$7:$R$2292,13,0)</f>
        <v>3.8898999999999999</v>
      </c>
      <c r="U15" s="66">
        <f t="shared" si="12"/>
        <v>13</v>
      </c>
      <c r="V15" s="65">
        <f>VLOOKUP($A15,'Return Data'!$B$7:$R$2292,17,0)</f>
        <v>4.9367000000000001</v>
      </c>
      <c r="W15" s="66">
        <f t="shared" si="13"/>
        <v>7</v>
      </c>
      <c r="X15" s="65">
        <f>VLOOKUP($A15,'Return Data'!$B$7:$R$2292,14,0)</f>
        <v>5.7293000000000003</v>
      </c>
      <c r="Y15" s="66">
        <f t="shared" si="14"/>
        <v>6</v>
      </c>
      <c r="Z15" s="65">
        <f>VLOOKUP($A15,'Return Data'!$B$7:$R$2292,16,0)</f>
        <v>6.282</v>
      </c>
      <c r="AA15" s="67">
        <f t="shared" si="15"/>
        <v>18</v>
      </c>
    </row>
    <row r="16" spans="1:27" x14ac:dyDescent="0.3">
      <c r="A16" s="63" t="s">
        <v>1442</v>
      </c>
      <c r="B16" s="64">
        <f>VLOOKUP($A16,'Return Data'!$B$7:$R$2292,3,0)</f>
        <v>44679</v>
      </c>
      <c r="C16" s="65">
        <f>VLOOKUP($A16,'Return Data'!$B$7:$R$2292,4,0)</f>
        <v>1104.9354000000001</v>
      </c>
      <c r="D16" s="65">
        <f>VLOOKUP($A16,'Return Data'!$B$7:$R$2292,5,0)</f>
        <v>2.9468000000000001</v>
      </c>
      <c r="E16" s="66">
        <f t="shared" si="0"/>
        <v>6</v>
      </c>
      <c r="F16" s="65">
        <f>VLOOKUP($A16,'Return Data'!$B$7:$R$2292,6,0)</f>
        <v>2.9571999999999998</v>
      </c>
      <c r="G16" s="66">
        <f t="shared" si="1"/>
        <v>22</v>
      </c>
      <c r="H16" s="65">
        <f>VLOOKUP($A16,'Return Data'!$B$7:$R$2292,7,0)</f>
        <v>3.012</v>
      </c>
      <c r="I16" s="66">
        <f t="shared" si="2"/>
        <v>25</v>
      </c>
      <c r="J16" s="65">
        <f>VLOOKUP($A16,'Return Data'!$B$7:$R$2292,8,0)</f>
        <v>5.0795000000000003</v>
      </c>
      <c r="K16" s="66">
        <f t="shared" si="3"/>
        <v>11</v>
      </c>
      <c r="L16" s="65">
        <f>VLOOKUP($A16,'Return Data'!$B$7:$R$2292,9,0)</f>
        <v>3.7010999999999998</v>
      </c>
      <c r="M16" s="66">
        <f t="shared" si="4"/>
        <v>21</v>
      </c>
      <c r="N16" s="65">
        <f>VLOOKUP($A16,'Return Data'!$B$7:$R$2292,10,0)</f>
        <v>3.9661</v>
      </c>
      <c r="O16" s="66">
        <f t="shared" si="5"/>
        <v>19</v>
      </c>
      <c r="P16" s="65">
        <f>VLOOKUP($A16,'Return Data'!$B$7:$R$2292,11,0)</f>
        <v>3.9655</v>
      </c>
      <c r="Q16" s="66">
        <f t="shared" si="6"/>
        <v>14</v>
      </c>
      <c r="R16" s="65">
        <f>VLOOKUP($A16,'Return Data'!$B$7:$R$2292,12,0)</f>
        <v>3.7871999999999999</v>
      </c>
      <c r="S16" s="66">
        <f t="shared" si="7"/>
        <v>15</v>
      </c>
      <c r="T16" s="65">
        <f>VLOOKUP($A16,'Return Data'!$B$7:$R$2292,13,0)</f>
        <v>3.8071000000000002</v>
      </c>
      <c r="U16" s="66">
        <f t="shared" si="12"/>
        <v>16</v>
      </c>
      <c r="V16" s="65"/>
      <c r="W16" s="66"/>
      <c r="X16" s="65"/>
      <c r="Y16" s="66"/>
      <c r="Z16" s="65">
        <f>VLOOKUP($A16,'Return Data'!$B$7:$R$2292,16,0)</f>
        <v>4.5419</v>
      </c>
      <c r="AA16" s="67">
        <f t="shared" si="15"/>
        <v>24</v>
      </c>
    </row>
    <row r="17" spans="1:27" x14ac:dyDescent="0.3">
      <c r="A17" s="63" t="s">
        <v>1445</v>
      </c>
      <c r="B17" s="64">
        <f>VLOOKUP($A17,'Return Data'!$B$7:$R$2292,3,0)</f>
        <v>44679</v>
      </c>
      <c r="C17" s="65">
        <f>VLOOKUP($A17,'Return Data'!$B$7:$R$2292,4,0)</f>
        <v>23.980799999999999</v>
      </c>
      <c r="D17" s="65">
        <f>VLOOKUP($A17,'Return Data'!$B$7:$R$2292,5,0)</f>
        <v>2.8921000000000001</v>
      </c>
      <c r="E17" s="66">
        <f t="shared" si="0"/>
        <v>8</v>
      </c>
      <c r="F17" s="65">
        <f>VLOOKUP($A17,'Return Data'!$B$7:$R$2292,6,0)</f>
        <v>2.9432999999999998</v>
      </c>
      <c r="G17" s="66">
        <f t="shared" si="1"/>
        <v>23</v>
      </c>
      <c r="H17" s="65">
        <f>VLOOKUP($A17,'Return Data'!$B$7:$R$2292,7,0)</f>
        <v>3.6989999999999998</v>
      </c>
      <c r="I17" s="66">
        <f t="shared" si="2"/>
        <v>10</v>
      </c>
      <c r="J17" s="65">
        <f>VLOOKUP($A17,'Return Data'!$B$7:$R$2292,8,0)</f>
        <v>4.6765999999999996</v>
      </c>
      <c r="K17" s="66">
        <f t="shared" si="3"/>
        <v>21</v>
      </c>
      <c r="L17" s="65">
        <f>VLOOKUP($A17,'Return Data'!$B$7:$R$2292,9,0)</f>
        <v>4.0349000000000004</v>
      </c>
      <c r="M17" s="66">
        <f t="shared" si="4"/>
        <v>13</v>
      </c>
      <c r="N17" s="65">
        <f>VLOOKUP($A17,'Return Data'!$B$7:$R$2292,10,0)</f>
        <v>4.2293000000000003</v>
      </c>
      <c r="O17" s="66">
        <f t="shared" si="5"/>
        <v>8</v>
      </c>
      <c r="P17" s="65">
        <f>VLOOKUP($A17,'Return Data'!$B$7:$R$2292,11,0)</f>
        <v>4.2565</v>
      </c>
      <c r="Q17" s="66">
        <f t="shared" si="6"/>
        <v>5</v>
      </c>
      <c r="R17" s="65">
        <f>VLOOKUP($A17,'Return Data'!$B$7:$R$2292,12,0)</f>
        <v>4.2321</v>
      </c>
      <c r="S17" s="66">
        <f t="shared" si="7"/>
        <v>6</v>
      </c>
      <c r="T17" s="65">
        <f>VLOOKUP($A17,'Return Data'!$B$7:$R$2292,13,0)</f>
        <v>4.4092000000000002</v>
      </c>
      <c r="U17" s="66">
        <f t="shared" si="12"/>
        <v>4</v>
      </c>
      <c r="V17" s="65">
        <f>VLOOKUP($A17,'Return Data'!$B$7:$R$2292,17,0)</f>
        <v>5.6927000000000003</v>
      </c>
      <c r="W17" s="66">
        <f t="shared" si="13"/>
        <v>4</v>
      </c>
      <c r="X17" s="65">
        <f>VLOOKUP($A17,'Return Data'!$B$7:$R$2292,14,0)</f>
        <v>6.4168000000000003</v>
      </c>
      <c r="Y17" s="66">
        <f t="shared" si="14"/>
        <v>3</v>
      </c>
      <c r="Z17" s="65">
        <f>VLOOKUP($A17,'Return Data'!$B$7:$R$2292,16,0)</f>
        <v>8.3131000000000004</v>
      </c>
      <c r="AA17" s="67">
        <f t="shared" si="15"/>
        <v>3</v>
      </c>
    </row>
    <row r="18" spans="1:27" x14ac:dyDescent="0.3">
      <c r="A18" s="63" t="s">
        <v>1447</v>
      </c>
      <c r="B18" s="64">
        <f>VLOOKUP($A18,'Return Data'!$B$7:$R$2292,3,0)</f>
        <v>44679</v>
      </c>
      <c r="C18" s="65">
        <f>VLOOKUP($A18,'Return Data'!$B$7:$R$2292,4,0)</f>
        <v>2372.1713</v>
      </c>
      <c r="D18" s="65">
        <f>VLOOKUP($A18,'Return Data'!$B$7:$R$2292,5,0)</f>
        <v>1.0802</v>
      </c>
      <c r="E18" s="66">
        <f t="shared" si="0"/>
        <v>22</v>
      </c>
      <c r="F18" s="65">
        <f>VLOOKUP($A18,'Return Data'!$B$7:$R$2292,6,0)</f>
        <v>3.0017</v>
      </c>
      <c r="G18" s="66">
        <f t="shared" si="1"/>
        <v>21</v>
      </c>
      <c r="H18" s="65">
        <f>VLOOKUP($A18,'Return Data'!$B$7:$R$2292,7,0)</f>
        <v>3.3372999999999999</v>
      </c>
      <c r="I18" s="66">
        <f t="shared" si="2"/>
        <v>23</v>
      </c>
      <c r="J18" s="65">
        <f>VLOOKUP($A18,'Return Data'!$B$7:$R$2292,8,0)</f>
        <v>4.3784000000000001</v>
      </c>
      <c r="K18" s="66">
        <f t="shared" si="3"/>
        <v>23</v>
      </c>
      <c r="L18" s="65">
        <f>VLOOKUP($A18,'Return Data'!$B$7:$R$2292,9,0)</f>
        <v>3.7440000000000002</v>
      </c>
      <c r="M18" s="66">
        <f t="shared" si="4"/>
        <v>19</v>
      </c>
      <c r="N18" s="65">
        <f>VLOOKUP($A18,'Return Data'!$B$7:$R$2292,10,0)</f>
        <v>3.9217</v>
      </c>
      <c r="O18" s="66">
        <f t="shared" si="5"/>
        <v>20</v>
      </c>
      <c r="P18" s="65">
        <f>VLOOKUP($A18,'Return Data'!$B$7:$R$2292,11,0)</f>
        <v>3.8296000000000001</v>
      </c>
      <c r="Q18" s="66">
        <f t="shared" si="6"/>
        <v>20</v>
      </c>
      <c r="R18" s="65">
        <f>VLOOKUP($A18,'Return Data'!$B$7:$R$2292,12,0)</f>
        <v>4.4958</v>
      </c>
      <c r="S18" s="66">
        <f t="shared" si="7"/>
        <v>4</v>
      </c>
      <c r="T18" s="65">
        <f>VLOOKUP($A18,'Return Data'!$B$7:$R$2292,13,0)</f>
        <v>4.3555999999999999</v>
      </c>
      <c r="U18" s="66">
        <f t="shared" si="12"/>
        <v>5</v>
      </c>
      <c r="V18" s="65">
        <f>VLOOKUP($A18,'Return Data'!$B$7:$R$2292,17,0)</f>
        <v>4.9923999999999999</v>
      </c>
      <c r="W18" s="66">
        <f t="shared" si="13"/>
        <v>6</v>
      </c>
      <c r="X18" s="65">
        <f>VLOOKUP($A18,'Return Data'!$B$7:$R$2292,14,0)</f>
        <v>5.2685000000000004</v>
      </c>
      <c r="Y18" s="66">
        <f t="shared" si="14"/>
        <v>12</v>
      </c>
      <c r="Z18" s="65">
        <f>VLOOKUP($A18,'Return Data'!$B$7:$R$2292,16,0)</f>
        <v>7.33</v>
      </c>
      <c r="AA18" s="67">
        <f t="shared" si="15"/>
        <v>10</v>
      </c>
    </row>
    <row r="19" spans="1:27" x14ac:dyDescent="0.3">
      <c r="A19" s="63" t="s">
        <v>1448</v>
      </c>
      <c r="B19" s="64">
        <f>VLOOKUP($A19,'Return Data'!$B$7:$R$2292,3,0)</f>
        <v>44679</v>
      </c>
      <c r="C19" s="65">
        <f>VLOOKUP($A19,'Return Data'!$B$7:$R$2292,4,0)</f>
        <v>12.4428</v>
      </c>
      <c r="D19" s="65">
        <f>VLOOKUP($A19,'Return Data'!$B$7:$R$2292,5,0)</f>
        <v>0</v>
      </c>
      <c r="E19" s="66">
        <f t="shared" si="0"/>
        <v>25</v>
      </c>
      <c r="F19" s="65">
        <f>VLOOKUP($A19,'Return Data'!$B$7:$R$2292,6,0)</f>
        <v>3.2275999999999998</v>
      </c>
      <c r="G19" s="66">
        <f t="shared" si="1"/>
        <v>17</v>
      </c>
      <c r="H19" s="65">
        <f>VLOOKUP($A19,'Return Data'!$B$7:$R$2292,7,0)</f>
        <v>3.3546</v>
      </c>
      <c r="I19" s="66">
        <f t="shared" si="2"/>
        <v>21</v>
      </c>
      <c r="J19" s="65">
        <f>VLOOKUP($A19,'Return Data'!$B$7:$R$2292,8,0)</f>
        <v>4.9577999999999998</v>
      </c>
      <c r="K19" s="66">
        <f t="shared" si="3"/>
        <v>14</v>
      </c>
      <c r="L19" s="65">
        <f>VLOOKUP($A19,'Return Data'!$B$7:$R$2292,9,0)</f>
        <v>3.6924999999999999</v>
      </c>
      <c r="M19" s="66">
        <f t="shared" si="4"/>
        <v>22</v>
      </c>
      <c r="N19" s="65">
        <f>VLOOKUP($A19,'Return Data'!$B$7:$R$2292,10,0)</f>
        <v>4.0025000000000004</v>
      </c>
      <c r="O19" s="66">
        <f t="shared" si="5"/>
        <v>18</v>
      </c>
      <c r="P19" s="65">
        <f>VLOOKUP($A19,'Return Data'!$B$7:$R$2292,11,0)</f>
        <v>3.8437999999999999</v>
      </c>
      <c r="Q19" s="66">
        <f t="shared" si="6"/>
        <v>19</v>
      </c>
      <c r="R19" s="65">
        <f>VLOOKUP($A19,'Return Data'!$B$7:$R$2292,12,0)</f>
        <v>3.6349</v>
      </c>
      <c r="S19" s="66">
        <f t="shared" si="7"/>
        <v>21</v>
      </c>
      <c r="T19" s="65">
        <f>VLOOKUP($A19,'Return Data'!$B$7:$R$2292,13,0)</f>
        <v>3.6286999999999998</v>
      </c>
      <c r="U19" s="66">
        <f t="shared" si="12"/>
        <v>21</v>
      </c>
      <c r="V19" s="65">
        <f>VLOOKUP($A19,'Return Data'!$B$7:$R$2292,17,0)</f>
        <v>4.1642999999999999</v>
      </c>
      <c r="W19" s="66">
        <f t="shared" si="13"/>
        <v>18</v>
      </c>
      <c r="X19" s="65">
        <f>VLOOKUP($A19,'Return Data'!$B$7:$R$2292,14,0)</f>
        <v>5.3014000000000001</v>
      </c>
      <c r="Y19" s="66">
        <f t="shared" si="14"/>
        <v>11</v>
      </c>
      <c r="Z19" s="65">
        <f>VLOOKUP($A19,'Return Data'!$B$7:$R$2292,16,0)</f>
        <v>5.9509999999999996</v>
      </c>
      <c r="AA19" s="67">
        <f t="shared" si="15"/>
        <v>20</v>
      </c>
    </row>
    <row r="20" spans="1:27" x14ac:dyDescent="0.3">
      <c r="A20" s="63" t="s">
        <v>1453</v>
      </c>
      <c r="B20" s="64">
        <f>VLOOKUP($A20,'Return Data'!$B$7:$R$2292,3,0)</f>
        <v>44679</v>
      </c>
      <c r="C20" s="65">
        <f>VLOOKUP($A20,'Return Data'!$B$7:$R$2292,4,0)</f>
        <v>2314.9994000000002</v>
      </c>
      <c r="D20" s="65">
        <f>VLOOKUP($A20,'Return Data'!$B$7:$R$2292,5,0)</f>
        <v>1.6113999999999999</v>
      </c>
      <c r="E20" s="66">
        <f t="shared" si="0"/>
        <v>20</v>
      </c>
      <c r="F20" s="65">
        <f>VLOOKUP($A20,'Return Data'!$B$7:$R$2292,6,0)</f>
        <v>3.2688000000000001</v>
      </c>
      <c r="G20" s="66">
        <f t="shared" si="1"/>
        <v>15</v>
      </c>
      <c r="H20" s="65">
        <f>VLOOKUP($A20,'Return Data'!$B$7:$R$2292,7,0)</f>
        <v>3.7303999999999999</v>
      </c>
      <c r="I20" s="66">
        <f t="shared" si="2"/>
        <v>9</v>
      </c>
      <c r="J20" s="65">
        <f>VLOOKUP($A20,'Return Data'!$B$7:$R$2292,8,0)</f>
        <v>5.0967000000000002</v>
      </c>
      <c r="K20" s="66">
        <f t="shared" si="3"/>
        <v>9</v>
      </c>
      <c r="L20" s="65">
        <f>VLOOKUP($A20,'Return Data'!$B$7:$R$2292,9,0)</f>
        <v>4.0807000000000002</v>
      </c>
      <c r="M20" s="66">
        <f t="shared" si="4"/>
        <v>11</v>
      </c>
      <c r="N20" s="65">
        <f>VLOOKUP($A20,'Return Data'!$B$7:$R$2292,10,0)</f>
        <v>4.2095000000000002</v>
      </c>
      <c r="O20" s="66">
        <f t="shared" si="5"/>
        <v>11</v>
      </c>
      <c r="P20" s="65">
        <f>VLOOKUP($A20,'Return Data'!$B$7:$R$2292,11,0)</f>
        <v>4.0518999999999998</v>
      </c>
      <c r="Q20" s="66">
        <f t="shared" si="6"/>
        <v>10</v>
      </c>
      <c r="R20" s="65">
        <f>VLOOKUP($A20,'Return Data'!$B$7:$R$2292,12,0)</f>
        <v>3.8218000000000001</v>
      </c>
      <c r="S20" s="66">
        <f t="shared" si="7"/>
        <v>13</v>
      </c>
      <c r="T20" s="65">
        <f>VLOOKUP($A20,'Return Data'!$B$7:$R$2292,13,0)</f>
        <v>3.8283</v>
      </c>
      <c r="U20" s="66">
        <f t="shared" si="12"/>
        <v>15</v>
      </c>
      <c r="V20" s="65">
        <f>VLOOKUP($A20,'Return Data'!$B$7:$R$2292,17,0)</f>
        <v>4.3777999999999997</v>
      </c>
      <c r="W20" s="66">
        <f t="shared" si="13"/>
        <v>14</v>
      </c>
      <c r="X20" s="65">
        <f>VLOOKUP($A20,'Return Data'!$B$7:$R$2292,14,0)</f>
        <v>5.3874000000000004</v>
      </c>
      <c r="Y20" s="66">
        <f t="shared" si="14"/>
        <v>9</v>
      </c>
      <c r="Z20" s="65">
        <f>VLOOKUP($A20,'Return Data'!$B$7:$R$2292,16,0)</f>
        <v>7.5026000000000002</v>
      </c>
      <c r="AA20" s="67">
        <f t="shared" si="15"/>
        <v>9</v>
      </c>
    </row>
    <row r="21" spans="1:27" x14ac:dyDescent="0.3">
      <c r="A21" s="63" t="s">
        <v>1457</v>
      </c>
      <c r="B21" s="64">
        <f>VLOOKUP($A21,'Return Data'!$B$7:$R$2292,3,0)</f>
        <v>44679</v>
      </c>
      <c r="C21" s="65">
        <f>VLOOKUP($A21,'Return Data'!$B$7:$R$2292,4,0)</f>
        <v>36.143999999999998</v>
      </c>
      <c r="D21" s="65">
        <f>VLOOKUP($A21,'Return Data'!$B$7:$R$2292,5,0)</f>
        <v>3.0297999999999998</v>
      </c>
      <c r="E21" s="66">
        <f t="shared" si="0"/>
        <v>5</v>
      </c>
      <c r="F21" s="65">
        <f>VLOOKUP($A21,'Return Data'!$B$7:$R$2292,6,0)</f>
        <v>3.9060000000000001</v>
      </c>
      <c r="G21" s="66">
        <f t="shared" si="1"/>
        <v>4</v>
      </c>
      <c r="H21" s="65">
        <f>VLOOKUP($A21,'Return Data'!$B$7:$R$2292,7,0)</f>
        <v>4.3170999999999999</v>
      </c>
      <c r="I21" s="66">
        <f t="shared" si="2"/>
        <v>4</v>
      </c>
      <c r="J21" s="65">
        <f>VLOOKUP($A21,'Return Data'!$B$7:$R$2292,8,0)</f>
        <v>5.7563000000000004</v>
      </c>
      <c r="K21" s="66">
        <f t="shared" si="3"/>
        <v>2</v>
      </c>
      <c r="L21" s="65">
        <f>VLOOKUP($A21,'Return Data'!$B$7:$R$2292,9,0)</f>
        <v>4.4634999999999998</v>
      </c>
      <c r="M21" s="66">
        <f t="shared" si="4"/>
        <v>4</v>
      </c>
      <c r="N21" s="65">
        <f>VLOOKUP($A21,'Return Data'!$B$7:$R$2292,10,0)</f>
        <v>4.3148</v>
      </c>
      <c r="O21" s="66">
        <f t="shared" si="5"/>
        <v>5</v>
      </c>
      <c r="P21" s="65">
        <f>VLOOKUP($A21,'Return Data'!$B$7:$R$2292,11,0)</f>
        <v>4.1386000000000003</v>
      </c>
      <c r="Q21" s="66">
        <f t="shared" si="6"/>
        <v>8</v>
      </c>
      <c r="R21" s="65">
        <f>VLOOKUP($A21,'Return Data'!$B$7:$R$2292,12,0)</f>
        <v>3.8774000000000002</v>
      </c>
      <c r="S21" s="66">
        <f t="shared" si="7"/>
        <v>11</v>
      </c>
      <c r="T21" s="65">
        <f>VLOOKUP($A21,'Return Data'!$B$7:$R$2292,13,0)</f>
        <v>3.9</v>
      </c>
      <c r="U21" s="66">
        <f t="shared" si="12"/>
        <v>12</v>
      </c>
      <c r="V21" s="65">
        <f>VLOOKUP($A21,'Return Data'!$B$7:$R$2292,17,0)</f>
        <v>4.6547999999999998</v>
      </c>
      <c r="W21" s="66">
        <f t="shared" si="13"/>
        <v>9</v>
      </c>
      <c r="X21" s="65">
        <f>VLOOKUP($A21,'Return Data'!$B$7:$R$2292,14,0)</f>
        <v>5.6032999999999999</v>
      </c>
      <c r="Y21" s="66">
        <f t="shared" si="14"/>
        <v>7</v>
      </c>
      <c r="Z21" s="65">
        <f>VLOOKUP($A21,'Return Data'!$B$7:$R$2292,16,0)</f>
        <v>7.5810000000000004</v>
      </c>
      <c r="AA21" s="67">
        <f t="shared" si="15"/>
        <v>7</v>
      </c>
    </row>
    <row r="22" spans="1:27" x14ac:dyDescent="0.3">
      <c r="A22" s="63" t="s">
        <v>1459</v>
      </c>
      <c r="B22" s="64">
        <f>VLOOKUP($A22,'Return Data'!$B$7:$R$2292,3,0)</f>
        <v>44679</v>
      </c>
      <c r="C22" s="65">
        <f>VLOOKUP($A22,'Return Data'!$B$7:$R$2292,4,0)</f>
        <v>36.486499999999999</v>
      </c>
      <c r="D22" s="65">
        <f>VLOOKUP($A22,'Return Data'!$B$7:$R$2292,5,0)</f>
        <v>1.9008</v>
      </c>
      <c r="E22" s="66">
        <f t="shared" si="0"/>
        <v>16</v>
      </c>
      <c r="F22" s="65">
        <f>VLOOKUP($A22,'Return Data'!$B$7:$R$2292,6,0)</f>
        <v>3.1019000000000001</v>
      </c>
      <c r="G22" s="66">
        <f t="shared" si="1"/>
        <v>18</v>
      </c>
      <c r="H22" s="65">
        <f>VLOOKUP($A22,'Return Data'!$B$7:$R$2292,7,0)</f>
        <v>3.3033000000000001</v>
      </c>
      <c r="I22" s="66">
        <f t="shared" si="2"/>
        <v>24</v>
      </c>
      <c r="J22" s="65">
        <f>VLOOKUP($A22,'Return Data'!$B$7:$R$2292,8,0)</f>
        <v>4.8715000000000002</v>
      </c>
      <c r="K22" s="66">
        <f t="shared" si="3"/>
        <v>18</v>
      </c>
      <c r="L22" s="65">
        <f>VLOOKUP($A22,'Return Data'!$B$7:$R$2292,9,0)</f>
        <v>3.8267000000000002</v>
      </c>
      <c r="M22" s="66">
        <f t="shared" si="4"/>
        <v>18</v>
      </c>
      <c r="N22" s="65">
        <f>VLOOKUP($A22,'Return Data'!$B$7:$R$2292,10,0)</f>
        <v>4.1128</v>
      </c>
      <c r="O22" s="66">
        <f t="shared" si="5"/>
        <v>14</v>
      </c>
      <c r="P22" s="65">
        <f>VLOOKUP($A22,'Return Data'!$B$7:$R$2292,11,0)</f>
        <v>3.9234</v>
      </c>
      <c r="Q22" s="66">
        <f t="shared" si="6"/>
        <v>16</v>
      </c>
      <c r="R22" s="65">
        <f>VLOOKUP($A22,'Return Data'!$B$7:$R$2292,12,0)</f>
        <v>3.6789999999999998</v>
      </c>
      <c r="S22" s="66">
        <f t="shared" si="7"/>
        <v>20</v>
      </c>
      <c r="T22" s="65">
        <f>VLOOKUP($A22,'Return Data'!$B$7:$R$2292,13,0)</f>
        <v>3.6640000000000001</v>
      </c>
      <c r="U22" s="66">
        <f t="shared" si="12"/>
        <v>20</v>
      </c>
      <c r="V22" s="65">
        <f>VLOOKUP($A22,'Return Data'!$B$7:$R$2292,17,0)</f>
        <v>4.2060000000000004</v>
      </c>
      <c r="W22" s="66">
        <f t="shared" si="13"/>
        <v>16</v>
      </c>
      <c r="X22" s="65">
        <f>VLOOKUP($A22,'Return Data'!$B$7:$R$2292,14,0)</f>
        <v>5.2675999999999998</v>
      </c>
      <c r="Y22" s="66">
        <f t="shared" si="14"/>
        <v>13</v>
      </c>
      <c r="Z22" s="65">
        <f>VLOOKUP($A22,'Return Data'!$B$7:$R$2292,16,0)</f>
        <v>7.5057999999999998</v>
      </c>
      <c r="AA22" s="67">
        <f t="shared" si="15"/>
        <v>8</v>
      </c>
    </row>
    <row r="23" spans="1:27" x14ac:dyDescent="0.3">
      <c r="A23" s="63" t="s">
        <v>1460</v>
      </c>
      <c r="B23" s="64">
        <f>VLOOKUP($A23,'Return Data'!$B$7:$R$2292,3,0)</f>
        <v>44679</v>
      </c>
      <c r="C23" s="65">
        <f>VLOOKUP($A23,'Return Data'!$B$7:$R$2292,4,0)</f>
        <v>1098.9005999999999</v>
      </c>
      <c r="D23" s="65">
        <f>VLOOKUP($A23,'Return Data'!$B$7:$R$2292,5,0)</f>
        <v>4.3085000000000004</v>
      </c>
      <c r="E23" s="66">
        <f t="shared" si="0"/>
        <v>1</v>
      </c>
      <c r="F23" s="65">
        <f>VLOOKUP($A23,'Return Data'!$B$7:$R$2292,6,0)</f>
        <v>3.3069000000000002</v>
      </c>
      <c r="G23" s="66">
        <f t="shared" si="1"/>
        <v>13</v>
      </c>
      <c r="H23" s="65">
        <f>VLOOKUP($A23,'Return Data'!$B$7:$R$2292,7,0)</f>
        <v>3.6705000000000001</v>
      </c>
      <c r="I23" s="66">
        <f t="shared" si="2"/>
        <v>12</v>
      </c>
      <c r="J23" s="65">
        <f>VLOOKUP($A23,'Return Data'!$B$7:$R$2292,8,0)</f>
        <v>4.3616000000000001</v>
      </c>
      <c r="K23" s="66">
        <f t="shared" si="3"/>
        <v>24</v>
      </c>
      <c r="L23" s="65">
        <f>VLOOKUP($A23,'Return Data'!$B$7:$R$2292,9,0)</f>
        <v>4.0679999999999996</v>
      </c>
      <c r="M23" s="66">
        <f t="shared" si="4"/>
        <v>12</v>
      </c>
      <c r="N23" s="65">
        <f>VLOOKUP($A23,'Return Data'!$B$7:$R$2292,10,0)</f>
        <v>3.7339000000000002</v>
      </c>
      <c r="O23" s="66">
        <f t="shared" si="5"/>
        <v>24</v>
      </c>
      <c r="P23" s="65">
        <f>VLOOKUP($A23,'Return Data'!$B$7:$R$2292,11,0)</f>
        <v>3.4878</v>
      </c>
      <c r="Q23" s="66">
        <f t="shared" si="6"/>
        <v>24</v>
      </c>
      <c r="R23" s="65">
        <f>VLOOKUP($A23,'Return Data'!$B$7:$R$2292,12,0)</f>
        <v>3.4089999999999998</v>
      </c>
      <c r="S23" s="66">
        <f t="shared" si="7"/>
        <v>23</v>
      </c>
      <c r="T23" s="65">
        <f>VLOOKUP($A23,'Return Data'!$B$7:$R$2292,13,0)</f>
        <v>3.4371</v>
      </c>
      <c r="U23" s="66">
        <f t="shared" si="12"/>
        <v>23</v>
      </c>
      <c r="V23" s="65">
        <f>VLOOKUP($A23,'Return Data'!$B$7:$R$2292,17,0)</f>
        <v>3.8224999999999998</v>
      </c>
      <c r="W23" s="66">
        <f t="shared" si="13"/>
        <v>23</v>
      </c>
      <c r="X23" s="65"/>
      <c r="Y23" s="66"/>
      <c r="Z23" s="65">
        <f>VLOOKUP($A23,'Return Data'!$B$7:$R$2292,16,0)</f>
        <v>3.9754</v>
      </c>
      <c r="AA23" s="67">
        <f t="shared" si="15"/>
        <v>26</v>
      </c>
    </row>
    <row r="24" spans="1:27" x14ac:dyDescent="0.3">
      <c r="A24" s="63" t="s">
        <v>1462</v>
      </c>
      <c r="B24" s="64">
        <f>VLOOKUP($A24,'Return Data'!$B$7:$R$2292,3,0)</f>
        <v>44679</v>
      </c>
      <c r="C24" s="65">
        <f>VLOOKUP($A24,'Return Data'!$B$7:$R$2292,4,0)</f>
        <v>1132.7954</v>
      </c>
      <c r="D24" s="65">
        <f>VLOOKUP($A24,'Return Data'!$B$7:$R$2292,5,0)</f>
        <v>1.9108000000000001</v>
      </c>
      <c r="E24" s="66">
        <f t="shared" si="0"/>
        <v>15</v>
      </c>
      <c r="F24" s="65">
        <f>VLOOKUP($A24,'Return Data'!$B$7:$R$2292,6,0)</f>
        <v>3.3992</v>
      </c>
      <c r="G24" s="66">
        <f t="shared" si="1"/>
        <v>12</v>
      </c>
      <c r="H24" s="65">
        <f>VLOOKUP($A24,'Return Data'!$B$7:$R$2292,7,0)</f>
        <v>3.5924</v>
      </c>
      <c r="I24" s="66">
        <f t="shared" si="2"/>
        <v>17</v>
      </c>
      <c r="J24" s="65">
        <f>VLOOKUP($A24,'Return Data'!$B$7:$R$2292,8,0)</f>
        <v>4.8888999999999996</v>
      </c>
      <c r="K24" s="66">
        <f t="shared" si="3"/>
        <v>17</v>
      </c>
      <c r="L24" s="65">
        <f>VLOOKUP($A24,'Return Data'!$B$7:$R$2292,9,0)</f>
        <v>3.9790999999999999</v>
      </c>
      <c r="M24" s="66">
        <f t="shared" si="4"/>
        <v>17</v>
      </c>
      <c r="N24" s="65">
        <f>VLOOKUP($A24,'Return Data'!$B$7:$R$2292,10,0)</f>
        <v>4.0683999999999996</v>
      </c>
      <c r="O24" s="66">
        <f t="shared" si="5"/>
        <v>16</v>
      </c>
      <c r="P24" s="65">
        <f>VLOOKUP($A24,'Return Data'!$B$7:$R$2292,11,0)</f>
        <v>3.9333999999999998</v>
      </c>
      <c r="Q24" s="66">
        <f t="shared" si="6"/>
        <v>15</v>
      </c>
      <c r="R24" s="65">
        <f>VLOOKUP($A24,'Return Data'!$B$7:$R$2292,12,0)</f>
        <v>3.7761999999999998</v>
      </c>
      <c r="S24" s="66">
        <f t="shared" si="7"/>
        <v>16</v>
      </c>
      <c r="T24" s="65">
        <f>VLOOKUP($A24,'Return Data'!$B$7:$R$2292,13,0)</f>
        <v>3.8441000000000001</v>
      </c>
      <c r="U24" s="66">
        <f t="shared" si="12"/>
        <v>14</v>
      </c>
      <c r="V24" s="65">
        <f>VLOOKUP($A24,'Return Data'!$B$7:$R$2292,17,0)</f>
        <v>4.5259</v>
      </c>
      <c r="W24" s="66">
        <f t="shared" si="13"/>
        <v>11</v>
      </c>
      <c r="X24" s="65"/>
      <c r="Y24" s="66"/>
      <c r="Z24" s="65">
        <f>VLOOKUP($A24,'Return Data'!$B$7:$R$2292,16,0)</f>
        <v>5.0488</v>
      </c>
      <c r="AA24" s="67">
        <f t="shared" si="15"/>
        <v>22</v>
      </c>
    </row>
    <row r="25" spans="1:27" x14ac:dyDescent="0.3">
      <c r="A25" s="63" t="s">
        <v>1464</v>
      </c>
      <c r="B25" s="64">
        <f>VLOOKUP($A25,'Return Data'!$B$7:$R$2292,3,0)</f>
        <v>44679</v>
      </c>
      <c r="C25" s="65">
        <f>VLOOKUP($A25,'Return Data'!$B$7:$R$2292,4,0)</f>
        <v>14.439299999999999</v>
      </c>
      <c r="D25" s="65">
        <f>VLOOKUP($A25,'Return Data'!$B$7:$R$2292,5,0)</f>
        <v>1.7696000000000001</v>
      </c>
      <c r="E25" s="66">
        <f t="shared" si="0"/>
        <v>18</v>
      </c>
      <c r="F25" s="65">
        <f>VLOOKUP($A25,'Return Data'!$B$7:$R$2292,6,0)</f>
        <v>3.8772000000000002</v>
      </c>
      <c r="G25" s="66">
        <f t="shared" si="1"/>
        <v>5</v>
      </c>
      <c r="H25" s="65">
        <f>VLOOKUP($A25,'Return Data'!$B$7:$R$2292,7,0)</f>
        <v>3.6859999999999999</v>
      </c>
      <c r="I25" s="66">
        <f t="shared" si="2"/>
        <v>11</v>
      </c>
      <c r="J25" s="65">
        <f>VLOOKUP($A25,'Return Data'!$B$7:$R$2292,8,0)</f>
        <v>5.2184999999999997</v>
      </c>
      <c r="K25" s="66">
        <f t="shared" si="3"/>
        <v>7</v>
      </c>
      <c r="L25" s="65">
        <f>VLOOKUP($A25,'Return Data'!$B$7:$R$2292,9,0)</f>
        <v>3.6808999999999998</v>
      </c>
      <c r="M25" s="66">
        <f t="shared" si="4"/>
        <v>23</v>
      </c>
      <c r="N25" s="65">
        <f>VLOOKUP($A25,'Return Data'!$B$7:$R$2292,10,0)</f>
        <v>3.5672000000000001</v>
      </c>
      <c r="O25" s="66">
        <f t="shared" si="5"/>
        <v>25</v>
      </c>
      <c r="P25" s="65">
        <f>VLOOKUP($A25,'Return Data'!$B$7:$R$2292,11,0)</f>
        <v>3.2877999999999998</v>
      </c>
      <c r="Q25" s="66">
        <f t="shared" si="6"/>
        <v>25</v>
      </c>
      <c r="R25" s="65">
        <f>VLOOKUP($A25,'Return Data'!$B$7:$R$2292,12,0)</f>
        <v>3.2326999999999999</v>
      </c>
      <c r="S25" s="66">
        <f t="shared" si="7"/>
        <v>25</v>
      </c>
      <c r="T25" s="65">
        <f>VLOOKUP($A25,'Return Data'!$B$7:$R$2292,13,0)</f>
        <v>3.2559</v>
      </c>
      <c r="U25" s="66">
        <f t="shared" si="12"/>
        <v>25</v>
      </c>
      <c r="V25" s="65">
        <f>VLOOKUP($A25,'Return Data'!$B$7:$R$2292,17,0)</f>
        <v>3.3109999999999999</v>
      </c>
      <c r="W25" s="66">
        <f t="shared" si="13"/>
        <v>25</v>
      </c>
      <c r="X25" s="65">
        <f>VLOOKUP($A25,'Return Data'!$B$7:$R$2292,14,0)</f>
        <v>4.2187000000000001</v>
      </c>
      <c r="Y25" s="66">
        <f t="shared" si="14"/>
        <v>22</v>
      </c>
      <c r="Z25" s="65">
        <f>VLOOKUP($A25,'Return Data'!$B$7:$R$2292,16,0)</f>
        <v>4.3403</v>
      </c>
      <c r="AA25" s="67">
        <f t="shared" si="15"/>
        <v>25</v>
      </c>
    </row>
    <row r="26" spans="1:27" x14ac:dyDescent="0.3">
      <c r="A26" s="63" t="s">
        <v>1918</v>
      </c>
      <c r="B26" s="64">
        <f>VLOOKUP($A26,'Return Data'!$B$7:$R$2292,3,0)</f>
        <v>44679</v>
      </c>
      <c r="C26" s="65">
        <f>VLOOKUP($A26,'Return Data'!$B$7:$R$2292,4,0)</f>
        <v>2387.8382999999999</v>
      </c>
      <c r="D26" s="65">
        <f>VLOOKUP($A26,'Return Data'!$B$7:$R$2292,5,0)</f>
        <v>-3.0859000000000001</v>
      </c>
      <c r="E26" s="66">
        <f t="shared" si="0"/>
        <v>26</v>
      </c>
      <c r="F26" s="65">
        <f>VLOOKUP($A26,'Return Data'!$B$7:$R$2292,6,0)</f>
        <v>0.71850000000000003</v>
      </c>
      <c r="G26" s="66">
        <f t="shared" si="1"/>
        <v>26</v>
      </c>
      <c r="H26" s="65">
        <f>VLOOKUP($A26,'Return Data'!$B$7:$R$2292,7,0)</f>
        <v>2.1417999999999999</v>
      </c>
      <c r="I26" s="66">
        <f t="shared" si="2"/>
        <v>26</v>
      </c>
      <c r="J26" s="65">
        <f>VLOOKUP($A26,'Return Data'!$B$7:$R$2292,8,0)</f>
        <v>3.5167999999999999</v>
      </c>
      <c r="K26" s="66">
        <f t="shared" si="3"/>
        <v>26</v>
      </c>
      <c r="L26" s="65">
        <f>VLOOKUP($A26,'Return Data'!$B$7:$R$2292,9,0)</f>
        <v>2.4552</v>
      </c>
      <c r="M26" s="66">
        <f t="shared" si="4"/>
        <v>26</v>
      </c>
      <c r="N26" s="65">
        <f>VLOOKUP($A26,'Return Data'!$B$7:$R$2292,10,0)</f>
        <v>3.0558999999999998</v>
      </c>
      <c r="O26" s="66">
        <f t="shared" si="5"/>
        <v>26</v>
      </c>
      <c r="P26" s="65">
        <f>VLOOKUP($A26,'Return Data'!$B$7:$R$2292,11,0)</f>
        <v>3.2372000000000001</v>
      </c>
      <c r="Q26" s="66">
        <f t="shared" si="6"/>
        <v>26</v>
      </c>
      <c r="R26" s="65">
        <f>VLOOKUP($A26,'Return Data'!$B$7:$R$2292,12,0)</f>
        <v>3.0350999999999999</v>
      </c>
      <c r="S26" s="66">
        <f t="shared" si="7"/>
        <v>26</v>
      </c>
      <c r="T26" s="65">
        <f>VLOOKUP($A26,'Return Data'!$B$7:$R$2292,13,0)</f>
        <v>3.0459000000000001</v>
      </c>
      <c r="U26" s="66">
        <f t="shared" si="12"/>
        <v>26</v>
      </c>
      <c r="V26" s="65">
        <f>VLOOKUP($A26,'Return Data'!$B$7:$R$2292,17,0)</f>
        <v>3.3849999999999998</v>
      </c>
      <c r="W26" s="66">
        <f t="shared" si="13"/>
        <v>24</v>
      </c>
      <c r="X26" s="65">
        <f>VLOOKUP($A26,'Return Data'!$B$7:$R$2292,14,0)</f>
        <v>4.359</v>
      </c>
      <c r="Y26" s="66">
        <f t="shared" si="14"/>
        <v>21</v>
      </c>
      <c r="Z26" s="65">
        <f>VLOOKUP($A26,'Return Data'!$B$7:$R$2292,16,0)</f>
        <v>7.0296000000000003</v>
      </c>
      <c r="AA26" s="67">
        <f t="shared" si="15"/>
        <v>14</v>
      </c>
    </row>
    <row r="27" spans="1:27" x14ac:dyDescent="0.3">
      <c r="A27" s="63" t="s">
        <v>1467</v>
      </c>
      <c r="B27" s="64">
        <f>VLOOKUP($A27,'Return Data'!$B$7:$R$2292,3,0)</f>
        <v>44679</v>
      </c>
      <c r="C27" s="65">
        <f>VLOOKUP($A27,'Return Data'!$B$7:$R$2292,4,0)</f>
        <v>3540.8636999999999</v>
      </c>
      <c r="D27" s="65">
        <f>VLOOKUP($A27,'Return Data'!$B$7:$R$2292,5,0)</f>
        <v>4.0824999999999996</v>
      </c>
      <c r="E27" s="66">
        <f t="shared" si="0"/>
        <v>2</v>
      </c>
      <c r="F27" s="65">
        <f>VLOOKUP($A27,'Return Data'!$B$7:$R$2292,6,0)</f>
        <v>4.6611000000000002</v>
      </c>
      <c r="G27" s="66">
        <f t="shared" si="1"/>
        <v>1</v>
      </c>
      <c r="H27" s="65">
        <f>VLOOKUP($A27,'Return Data'!$B$7:$R$2292,7,0)</f>
        <v>5.1059000000000001</v>
      </c>
      <c r="I27" s="66">
        <f t="shared" si="2"/>
        <v>1</v>
      </c>
      <c r="J27" s="65">
        <f>VLOOKUP($A27,'Return Data'!$B$7:$R$2292,8,0)</f>
        <v>5.7069000000000001</v>
      </c>
      <c r="K27" s="66">
        <f t="shared" si="3"/>
        <v>4</v>
      </c>
      <c r="L27" s="65">
        <f>VLOOKUP($A27,'Return Data'!$B$7:$R$2292,9,0)</f>
        <v>4.5354999999999999</v>
      </c>
      <c r="M27" s="66">
        <f t="shared" si="4"/>
        <v>3</v>
      </c>
      <c r="N27" s="65">
        <f>VLOOKUP($A27,'Return Data'!$B$7:$R$2292,10,0)</f>
        <v>4.6984000000000004</v>
      </c>
      <c r="O27" s="66">
        <f t="shared" si="5"/>
        <v>2</v>
      </c>
      <c r="P27" s="65">
        <f>VLOOKUP($A27,'Return Data'!$B$7:$R$2292,11,0)</f>
        <v>4.8571999999999997</v>
      </c>
      <c r="Q27" s="66">
        <f t="shared" si="6"/>
        <v>2</v>
      </c>
      <c r="R27" s="65">
        <f>VLOOKUP($A27,'Return Data'!$B$7:$R$2292,12,0)</f>
        <v>4.7187000000000001</v>
      </c>
      <c r="S27" s="66">
        <f t="shared" si="7"/>
        <v>3</v>
      </c>
      <c r="T27" s="65">
        <f>VLOOKUP($A27,'Return Data'!$B$7:$R$2292,13,0)</f>
        <v>8.5428999999999995</v>
      </c>
      <c r="U27" s="66">
        <f t="shared" si="12"/>
        <v>2</v>
      </c>
      <c r="V27" s="65">
        <f>VLOOKUP($A27,'Return Data'!$B$7:$R$2292,17,0)</f>
        <v>7.3841000000000001</v>
      </c>
      <c r="W27" s="66">
        <f t="shared" si="13"/>
        <v>2</v>
      </c>
      <c r="X27" s="65">
        <f>VLOOKUP($A27,'Return Data'!$B$7:$R$2292,14,0)</f>
        <v>4.8299000000000003</v>
      </c>
      <c r="Y27" s="66">
        <f t="shared" si="14"/>
        <v>19</v>
      </c>
      <c r="Z27" s="65">
        <f>VLOOKUP($A27,'Return Data'!$B$7:$R$2292,16,0)</f>
        <v>7.1814</v>
      </c>
      <c r="AA27" s="67">
        <f t="shared" si="15"/>
        <v>12</v>
      </c>
    </row>
    <row r="28" spans="1:27" x14ac:dyDescent="0.3">
      <c r="A28" s="63" t="s">
        <v>1988</v>
      </c>
      <c r="B28" s="64">
        <f>VLOOKUP($A28,'Return Data'!$B$7:$R$2292,3,0)</f>
        <v>44679</v>
      </c>
      <c r="C28" s="65">
        <f>VLOOKUP($A28,'Return Data'!$B$7:$R$2292,4,0)</f>
        <v>28.738199999999999</v>
      </c>
      <c r="D28" s="65">
        <f>VLOOKUP($A28,'Return Data'!$B$7:$R$2292,5,0)</f>
        <v>2.1593</v>
      </c>
      <c r="E28" s="66">
        <f t="shared" si="0"/>
        <v>13</v>
      </c>
      <c r="F28" s="65">
        <f>VLOOKUP($A28,'Return Data'!$B$7:$R$2292,6,0)</f>
        <v>4.5316999999999998</v>
      </c>
      <c r="G28" s="66">
        <f t="shared" si="1"/>
        <v>2</v>
      </c>
      <c r="H28" s="65">
        <f>VLOOKUP($A28,'Return Data'!$B$7:$R$2292,7,0)</f>
        <v>3.9220999999999999</v>
      </c>
      <c r="I28" s="66">
        <f t="shared" si="2"/>
        <v>5</v>
      </c>
      <c r="J28" s="65">
        <f>VLOOKUP($A28,'Return Data'!$B$7:$R$2292,8,0)</f>
        <v>5.4310999999999998</v>
      </c>
      <c r="K28" s="66">
        <f t="shared" si="3"/>
        <v>5</v>
      </c>
      <c r="L28" s="65">
        <f>VLOOKUP($A28,'Return Data'!$B$7:$R$2292,9,0)</f>
        <v>4.3754999999999997</v>
      </c>
      <c r="M28" s="66">
        <f t="shared" si="4"/>
        <v>5</v>
      </c>
      <c r="N28" s="65">
        <f>VLOOKUP($A28,'Return Data'!$B$7:$R$2292,10,0)</f>
        <v>4.2710999999999997</v>
      </c>
      <c r="O28" s="66">
        <f t="shared" si="5"/>
        <v>6</v>
      </c>
      <c r="P28" s="65">
        <f>VLOOKUP($A28,'Return Data'!$B$7:$R$2292,11,0)</f>
        <v>4.0683999999999996</v>
      </c>
      <c r="Q28" s="66">
        <f t="shared" si="6"/>
        <v>9</v>
      </c>
      <c r="R28" s="65">
        <f>VLOOKUP($A28,'Return Data'!$B$7:$R$2292,12,0)</f>
        <v>3.8458999999999999</v>
      </c>
      <c r="S28" s="66">
        <f t="shared" si="7"/>
        <v>12</v>
      </c>
      <c r="T28" s="65">
        <f>VLOOKUP($A28,'Return Data'!$B$7:$R$2292,13,0)</f>
        <v>3.9007000000000001</v>
      </c>
      <c r="U28" s="66">
        <f t="shared" si="12"/>
        <v>11</v>
      </c>
      <c r="V28" s="65">
        <f>VLOOKUP($A28,'Return Data'!$B$7:$R$2292,17,0)</f>
        <v>4.5449999999999999</v>
      </c>
      <c r="W28" s="66">
        <f t="shared" si="13"/>
        <v>10</v>
      </c>
      <c r="X28" s="65">
        <f>VLOOKUP($A28,'Return Data'!$B$7:$R$2292,14,0)</f>
        <v>7.6368999999999998</v>
      </c>
      <c r="Y28" s="66">
        <f t="shared" si="14"/>
        <v>2</v>
      </c>
      <c r="Z28" s="65">
        <f>VLOOKUP($A28,'Return Data'!$B$7:$R$2292,16,0)</f>
        <v>8.3310999999999993</v>
      </c>
      <c r="AA28" s="67">
        <f t="shared" si="15"/>
        <v>2</v>
      </c>
    </row>
    <row r="29" spans="1:27" x14ac:dyDescent="0.3">
      <c r="A29" s="63" t="s">
        <v>1470</v>
      </c>
      <c r="B29" s="64">
        <f>VLOOKUP($A29,'Return Data'!$B$7:$R$2292,3,0)</f>
        <v>44679</v>
      </c>
      <c r="C29" s="65">
        <f>VLOOKUP($A29,'Return Data'!$B$7:$R$2292,4,0)</f>
        <v>4908.9179999999997</v>
      </c>
      <c r="D29" s="65">
        <f>VLOOKUP($A29,'Return Data'!$B$7:$R$2292,5,0)</f>
        <v>0.8306</v>
      </c>
      <c r="E29" s="66">
        <f t="shared" si="0"/>
        <v>23</v>
      </c>
      <c r="F29" s="65">
        <f>VLOOKUP($A29,'Return Data'!$B$7:$R$2292,6,0)</f>
        <v>2.6223000000000001</v>
      </c>
      <c r="G29" s="66">
        <f t="shared" si="1"/>
        <v>25</v>
      </c>
      <c r="H29" s="65">
        <f>VLOOKUP($A29,'Return Data'!$B$7:$R$2292,7,0)</f>
        <v>3.6202999999999999</v>
      </c>
      <c r="I29" s="66">
        <f t="shared" si="2"/>
        <v>15</v>
      </c>
      <c r="J29" s="65">
        <f>VLOOKUP($A29,'Return Data'!$B$7:$R$2292,8,0)</f>
        <v>5.0377999999999998</v>
      </c>
      <c r="K29" s="66">
        <f t="shared" si="3"/>
        <v>12</v>
      </c>
      <c r="L29" s="65">
        <f>VLOOKUP($A29,'Return Data'!$B$7:$R$2292,9,0)</f>
        <v>3.6749000000000001</v>
      </c>
      <c r="M29" s="66">
        <f t="shared" si="4"/>
        <v>24</v>
      </c>
      <c r="N29" s="65">
        <f>VLOOKUP($A29,'Return Data'!$B$7:$R$2292,10,0)</f>
        <v>4.0547000000000004</v>
      </c>
      <c r="O29" s="66">
        <f t="shared" si="5"/>
        <v>17</v>
      </c>
      <c r="P29" s="65">
        <f>VLOOKUP($A29,'Return Data'!$B$7:$R$2292,11,0)</f>
        <v>3.9066000000000001</v>
      </c>
      <c r="Q29" s="66">
        <f t="shared" si="6"/>
        <v>18</v>
      </c>
      <c r="R29" s="65">
        <f>VLOOKUP($A29,'Return Data'!$B$7:$R$2292,12,0)</f>
        <v>3.7219000000000002</v>
      </c>
      <c r="S29" s="66">
        <f t="shared" si="7"/>
        <v>18</v>
      </c>
      <c r="T29" s="65">
        <f>VLOOKUP($A29,'Return Data'!$B$7:$R$2292,13,0)</f>
        <v>3.7189999999999999</v>
      </c>
      <c r="U29" s="66">
        <f t="shared" si="12"/>
        <v>18</v>
      </c>
      <c r="V29" s="65">
        <f>VLOOKUP($A29,'Return Data'!$B$7:$R$2292,17,0)</f>
        <v>4.4139999999999997</v>
      </c>
      <c r="W29" s="66">
        <f t="shared" si="13"/>
        <v>13</v>
      </c>
      <c r="X29" s="65">
        <f>VLOOKUP($A29,'Return Data'!$B$7:$R$2292,14,0)</f>
        <v>5.43</v>
      </c>
      <c r="Y29" s="66">
        <f t="shared" si="14"/>
        <v>8</v>
      </c>
      <c r="Z29" s="65">
        <f>VLOOKUP($A29,'Return Data'!$B$7:$R$2292,16,0)</f>
        <v>7.3239999999999998</v>
      </c>
      <c r="AA29" s="67">
        <f t="shared" si="15"/>
        <v>11</v>
      </c>
    </row>
    <row r="30" spans="1:27" x14ac:dyDescent="0.3">
      <c r="A30" s="63" t="s">
        <v>1966</v>
      </c>
      <c r="B30" s="64">
        <f>VLOOKUP($A30,'Return Data'!$B$7:$R$2292,3,0)</f>
        <v>44679</v>
      </c>
      <c r="C30" s="65">
        <f>VLOOKUP($A30,'Return Data'!$B$7:$R$2292,4,0)</f>
        <v>2350.7516999999998</v>
      </c>
      <c r="D30" s="65">
        <f>VLOOKUP($A30,'Return Data'!$B$7:$R$2292,5,0)</f>
        <v>1.5419</v>
      </c>
      <c r="E30" s="66">
        <f t="shared" si="0"/>
        <v>21</v>
      </c>
      <c r="F30" s="65">
        <f>VLOOKUP($A30,'Return Data'!$B$7:$R$2292,6,0)</f>
        <v>2.7353999999999998</v>
      </c>
      <c r="G30" s="66">
        <f t="shared" si="1"/>
        <v>24</v>
      </c>
      <c r="H30" s="65">
        <f>VLOOKUP($A30,'Return Data'!$B$7:$R$2292,7,0)</f>
        <v>3.5297000000000001</v>
      </c>
      <c r="I30" s="66">
        <f t="shared" si="2"/>
        <v>18</v>
      </c>
      <c r="J30" s="65">
        <f>VLOOKUP($A30,'Return Data'!$B$7:$R$2292,8,0)</f>
        <v>4.6279000000000003</v>
      </c>
      <c r="K30" s="66">
        <f t="shared" si="3"/>
        <v>22</v>
      </c>
      <c r="L30" s="65">
        <f>VLOOKUP($A30,'Return Data'!$B$7:$R$2292,9,0)</f>
        <v>4.1410999999999998</v>
      </c>
      <c r="M30" s="66">
        <f t="shared" si="4"/>
        <v>9</v>
      </c>
      <c r="N30" s="65">
        <f>VLOOKUP($A30,'Return Data'!$B$7:$R$2292,10,0)</f>
        <v>4.1162000000000001</v>
      </c>
      <c r="O30" s="66">
        <f t="shared" si="5"/>
        <v>13</v>
      </c>
      <c r="P30" s="65">
        <f>VLOOKUP($A30,'Return Data'!$B$7:$R$2292,11,0)</f>
        <v>3.9085999999999999</v>
      </c>
      <c r="Q30" s="66">
        <f t="shared" si="6"/>
        <v>17</v>
      </c>
      <c r="R30" s="65">
        <f>VLOOKUP($A30,'Return Data'!$B$7:$R$2292,12,0)</f>
        <v>3.68</v>
      </c>
      <c r="S30" s="66">
        <f t="shared" si="7"/>
        <v>19</v>
      </c>
      <c r="T30" s="65">
        <f>VLOOKUP($A30,'Return Data'!$B$7:$R$2292,13,0)</f>
        <v>3.6732</v>
      </c>
      <c r="U30" s="66">
        <f t="shared" si="12"/>
        <v>19</v>
      </c>
      <c r="V30" s="65">
        <f>VLOOKUP($A30,'Return Data'!$B$7:$R$2292,17,0)</f>
        <v>3.9582000000000002</v>
      </c>
      <c r="W30" s="66">
        <f t="shared" si="13"/>
        <v>21</v>
      </c>
      <c r="X30" s="65">
        <f>VLOOKUP($A30,'Return Data'!$B$7:$R$2292,14,0)</f>
        <v>4.8356000000000003</v>
      </c>
      <c r="Y30" s="66">
        <f t="shared" si="14"/>
        <v>18</v>
      </c>
      <c r="Z30" s="65">
        <f>VLOOKUP($A30,'Return Data'!$B$7:$R$2292,16,0)</f>
        <v>6.6817000000000002</v>
      </c>
      <c r="AA30" s="67">
        <f t="shared" si="15"/>
        <v>16</v>
      </c>
    </row>
    <row r="31" spans="1:27" x14ac:dyDescent="0.3">
      <c r="A31" s="63" t="s">
        <v>1474</v>
      </c>
      <c r="B31" s="64">
        <f>VLOOKUP($A31,'Return Data'!$B$7:$R$2292,3,0)</f>
        <v>44679</v>
      </c>
      <c r="C31" s="65">
        <f>VLOOKUP($A31,'Return Data'!$B$7:$R$2292,4,0)</f>
        <v>11.9397</v>
      </c>
      <c r="D31" s="65">
        <f>VLOOKUP($A31,'Return Data'!$B$7:$R$2292,5,0)</f>
        <v>1.8343</v>
      </c>
      <c r="E31" s="66">
        <f t="shared" si="0"/>
        <v>17</v>
      </c>
      <c r="F31" s="65">
        <f>VLOOKUP($A31,'Return Data'!$B$7:$R$2292,6,0)</f>
        <v>3.0577999999999999</v>
      </c>
      <c r="G31" s="66">
        <f t="shared" si="1"/>
        <v>20</v>
      </c>
      <c r="H31" s="65">
        <f>VLOOKUP($A31,'Return Data'!$B$7:$R$2292,7,0)</f>
        <v>3.4085999999999999</v>
      </c>
      <c r="I31" s="66">
        <f t="shared" si="2"/>
        <v>19</v>
      </c>
      <c r="J31" s="65">
        <f>VLOOKUP($A31,'Return Data'!$B$7:$R$2292,8,0)</f>
        <v>5.0853000000000002</v>
      </c>
      <c r="K31" s="66">
        <f t="shared" si="3"/>
        <v>10</v>
      </c>
      <c r="L31" s="65">
        <f>VLOOKUP($A31,'Return Data'!$B$7:$R$2292,9,0)</f>
        <v>4.1265999999999998</v>
      </c>
      <c r="M31" s="66">
        <f t="shared" si="4"/>
        <v>10</v>
      </c>
      <c r="N31" s="65">
        <f>VLOOKUP($A31,'Return Data'!$B$7:$R$2292,10,0)</f>
        <v>4.2145000000000001</v>
      </c>
      <c r="O31" s="66">
        <f t="shared" si="5"/>
        <v>10</v>
      </c>
      <c r="P31" s="65">
        <f>VLOOKUP($A31,'Return Data'!$B$7:$R$2292,11,0)</f>
        <v>4.1681999999999997</v>
      </c>
      <c r="Q31" s="66">
        <f t="shared" si="6"/>
        <v>7</v>
      </c>
      <c r="R31" s="65">
        <f>VLOOKUP($A31,'Return Data'!$B$7:$R$2292,12,0)</f>
        <v>4.0442</v>
      </c>
      <c r="S31" s="66">
        <f t="shared" si="7"/>
        <v>9</v>
      </c>
      <c r="T31" s="65">
        <f>VLOOKUP($A31,'Return Data'!$B$7:$R$2292,13,0)</f>
        <v>4.0233999999999996</v>
      </c>
      <c r="U31" s="66">
        <f t="shared" si="12"/>
        <v>9</v>
      </c>
      <c r="V31" s="65">
        <f>VLOOKUP($A31,'Return Data'!$B$7:$R$2292,17,0)</f>
        <v>4.4477000000000002</v>
      </c>
      <c r="W31" s="66">
        <f t="shared" si="13"/>
        <v>12</v>
      </c>
      <c r="X31" s="65">
        <f>VLOOKUP($A31,'Return Data'!$B$7:$R$2292,14,0)</f>
        <v>5.3566000000000003</v>
      </c>
      <c r="Y31" s="66">
        <f t="shared" si="14"/>
        <v>10</v>
      </c>
      <c r="Z31" s="65">
        <f>VLOOKUP($A31,'Return Data'!$B$7:$R$2292,16,0)</f>
        <v>5.5785999999999998</v>
      </c>
      <c r="AA31" s="67">
        <f t="shared" si="15"/>
        <v>21</v>
      </c>
    </row>
    <row r="32" spans="1:27" x14ac:dyDescent="0.3">
      <c r="A32" s="63" t="s">
        <v>1476</v>
      </c>
      <c r="B32" s="64">
        <f>VLOOKUP($A32,'Return Data'!$B$7:$R$2292,3,0)</f>
        <v>44679</v>
      </c>
      <c r="C32" s="65">
        <f>VLOOKUP($A32,'Return Data'!$B$7:$R$2292,4,0)</f>
        <v>3656.3748999999998</v>
      </c>
      <c r="D32" s="65">
        <f>VLOOKUP($A32,'Return Data'!$B$7:$R$2292,5,0)</f>
        <v>2.3650000000000002</v>
      </c>
      <c r="E32" s="66">
        <f t="shared" si="0"/>
        <v>12</v>
      </c>
      <c r="F32" s="65">
        <f>VLOOKUP($A32,'Return Data'!$B$7:$R$2292,6,0)</f>
        <v>3.4735999999999998</v>
      </c>
      <c r="G32" s="66">
        <f t="shared" si="1"/>
        <v>9</v>
      </c>
      <c r="H32" s="65">
        <f>VLOOKUP($A32,'Return Data'!$B$7:$R$2292,7,0)</f>
        <v>3.8826999999999998</v>
      </c>
      <c r="I32" s="66">
        <f t="shared" si="2"/>
        <v>6</v>
      </c>
      <c r="J32" s="65">
        <f>VLOOKUP($A32,'Return Data'!$B$7:$R$2292,8,0)</f>
        <v>4.9172000000000002</v>
      </c>
      <c r="K32" s="66">
        <f t="shared" si="3"/>
        <v>15</v>
      </c>
      <c r="L32" s="65">
        <f>VLOOKUP($A32,'Return Data'!$B$7:$R$2292,9,0)</f>
        <v>4.0167999999999999</v>
      </c>
      <c r="M32" s="66">
        <f t="shared" si="4"/>
        <v>15</v>
      </c>
      <c r="N32" s="65">
        <f>VLOOKUP($A32,'Return Data'!$B$7:$R$2292,10,0)</f>
        <v>4.2195</v>
      </c>
      <c r="O32" s="66">
        <f t="shared" si="5"/>
        <v>9</v>
      </c>
      <c r="P32" s="65">
        <f>VLOOKUP($A32,'Return Data'!$B$7:$R$2292,11,0)</f>
        <v>4.0209000000000001</v>
      </c>
      <c r="Q32" s="66">
        <f t="shared" si="6"/>
        <v>12</v>
      </c>
      <c r="R32" s="65">
        <f>VLOOKUP($A32,'Return Data'!$B$7:$R$2292,12,0)</f>
        <v>7.6340000000000003</v>
      </c>
      <c r="S32" s="66">
        <f t="shared" si="7"/>
        <v>2</v>
      </c>
      <c r="T32" s="65">
        <f>VLOOKUP($A32,'Return Data'!$B$7:$R$2292,13,0)</f>
        <v>6.7430000000000003</v>
      </c>
      <c r="U32" s="66">
        <f t="shared" si="12"/>
        <v>3</v>
      </c>
      <c r="V32" s="65">
        <f>VLOOKUP($A32,'Return Data'!$B$7:$R$2292,17,0)</f>
        <v>6.0018000000000002</v>
      </c>
      <c r="W32" s="66">
        <f t="shared" si="13"/>
        <v>3</v>
      </c>
      <c r="X32" s="65">
        <f>VLOOKUP($A32,'Return Data'!$B$7:$R$2292,14,0)</f>
        <v>5.0381999999999998</v>
      </c>
      <c r="Y32" s="66">
        <f t="shared" si="14"/>
        <v>16</v>
      </c>
      <c r="Z32" s="65">
        <f>VLOOKUP($A32,'Return Data'!$B$7:$R$2292,16,0)</f>
        <v>7.5936000000000003</v>
      </c>
      <c r="AA32" s="67">
        <f t="shared" si="15"/>
        <v>5</v>
      </c>
    </row>
    <row r="33" spans="1:27" x14ac:dyDescent="0.3">
      <c r="A33" s="63" t="s">
        <v>1979</v>
      </c>
      <c r="B33" s="64">
        <f>VLOOKUP($A33,'Return Data'!$B$7:$R$2292,3,0)</f>
        <v>44679</v>
      </c>
      <c r="C33" s="65">
        <f>VLOOKUP($A33,'Return Data'!$B$7:$R$2292,4,0)</f>
        <v>1142.4637</v>
      </c>
      <c r="D33" s="65">
        <f>VLOOKUP($A33,'Return Data'!$B$7:$R$2292,5,0)</f>
        <v>3.1568000000000001</v>
      </c>
      <c r="E33" s="66">
        <f t="shared" si="0"/>
        <v>4</v>
      </c>
      <c r="F33" s="65">
        <f>VLOOKUP($A33,'Return Data'!$B$7:$R$2292,6,0)</f>
        <v>3.7103999999999999</v>
      </c>
      <c r="G33" s="66">
        <f t="shared" si="1"/>
        <v>6</v>
      </c>
      <c r="H33" s="65">
        <f>VLOOKUP($A33,'Return Data'!$B$7:$R$2292,7,0)</f>
        <v>3.7332999999999998</v>
      </c>
      <c r="I33" s="66">
        <f t="shared" si="2"/>
        <v>8</v>
      </c>
      <c r="J33" s="65">
        <f>VLOOKUP($A33,'Return Data'!$B$7:$R$2292,8,0)</f>
        <v>5.1986999999999997</v>
      </c>
      <c r="K33" s="66">
        <f t="shared" si="3"/>
        <v>8</v>
      </c>
      <c r="L33" s="65">
        <f>VLOOKUP($A33,'Return Data'!$B$7:$R$2292,9,0)</f>
        <v>4.5594999999999999</v>
      </c>
      <c r="M33" s="66">
        <f t="shared" si="4"/>
        <v>2</v>
      </c>
      <c r="N33" s="65">
        <f>VLOOKUP($A33,'Return Data'!$B$7:$R$2292,10,0)</f>
        <v>3.8755999999999999</v>
      </c>
      <c r="O33" s="66">
        <f t="shared" si="5"/>
        <v>21</v>
      </c>
      <c r="P33" s="65">
        <f>VLOOKUP($A33,'Return Data'!$B$7:$R$2292,11,0)</f>
        <v>3.6076999999999999</v>
      </c>
      <c r="Q33" s="66">
        <f t="shared" si="6"/>
        <v>22</v>
      </c>
      <c r="R33" s="65">
        <f>VLOOKUP($A33,'Return Data'!$B$7:$R$2292,12,0)</f>
        <v>4.3280000000000003</v>
      </c>
      <c r="S33" s="66">
        <f t="shared" si="7"/>
        <v>5</v>
      </c>
      <c r="T33" s="65">
        <f>VLOOKUP($A33,'Return Data'!$B$7:$R$2292,13,0)</f>
        <v>4.0042999999999997</v>
      </c>
      <c r="U33" s="66">
        <f t="shared" si="12"/>
        <v>10</v>
      </c>
      <c r="V33" s="65">
        <f>VLOOKUP($A33,'Return Data'!$B$7:$R$2292,17,0)</f>
        <v>4.1235999999999997</v>
      </c>
      <c r="W33" s="66">
        <f t="shared" si="13"/>
        <v>19</v>
      </c>
      <c r="X33" s="65"/>
      <c r="Y33" s="66"/>
      <c r="Z33" s="65">
        <f>VLOOKUP($A33,'Return Data'!$B$7:$R$2292,16,0)</f>
        <v>4.7065999999999999</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2.0402692307692303</v>
      </c>
      <c r="E35" s="74"/>
      <c r="F35" s="75">
        <f>AVERAGE(F8:F33)</f>
        <v>3.3093730769230771</v>
      </c>
      <c r="G35" s="74"/>
      <c r="H35" s="75">
        <f>AVERAGE(H8:H33)</f>
        <v>3.6686615384615391</v>
      </c>
      <c r="I35" s="74"/>
      <c r="J35" s="75">
        <f>AVERAGE(J8:J33)</f>
        <v>4.9826346153846162</v>
      </c>
      <c r="K35" s="74"/>
      <c r="L35" s="75">
        <f>AVERAGE(L8:L33)</f>
        <v>4.0891269230769227</v>
      </c>
      <c r="M35" s="74"/>
      <c r="N35" s="75">
        <f>AVERAGE(N8:N33)</f>
        <v>4.2063923076923082</v>
      </c>
      <c r="O35" s="74"/>
      <c r="P35" s="75">
        <f>AVERAGE(P8:P33)</f>
        <v>4.2582115384615387</v>
      </c>
      <c r="Q35" s="74"/>
      <c r="R35" s="75">
        <f>AVERAGE(R8:R33)</f>
        <v>4.3174423076923087</v>
      </c>
      <c r="S35" s="74"/>
      <c r="T35" s="75">
        <f>AVERAGE(T8:T33)</f>
        <v>4.3984999999999994</v>
      </c>
      <c r="U35" s="74"/>
      <c r="V35" s="75">
        <f>AVERAGE(V8:V33)</f>
        <v>4.7988280000000012</v>
      </c>
      <c r="W35" s="74"/>
      <c r="X35" s="75">
        <f>AVERAGE(X8:X33)</f>
        <v>5.5102909090909096</v>
      </c>
      <c r="Y35" s="74"/>
      <c r="Z35" s="75">
        <f>AVERAGE(Z8:Z33)</f>
        <v>6.6891730769230779</v>
      </c>
      <c r="AA35" s="76"/>
    </row>
    <row r="36" spans="1:27" x14ac:dyDescent="0.3">
      <c r="A36" s="73" t="s">
        <v>28</v>
      </c>
      <c r="B36" s="74"/>
      <c r="C36" s="74"/>
      <c r="D36" s="75">
        <f>MIN(D8:D33)</f>
        <v>-3.0859000000000001</v>
      </c>
      <c r="E36" s="74"/>
      <c r="F36" s="75">
        <f>MIN(F8:F33)</f>
        <v>0.71850000000000003</v>
      </c>
      <c r="G36" s="74"/>
      <c r="H36" s="75">
        <f>MIN(H8:H33)</f>
        <v>2.1417999999999999</v>
      </c>
      <c r="I36" s="74"/>
      <c r="J36" s="75">
        <f>MIN(J8:J33)</f>
        <v>3.5167999999999999</v>
      </c>
      <c r="K36" s="74"/>
      <c r="L36" s="75">
        <f>MIN(L8:L33)</f>
        <v>2.4552</v>
      </c>
      <c r="M36" s="74"/>
      <c r="N36" s="75">
        <f>MIN(N8:N33)</f>
        <v>3.0558999999999998</v>
      </c>
      <c r="O36" s="74"/>
      <c r="P36" s="75">
        <f>MIN(P8:P33)</f>
        <v>3.2372000000000001</v>
      </c>
      <c r="Q36" s="74"/>
      <c r="R36" s="75">
        <f>MIN(R8:R33)</f>
        <v>3.0350999999999999</v>
      </c>
      <c r="S36" s="74"/>
      <c r="T36" s="75">
        <f>MIN(T8:T33)</f>
        <v>3.0459000000000001</v>
      </c>
      <c r="U36" s="74"/>
      <c r="V36" s="75">
        <f>MIN(V8:V33)</f>
        <v>3.3109999999999999</v>
      </c>
      <c r="W36" s="74"/>
      <c r="X36" s="75">
        <f>MIN(X8:X33)</f>
        <v>4.2187000000000001</v>
      </c>
      <c r="Y36" s="74"/>
      <c r="Z36" s="75">
        <f>MIN(Z8:Z33)</f>
        <v>3.9754</v>
      </c>
      <c r="AA36" s="76"/>
    </row>
    <row r="37" spans="1:27" ht="15" thickBot="1" x14ac:dyDescent="0.35">
      <c r="A37" s="77" t="s">
        <v>29</v>
      </c>
      <c r="B37" s="78"/>
      <c r="C37" s="78"/>
      <c r="D37" s="79">
        <f>MAX(D8:D33)</f>
        <v>4.3085000000000004</v>
      </c>
      <c r="E37" s="78"/>
      <c r="F37" s="79">
        <f>MAX(F8:F33)</f>
        <v>4.6611000000000002</v>
      </c>
      <c r="G37" s="78"/>
      <c r="H37" s="79">
        <f>MAX(H8:H33)</f>
        <v>5.1059000000000001</v>
      </c>
      <c r="I37" s="78"/>
      <c r="J37" s="79">
        <f>MAX(J8:J33)</f>
        <v>6.5739999999999998</v>
      </c>
      <c r="K37" s="78"/>
      <c r="L37" s="79">
        <f>MAX(L8:L33)</f>
        <v>6.9954000000000001</v>
      </c>
      <c r="M37" s="78"/>
      <c r="N37" s="79">
        <f>MAX(N8:N33)</f>
        <v>7.6619000000000002</v>
      </c>
      <c r="O37" s="78"/>
      <c r="P37" s="79">
        <f>MAX(P8:P33)</f>
        <v>12.025</v>
      </c>
      <c r="Q37" s="78"/>
      <c r="R37" s="79">
        <f>MAX(R8:R33)</f>
        <v>12.6403</v>
      </c>
      <c r="S37" s="78"/>
      <c r="T37" s="79">
        <f>MAX(T8:T33)</f>
        <v>11.638</v>
      </c>
      <c r="U37" s="78"/>
      <c r="V37" s="79">
        <f>MAX(V8:V33)</f>
        <v>10.343500000000001</v>
      </c>
      <c r="W37" s="78"/>
      <c r="X37" s="79">
        <f>MAX(X8:X33)</f>
        <v>8.3369999999999997</v>
      </c>
      <c r="Y37" s="78"/>
      <c r="Z37" s="79">
        <f>MAX(Z8:Z33)</f>
        <v>9.1219000000000001</v>
      </c>
      <c r="AA37" s="80"/>
    </row>
    <row r="38" spans="1:27" x14ac:dyDescent="0.3">
      <c r="A38" s="112" t="s">
        <v>431</v>
      </c>
    </row>
    <row r="39" spans="1:27" x14ac:dyDescent="0.3">
      <c r="A39" s="14" t="s">
        <v>340</v>
      </c>
    </row>
  </sheetData>
  <sheetProtection algorithmName="SHA-512" hashValue="DDOkN9ERaFWypefTyjHugNV+tENKj6C0H0gReVterBqI2nDHt4mnNX8NpPDCUHNpTILgehAFsKjitR9oVGVWnA==" saltValue="jNosgOJaG+1ExTDusHnc1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1427</v>
      </c>
      <c r="B8" s="64">
        <f>VLOOKUP($A8,'Return Data'!$B$7:$R$2292,3,0)</f>
        <v>44679</v>
      </c>
      <c r="C8" s="65">
        <f>VLOOKUP($A8,'Return Data'!$B$7:$R$2292,4,0)</f>
        <v>441.6123</v>
      </c>
      <c r="D8" s="65">
        <f>VLOOKUP($A8,'Return Data'!$B$7:$R$2292,5,0)</f>
        <v>2.5127999999999999</v>
      </c>
      <c r="E8" s="66">
        <f t="shared" ref="E8:E33" si="0">RANK(D8,D$8:D$33,0)</f>
        <v>6</v>
      </c>
      <c r="F8" s="65">
        <f>VLOOKUP($A8,'Return Data'!$B$7:$R$2292,6,0)</f>
        <v>3.3235000000000001</v>
      </c>
      <c r="G8" s="66">
        <f t="shared" ref="G8:G33" si="1">RANK(F8,F$8:F$33,0)</f>
        <v>7</v>
      </c>
      <c r="H8" s="65">
        <f>VLOOKUP($A8,'Return Data'!$B$7:$R$2292,7,0)</f>
        <v>4.3227000000000002</v>
      </c>
      <c r="I8" s="66">
        <f t="shared" ref="I8:I33" si="2">RANK(H8,H$8:H$33,0)</f>
        <v>1</v>
      </c>
      <c r="J8" s="65">
        <f>VLOOKUP($A8,'Return Data'!$B$7:$R$2292,8,0)</f>
        <v>6.4141000000000004</v>
      </c>
      <c r="K8" s="66">
        <f t="shared" ref="K8:K33" si="3">RANK(J8,J$8:J$33,0)</f>
        <v>1</v>
      </c>
      <c r="L8" s="65">
        <f>VLOOKUP($A8,'Return Data'!$B$7:$R$2292,9,0)</f>
        <v>4.1250999999999998</v>
      </c>
      <c r="M8" s="66">
        <f t="shared" ref="M8:M33" si="4">RANK(L8,L$8:L$33,0)</f>
        <v>2</v>
      </c>
      <c r="N8" s="65">
        <f>VLOOKUP($A8,'Return Data'!$B$7:$R$2292,10,0)</f>
        <v>4.3716999999999997</v>
      </c>
      <c r="O8" s="66">
        <f t="shared" ref="O8:O33" si="5">RANK(N8,N$8:N$33,0)</f>
        <v>2</v>
      </c>
      <c r="P8" s="65">
        <f>VLOOKUP($A8,'Return Data'!$B$7:$R$2292,11,0)</f>
        <v>4.1795999999999998</v>
      </c>
      <c r="Q8" s="66">
        <f t="shared" ref="Q8:Q33" si="6">RANK(P8,P$8:P$33,0)</f>
        <v>2</v>
      </c>
      <c r="R8" s="65">
        <f>VLOOKUP($A8,'Return Data'!$B$7:$R$2292,12,0)</f>
        <v>3.9617</v>
      </c>
      <c r="S8" s="66">
        <f t="shared" ref="S8:S33" si="7">RANK(R8,R$8:R$33,0)</f>
        <v>4</v>
      </c>
      <c r="T8" s="65">
        <f>VLOOKUP($A8,'Return Data'!$B$7:$R$2292,13,0)</f>
        <v>4.0723000000000003</v>
      </c>
      <c r="U8" s="66">
        <f t="shared" ref="U8" si="8">RANK(T8,T$8:T$33,0)</f>
        <v>4</v>
      </c>
      <c r="V8" s="65">
        <f>VLOOKUP($A8,'Return Data'!$B$7:$R$2292,17,0)</f>
        <v>5.2930999999999999</v>
      </c>
      <c r="W8" s="66">
        <f>RANK(V8,V$8:V$33,0)</f>
        <v>4</v>
      </c>
      <c r="X8" s="65">
        <f>VLOOKUP($A8,'Return Data'!$B$7:$R$2292,14,0)</f>
        <v>5.9823000000000004</v>
      </c>
      <c r="Y8" s="66">
        <f>RANK(X8,X$8:X$33,0)</f>
        <v>3</v>
      </c>
      <c r="Z8" s="65">
        <f>VLOOKUP($A8,'Return Data'!$B$7:$R$2292,16,0)</f>
        <v>7.4923999999999999</v>
      </c>
      <c r="AA8" s="67">
        <f t="shared" ref="AA8" si="9">RANK(Z8,Z$8:Z$33,0)</f>
        <v>4</v>
      </c>
    </row>
    <row r="9" spans="1:27" x14ac:dyDescent="0.3">
      <c r="A9" s="63" t="s">
        <v>1429</v>
      </c>
      <c r="B9" s="64">
        <f>VLOOKUP($A9,'Return Data'!$B$7:$R$2292,3,0)</f>
        <v>44679</v>
      </c>
      <c r="C9" s="65">
        <f>VLOOKUP($A9,'Return Data'!$B$7:$R$2292,4,0)</f>
        <v>12.1084</v>
      </c>
      <c r="D9" s="65">
        <f>VLOOKUP($A9,'Return Data'!$B$7:$R$2292,5,0)</f>
        <v>2.1101999999999999</v>
      </c>
      <c r="E9" s="66">
        <f t="shared" si="0"/>
        <v>10</v>
      </c>
      <c r="F9" s="65">
        <f>VLOOKUP($A9,'Return Data'!$B$7:$R$2292,6,0)</f>
        <v>2.6131000000000002</v>
      </c>
      <c r="G9" s="66">
        <f t="shared" si="1"/>
        <v>20</v>
      </c>
      <c r="H9" s="65">
        <f>VLOOKUP($A9,'Return Data'!$B$7:$R$2292,7,0)</f>
        <v>2.9731000000000001</v>
      </c>
      <c r="I9" s="66">
        <f t="shared" si="2"/>
        <v>21</v>
      </c>
      <c r="J9" s="65">
        <f>VLOOKUP($A9,'Return Data'!$B$7:$R$2292,8,0)</f>
        <v>4.4897</v>
      </c>
      <c r="K9" s="66">
        <f t="shared" si="3"/>
        <v>14</v>
      </c>
      <c r="L9" s="65">
        <f>VLOOKUP($A9,'Return Data'!$B$7:$R$2292,9,0)</f>
        <v>3.3155000000000001</v>
      </c>
      <c r="M9" s="66">
        <f t="shared" si="4"/>
        <v>21</v>
      </c>
      <c r="N9" s="65">
        <f>VLOOKUP($A9,'Return Data'!$B$7:$R$2292,10,0)</f>
        <v>3.5783</v>
      </c>
      <c r="O9" s="66">
        <f t="shared" si="5"/>
        <v>17</v>
      </c>
      <c r="P9" s="65">
        <f>VLOOKUP($A9,'Return Data'!$B$7:$R$2292,11,0)</f>
        <v>3.3578999999999999</v>
      </c>
      <c r="Q9" s="66">
        <f t="shared" si="6"/>
        <v>19</v>
      </c>
      <c r="R9" s="65">
        <f>VLOOKUP($A9,'Return Data'!$B$7:$R$2292,12,0)</f>
        <v>3.1488</v>
      </c>
      <c r="S9" s="66">
        <f t="shared" si="7"/>
        <v>21</v>
      </c>
      <c r="T9" s="65">
        <f>VLOOKUP($A9,'Return Data'!$B$7:$R$2292,13,0)</f>
        <v>3.2418</v>
      </c>
      <c r="U9" s="66">
        <f t="shared" ref="U9:U33" si="10">RANK(T9,T$8:T$33,0)</f>
        <v>18</v>
      </c>
      <c r="V9" s="65">
        <f>VLOOKUP($A9,'Return Data'!$B$7:$R$2292,17,0)</f>
        <v>3.9847000000000001</v>
      </c>
      <c r="W9" s="66">
        <f t="shared" ref="W9:W33" si="11">RANK(V9,V$8:V$33,0)</f>
        <v>15</v>
      </c>
      <c r="X9" s="65">
        <f>VLOOKUP($A9,'Return Data'!$B$7:$R$2292,14,0)</f>
        <v>4.8620999999999999</v>
      </c>
      <c r="Y9" s="66">
        <f t="shared" ref="Y9:Y32" si="12">RANK(X9,X$8:X$33,0)</f>
        <v>12</v>
      </c>
      <c r="Z9" s="65">
        <f>VLOOKUP($A9,'Return Data'!$B$7:$R$2292,16,0)</f>
        <v>5.4073000000000002</v>
      </c>
      <c r="AA9" s="67">
        <f t="shared" ref="AA9:AA33" si="13">RANK(Z9,Z$8:Z$33,0)</f>
        <v>19</v>
      </c>
    </row>
    <row r="10" spans="1:27" x14ac:dyDescent="0.3">
      <c r="A10" s="63" t="s">
        <v>2049</v>
      </c>
      <c r="B10" s="64">
        <f>VLOOKUP($A10,'Return Data'!$B$7:$R$2292,3,0)</f>
        <v>44679</v>
      </c>
      <c r="C10" s="65">
        <f>VLOOKUP($A10,'Return Data'!$B$7:$R$2292,4,0)</f>
        <v>1245.4556</v>
      </c>
      <c r="D10" s="65">
        <f>VLOOKUP($A10,'Return Data'!$B$7:$R$2292,5,0)</f>
        <v>1.609</v>
      </c>
      <c r="E10" s="66">
        <f t="shared" si="0"/>
        <v>14</v>
      </c>
      <c r="F10" s="65">
        <f>VLOOKUP($A10,'Return Data'!$B$7:$R$2292,6,0)</f>
        <v>3.7905000000000002</v>
      </c>
      <c r="G10" s="66">
        <f t="shared" si="1"/>
        <v>3</v>
      </c>
      <c r="H10" s="65">
        <f>VLOOKUP($A10,'Return Data'!$B$7:$R$2292,7,0)</f>
        <v>4.1673999999999998</v>
      </c>
      <c r="I10" s="66">
        <f t="shared" si="2"/>
        <v>3</v>
      </c>
      <c r="J10" s="65">
        <f>VLOOKUP($A10,'Return Data'!$B$7:$R$2292,8,0)</f>
        <v>5.5477999999999996</v>
      </c>
      <c r="K10" s="66">
        <f t="shared" si="3"/>
        <v>2</v>
      </c>
      <c r="L10" s="65">
        <f>VLOOKUP($A10,'Return Data'!$B$7:$R$2292,9,0)</f>
        <v>4.0754999999999999</v>
      </c>
      <c r="M10" s="66">
        <f t="shared" si="4"/>
        <v>3</v>
      </c>
      <c r="N10" s="65">
        <f>VLOOKUP($A10,'Return Data'!$B$7:$R$2292,10,0)</f>
        <v>4.0647000000000002</v>
      </c>
      <c r="O10" s="66">
        <f t="shared" si="5"/>
        <v>3</v>
      </c>
      <c r="P10" s="65">
        <f>VLOOKUP($A10,'Return Data'!$B$7:$R$2292,11,0)</f>
        <v>4.0785999999999998</v>
      </c>
      <c r="Q10" s="66">
        <f t="shared" si="6"/>
        <v>3</v>
      </c>
      <c r="R10" s="65">
        <f>VLOOKUP($A10,'Return Data'!$B$7:$R$2292,12,0)</f>
        <v>3.8138999999999998</v>
      </c>
      <c r="S10" s="66">
        <f t="shared" si="7"/>
        <v>6</v>
      </c>
      <c r="T10" s="65">
        <f>VLOOKUP($A10,'Return Data'!$B$7:$R$2292,13,0)</f>
        <v>3.8142</v>
      </c>
      <c r="U10" s="66">
        <f t="shared" si="10"/>
        <v>7</v>
      </c>
      <c r="V10" s="65">
        <f>VLOOKUP($A10,'Return Data'!$B$7:$R$2292,17,0)</f>
        <v>4.0848000000000004</v>
      </c>
      <c r="W10" s="66">
        <f t="shared" si="11"/>
        <v>11</v>
      </c>
      <c r="X10" s="65">
        <f>VLOOKUP($A10,'Return Data'!$B$7:$R$2292,14,0)</f>
        <v>5.0518000000000001</v>
      </c>
      <c r="Y10" s="66">
        <f t="shared" si="12"/>
        <v>9</v>
      </c>
      <c r="Z10" s="65">
        <f>VLOOKUP($A10,'Return Data'!$B$7:$R$2292,16,0)</f>
        <v>5.7750000000000004</v>
      </c>
      <c r="AA10" s="67">
        <f t="shared" si="13"/>
        <v>18</v>
      </c>
    </row>
    <row r="11" spans="1:27" x14ac:dyDescent="0.3">
      <c r="A11" s="63" t="s">
        <v>1431</v>
      </c>
      <c r="B11" s="64">
        <f>VLOOKUP($A11,'Return Data'!$B$7:$R$2292,3,0)</f>
        <v>44679</v>
      </c>
      <c r="C11" s="65">
        <f>VLOOKUP($A11,'Return Data'!$B$7:$R$2292,4,0)</f>
        <v>2612.4229</v>
      </c>
      <c r="D11" s="65">
        <f>VLOOKUP($A11,'Return Data'!$B$7:$R$2292,5,0)</f>
        <v>0.50160000000000005</v>
      </c>
      <c r="E11" s="66">
        <f t="shared" si="0"/>
        <v>23</v>
      </c>
      <c r="F11" s="65">
        <f>VLOOKUP($A11,'Return Data'!$B$7:$R$2292,6,0)</f>
        <v>3.15</v>
      </c>
      <c r="G11" s="66">
        <f t="shared" si="1"/>
        <v>8</v>
      </c>
      <c r="H11" s="65">
        <f>VLOOKUP($A11,'Return Data'!$B$7:$R$2292,7,0)</f>
        <v>3.2488000000000001</v>
      </c>
      <c r="I11" s="66">
        <f t="shared" si="2"/>
        <v>11</v>
      </c>
      <c r="J11" s="65">
        <f>VLOOKUP($A11,'Return Data'!$B$7:$R$2292,8,0)</f>
        <v>4.8164999999999996</v>
      </c>
      <c r="K11" s="66">
        <f t="shared" si="3"/>
        <v>8</v>
      </c>
      <c r="L11" s="65">
        <f>VLOOKUP($A11,'Return Data'!$B$7:$R$2292,9,0)</f>
        <v>3.5630000000000002</v>
      </c>
      <c r="M11" s="66">
        <f t="shared" si="4"/>
        <v>11</v>
      </c>
      <c r="N11" s="65">
        <f>VLOOKUP($A11,'Return Data'!$B$7:$R$2292,10,0)</f>
        <v>3.7341000000000002</v>
      </c>
      <c r="O11" s="66">
        <f t="shared" si="5"/>
        <v>10</v>
      </c>
      <c r="P11" s="65">
        <f>VLOOKUP($A11,'Return Data'!$B$7:$R$2292,11,0)</f>
        <v>3.6377000000000002</v>
      </c>
      <c r="Q11" s="66">
        <f t="shared" si="6"/>
        <v>12</v>
      </c>
      <c r="R11" s="65">
        <f>VLOOKUP($A11,'Return Data'!$B$7:$R$2292,12,0)</f>
        <v>3.3738000000000001</v>
      </c>
      <c r="S11" s="66">
        <f t="shared" si="7"/>
        <v>15</v>
      </c>
      <c r="T11" s="65">
        <f>VLOOKUP($A11,'Return Data'!$B$7:$R$2292,13,0)</f>
        <v>3.3365</v>
      </c>
      <c r="U11" s="66">
        <f t="shared" si="10"/>
        <v>17</v>
      </c>
      <c r="V11" s="65">
        <f>VLOOKUP($A11,'Return Data'!$B$7:$R$2292,17,0)</f>
        <v>3.7864</v>
      </c>
      <c r="W11" s="66">
        <f t="shared" si="11"/>
        <v>16</v>
      </c>
      <c r="X11" s="65">
        <f>VLOOKUP($A11,'Return Data'!$B$7:$R$2292,14,0)</f>
        <v>4.7556000000000003</v>
      </c>
      <c r="Y11" s="66">
        <f t="shared" si="12"/>
        <v>13</v>
      </c>
      <c r="Z11" s="65">
        <f>VLOOKUP($A11,'Return Data'!$B$7:$R$2292,16,0)</f>
        <v>7.2107999999999999</v>
      </c>
      <c r="AA11" s="67">
        <f t="shared" si="13"/>
        <v>8</v>
      </c>
    </row>
    <row r="12" spans="1:27" x14ac:dyDescent="0.3">
      <c r="A12" s="63" t="s">
        <v>1433</v>
      </c>
      <c r="B12" s="64">
        <f>VLOOKUP($A12,'Return Data'!$B$7:$R$2292,3,0)</f>
        <v>44679</v>
      </c>
      <c r="C12" s="65">
        <f>VLOOKUP($A12,'Return Data'!$B$7:$R$2292,4,0)</f>
        <v>3138.4540000000002</v>
      </c>
      <c r="D12" s="65">
        <f>VLOOKUP($A12,'Return Data'!$B$7:$R$2292,5,0)</f>
        <v>1.4200999999999999</v>
      </c>
      <c r="E12" s="66">
        <f t="shared" si="0"/>
        <v>18</v>
      </c>
      <c r="F12" s="65">
        <f>VLOOKUP($A12,'Return Data'!$B$7:$R$2292,6,0)</f>
        <v>2.6821000000000002</v>
      </c>
      <c r="G12" s="66">
        <f t="shared" si="1"/>
        <v>17</v>
      </c>
      <c r="H12" s="65">
        <f>VLOOKUP($A12,'Return Data'!$B$7:$R$2292,7,0)</f>
        <v>3.1101999999999999</v>
      </c>
      <c r="I12" s="66">
        <f t="shared" si="2"/>
        <v>17</v>
      </c>
      <c r="J12" s="65">
        <f>VLOOKUP($A12,'Return Data'!$B$7:$R$2292,8,0)</f>
        <v>4.1752000000000002</v>
      </c>
      <c r="K12" s="66">
        <f t="shared" si="3"/>
        <v>20</v>
      </c>
      <c r="L12" s="65">
        <f>VLOOKUP($A12,'Return Data'!$B$7:$R$2292,9,0)</f>
        <v>3.2359</v>
      </c>
      <c r="M12" s="66">
        <f t="shared" si="4"/>
        <v>23</v>
      </c>
      <c r="N12" s="65">
        <f>VLOOKUP($A12,'Return Data'!$B$7:$R$2292,10,0)</f>
        <v>3.2240000000000002</v>
      </c>
      <c r="O12" s="66">
        <f t="shared" si="5"/>
        <v>22</v>
      </c>
      <c r="P12" s="65">
        <f>VLOOKUP($A12,'Return Data'!$B$7:$R$2292,11,0)</f>
        <v>2.9910999999999999</v>
      </c>
      <c r="Q12" s="66">
        <f t="shared" si="6"/>
        <v>22</v>
      </c>
      <c r="R12" s="65">
        <f>VLOOKUP($A12,'Return Data'!$B$7:$R$2292,12,0)</f>
        <v>2.8016000000000001</v>
      </c>
      <c r="S12" s="66">
        <f t="shared" si="7"/>
        <v>23</v>
      </c>
      <c r="T12" s="65">
        <f>VLOOKUP($A12,'Return Data'!$B$7:$R$2292,13,0)</f>
        <v>2.7906</v>
      </c>
      <c r="U12" s="66">
        <f t="shared" si="10"/>
        <v>23</v>
      </c>
      <c r="V12" s="65">
        <f>VLOOKUP($A12,'Return Data'!$B$7:$R$2292,17,0)</f>
        <v>3.2587000000000002</v>
      </c>
      <c r="W12" s="66">
        <f t="shared" si="11"/>
        <v>22</v>
      </c>
      <c r="X12" s="65">
        <f>VLOOKUP($A12,'Return Data'!$B$7:$R$2292,14,0)</f>
        <v>4.1894</v>
      </c>
      <c r="Y12" s="66">
        <f t="shared" si="12"/>
        <v>18</v>
      </c>
      <c r="Z12" s="65">
        <f>VLOOKUP($A12,'Return Data'!$B$7:$R$2292,16,0)</f>
        <v>6.9534000000000002</v>
      </c>
      <c r="AA12" s="67">
        <f t="shared" si="13"/>
        <v>10</v>
      </c>
    </row>
    <row r="13" spans="1:27" x14ac:dyDescent="0.3">
      <c r="A13" s="63" t="s">
        <v>1435</v>
      </c>
      <c r="B13" s="64">
        <f>VLOOKUP($A13,'Return Data'!$B$7:$R$2292,3,0)</f>
        <v>44679</v>
      </c>
      <c r="C13" s="65">
        <f>VLOOKUP($A13,'Return Data'!$B$7:$R$2292,4,0)</f>
        <v>2795.2584999999999</v>
      </c>
      <c r="D13" s="65">
        <f>VLOOKUP($A13,'Return Data'!$B$7:$R$2292,5,0)</f>
        <v>1.7276</v>
      </c>
      <c r="E13" s="66">
        <f t="shared" si="0"/>
        <v>13</v>
      </c>
      <c r="F13" s="65">
        <f>VLOOKUP($A13,'Return Data'!$B$7:$R$2292,6,0)</f>
        <v>2.3757000000000001</v>
      </c>
      <c r="G13" s="66">
        <f t="shared" si="1"/>
        <v>23</v>
      </c>
      <c r="H13" s="65">
        <f>VLOOKUP($A13,'Return Data'!$B$7:$R$2292,7,0)</f>
        <v>2.6345000000000001</v>
      </c>
      <c r="I13" s="66">
        <f t="shared" si="2"/>
        <v>24</v>
      </c>
      <c r="J13" s="65">
        <f>VLOOKUP($A13,'Return Data'!$B$7:$R$2292,8,0)</f>
        <v>4.1119000000000003</v>
      </c>
      <c r="K13" s="66">
        <f t="shared" si="3"/>
        <v>22</v>
      </c>
      <c r="L13" s="65">
        <f>VLOOKUP($A13,'Return Data'!$B$7:$R$2292,9,0)</f>
        <v>3.3096999999999999</v>
      </c>
      <c r="M13" s="66">
        <f t="shared" si="4"/>
        <v>22</v>
      </c>
      <c r="N13" s="65">
        <f>VLOOKUP($A13,'Return Data'!$B$7:$R$2292,10,0)</f>
        <v>3.3881999999999999</v>
      </c>
      <c r="O13" s="66">
        <f t="shared" si="5"/>
        <v>21</v>
      </c>
      <c r="P13" s="65">
        <f>VLOOKUP($A13,'Return Data'!$B$7:$R$2292,11,0)</f>
        <v>3.3050999999999999</v>
      </c>
      <c r="Q13" s="66">
        <f t="shared" si="6"/>
        <v>20</v>
      </c>
      <c r="R13" s="65">
        <f>VLOOKUP($A13,'Return Data'!$B$7:$R$2292,12,0)</f>
        <v>3.0394999999999999</v>
      </c>
      <c r="S13" s="66">
        <f t="shared" si="7"/>
        <v>22</v>
      </c>
      <c r="T13" s="65">
        <f>VLOOKUP($A13,'Return Data'!$B$7:$R$2292,13,0)</f>
        <v>3.0402999999999998</v>
      </c>
      <c r="U13" s="66">
        <f t="shared" si="10"/>
        <v>22</v>
      </c>
      <c r="V13" s="65">
        <f>VLOOKUP($A13,'Return Data'!$B$7:$R$2292,17,0)</f>
        <v>3.4611000000000001</v>
      </c>
      <c r="W13" s="66">
        <f t="shared" si="11"/>
        <v>21</v>
      </c>
      <c r="X13" s="65">
        <f>VLOOKUP($A13,'Return Data'!$B$7:$R$2292,14,0)</f>
        <v>4.5136000000000003</v>
      </c>
      <c r="Y13" s="66">
        <f t="shared" si="12"/>
        <v>16</v>
      </c>
      <c r="Z13" s="65">
        <f>VLOOKUP($A13,'Return Data'!$B$7:$R$2292,16,0)</f>
        <v>6.7427000000000001</v>
      </c>
      <c r="AA13" s="67">
        <f t="shared" si="13"/>
        <v>13</v>
      </c>
    </row>
    <row r="14" spans="1:27" x14ac:dyDescent="0.3">
      <c r="A14" s="63" t="s">
        <v>1438</v>
      </c>
      <c r="B14" s="64">
        <f>VLOOKUP($A14,'Return Data'!$B$7:$R$2292,3,0)</f>
        <v>44679</v>
      </c>
      <c r="C14" s="65">
        <f>VLOOKUP($A14,'Return Data'!$B$7:$R$2292,4,0)</f>
        <v>34.429299999999998</v>
      </c>
      <c r="D14" s="65">
        <f>VLOOKUP($A14,'Return Data'!$B$7:$R$2292,5,0)</f>
        <v>3.7109000000000001</v>
      </c>
      <c r="E14" s="66">
        <f t="shared" si="0"/>
        <v>2</v>
      </c>
      <c r="F14" s="65">
        <f>VLOOKUP($A14,'Return Data'!$B$7:$R$2292,6,0)</f>
        <v>3.6408999999999998</v>
      </c>
      <c r="G14" s="66">
        <f t="shared" si="1"/>
        <v>4</v>
      </c>
      <c r="H14" s="65">
        <f>VLOOKUP($A14,'Return Data'!$B$7:$R$2292,7,0)</f>
        <v>3.6221000000000001</v>
      </c>
      <c r="I14" s="66">
        <f t="shared" si="2"/>
        <v>5</v>
      </c>
      <c r="J14" s="65">
        <f>VLOOKUP($A14,'Return Data'!$B$7:$R$2292,8,0)</f>
        <v>3.5743999999999998</v>
      </c>
      <c r="K14" s="66">
        <f t="shared" si="3"/>
        <v>24</v>
      </c>
      <c r="L14" s="65">
        <f>VLOOKUP($A14,'Return Data'!$B$7:$R$2292,9,0)</f>
        <v>6.9972000000000003</v>
      </c>
      <c r="M14" s="66">
        <f t="shared" si="4"/>
        <v>1</v>
      </c>
      <c r="N14" s="65">
        <f>VLOOKUP($A14,'Return Data'!$B$7:$R$2292,10,0)</f>
        <v>18.4572</v>
      </c>
      <c r="O14" s="66">
        <f t="shared" si="5"/>
        <v>1</v>
      </c>
      <c r="P14" s="65">
        <f>VLOOKUP($A14,'Return Data'!$B$7:$R$2292,11,0)</f>
        <v>17.5779</v>
      </c>
      <c r="Q14" s="66">
        <f t="shared" si="6"/>
        <v>1</v>
      </c>
      <c r="R14" s="65">
        <f>VLOOKUP($A14,'Return Data'!$B$7:$R$2292,12,0)</f>
        <v>16.450600000000001</v>
      </c>
      <c r="S14" s="66">
        <f t="shared" si="7"/>
        <v>1</v>
      </c>
      <c r="T14" s="65">
        <f>VLOOKUP($A14,'Return Data'!$B$7:$R$2292,13,0)</f>
        <v>14.5547</v>
      </c>
      <c r="U14" s="66">
        <f t="shared" si="10"/>
        <v>1</v>
      </c>
      <c r="V14" s="65">
        <f>VLOOKUP($A14,'Return Data'!$B$7:$R$2292,17,0)</f>
        <v>11.7333</v>
      </c>
      <c r="W14" s="66">
        <f t="shared" si="11"/>
        <v>1</v>
      </c>
      <c r="X14" s="65">
        <f>VLOOKUP($A14,'Return Data'!$B$7:$R$2292,14,0)</f>
        <v>9.2058999999999997</v>
      </c>
      <c r="Y14" s="66">
        <f t="shared" si="12"/>
        <v>1</v>
      </c>
      <c r="Z14" s="65">
        <f>VLOOKUP($A14,'Return Data'!$B$7:$R$2292,16,0)</f>
        <v>8.9845000000000006</v>
      </c>
      <c r="AA14" s="67">
        <f t="shared" si="13"/>
        <v>1</v>
      </c>
    </row>
    <row r="15" spans="1:27" x14ac:dyDescent="0.3">
      <c r="A15" s="63" t="s">
        <v>1441</v>
      </c>
      <c r="B15" s="64">
        <f>VLOOKUP($A15,'Return Data'!$B$7:$R$2292,3,0)</f>
        <v>44679</v>
      </c>
      <c r="C15" s="65">
        <f>VLOOKUP($A15,'Return Data'!$B$7:$R$2292,4,0)</f>
        <v>12.309799999999999</v>
      </c>
      <c r="D15" s="65">
        <f>VLOOKUP($A15,'Return Data'!$B$7:$R$2292,5,0)</f>
        <v>2.3721999999999999</v>
      </c>
      <c r="E15" s="66">
        <f t="shared" si="0"/>
        <v>9</v>
      </c>
      <c r="F15" s="65">
        <f>VLOOKUP($A15,'Return Data'!$B$7:$R$2292,6,0)</f>
        <v>3.0647000000000002</v>
      </c>
      <c r="G15" s="66">
        <f t="shared" si="1"/>
        <v>10</v>
      </c>
      <c r="H15" s="65">
        <f>VLOOKUP($A15,'Return Data'!$B$7:$R$2292,7,0)</f>
        <v>3.3485</v>
      </c>
      <c r="I15" s="66">
        <f t="shared" si="2"/>
        <v>8</v>
      </c>
      <c r="J15" s="65">
        <f>VLOOKUP($A15,'Return Data'!$B$7:$R$2292,8,0)</f>
        <v>4.7138</v>
      </c>
      <c r="K15" s="66">
        <f t="shared" si="3"/>
        <v>10</v>
      </c>
      <c r="L15" s="65">
        <f>VLOOKUP($A15,'Return Data'!$B$7:$R$2292,9,0)</f>
        <v>3.7229000000000001</v>
      </c>
      <c r="M15" s="66">
        <f t="shared" si="4"/>
        <v>9</v>
      </c>
      <c r="N15" s="65">
        <f>VLOOKUP($A15,'Return Data'!$B$7:$R$2292,10,0)</f>
        <v>3.8346</v>
      </c>
      <c r="O15" s="66">
        <f t="shared" si="5"/>
        <v>8</v>
      </c>
      <c r="P15" s="65">
        <f>VLOOKUP($A15,'Return Data'!$B$7:$R$2292,11,0)</f>
        <v>3.6831999999999998</v>
      </c>
      <c r="Q15" s="66">
        <f t="shared" si="6"/>
        <v>10</v>
      </c>
      <c r="R15" s="65">
        <f>VLOOKUP($A15,'Return Data'!$B$7:$R$2292,12,0)</f>
        <v>3.4983</v>
      </c>
      <c r="S15" s="66">
        <f t="shared" si="7"/>
        <v>12</v>
      </c>
      <c r="T15" s="65">
        <f>VLOOKUP($A15,'Return Data'!$B$7:$R$2292,13,0)</f>
        <v>3.5733999999999999</v>
      </c>
      <c r="U15" s="66">
        <f t="shared" si="10"/>
        <v>8</v>
      </c>
      <c r="V15" s="65">
        <f>VLOOKUP($A15,'Return Data'!$B$7:$R$2292,17,0)</f>
        <v>4.6112000000000002</v>
      </c>
      <c r="W15" s="66">
        <f t="shared" si="11"/>
        <v>7</v>
      </c>
      <c r="X15" s="65">
        <f>VLOOKUP($A15,'Return Data'!$B$7:$R$2292,14,0)</f>
        <v>5.4031000000000002</v>
      </c>
      <c r="Y15" s="66">
        <f t="shared" si="12"/>
        <v>5</v>
      </c>
      <c r="Z15" s="65">
        <f>VLOOKUP($A15,'Return Data'!$B$7:$R$2292,16,0)</f>
        <v>5.9516999999999998</v>
      </c>
      <c r="AA15" s="67">
        <f t="shared" si="13"/>
        <v>15</v>
      </c>
    </row>
    <row r="16" spans="1:27" x14ac:dyDescent="0.3">
      <c r="A16" s="63" t="s">
        <v>1443</v>
      </c>
      <c r="B16" s="64">
        <f>VLOOKUP($A16,'Return Data'!$B$7:$R$2292,3,0)</f>
        <v>44679</v>
      </c>
      <c r="C16" s="65">
        <f>VLOOKUP($A16,'Return Data'!$B$7:$R$2292,4,0)</f>
        <v>1098.5071</v>
      </c>
      <c r="D16" s="65">
        <f>VLOOKUP($A16,'Return Data'!$B$7:$R$2292,5,0)</f>
        <v>2.6882999999999999</v>
      </c>
      <c r="E16" s="66">
        <f t="shared" si="0"/>
        <v>5</v>
      </c>
      <c r="F16" s="65">
        <f>VLOOKUP($A16,'Return Data'!$B$7:$R$2292,6,0)</f>
        <v>2.6985999999999999</v>
      </c>
      <c r="G16" s="66">
        <f t="shared" si="1"/>
        <v>16</v>
      </c>
      <c r="H16" s="65">
        <f>VLOOKUP($A16,'Return Data'!$B$7:$R$2292,7,0)</f>
        <v>2.7530999999999999</v>
      </c>
      <c r="I16" s="66">
        <f t="shared" si="2"/>
        <v>22</v>
      </c>
      <c r="J16" s="65">
        <f>VLOOKUP($A16,'Return Data'!$B$7:$R$2292,8,0)</f>
        <v>4.8201000000000001</v>
      </c>
      <c r="K16" s="66">
        <f t="shared" si="3"/>
        <v>7</v>
      </c>
      <c r="L16" s="65">
        <f>VLOOKUP($A16,'Return Data'!$B$7:$R$2292,9,0)</f>
        <v>3.4413999999999998</v>
      </c>
      <c r="M16" s="66">
        <f t="shared" si="4"/>
        <v>16</v>
      </c>
      <c r="N16" s="65">
        <f>VLOOKUP($A16,'Return Data'!$B$7:$R$2292,10,0)</f>
        <v>3.7046000000000001</v>
      </c>
      <c r="O16" s="66">
        <f t="shared" si="5"/>
        <v>13</v>
      </c>
      <c r="P16" s="65">
        <f>VLOOKUP($A16,'Return Data'!$B$7:$R$2292,11,0)</f>
        <v>3.7014999999999998</v>
      </c>
      <c r="Q16" s="66">
        <f t="shared" si="6"/>
        <v>9</v>
      </c>
      <c r="R16" s="65">
        <f>VLOOKUP($A16,'Return Data'!$B$7:$R$2292,12,0)</f>
        <v>3.5211000000000001</v>
      </c>
      <c r="S16" s="66">
        <f t="shared" si="7"/>
        <v>10</v>
      </c>
      <c r="T16" s="65">
        <f>VLOOKUP($A16,'Return Data'!$B$7:$R$2292,13,0)</f>
        <v>3.5385</v>
      </c>
      <c r="U16" s="66">
        <f t="shared" si="10"/>
        <v>9</v>
      </c>
      <c r="V16" s="65"/>
      <c r="W16" s="66"/>
      <c r="X16" s="65"/>
      <c r="Y16" s="66"/>
      <c r="Z16" s="65">
        <f>VLOOKUP($A16,'Return Data'!$B$7:$R$2292,16,0)</f>
        <v>4.2706999999999997</v>
      </c>
      <c r="AA16" s="67">
        <f t="shared" si="13"/>
        <v>22</v>
      </c>
    </row>
    <row r="17" spans="1:27" x14ac:dyDescent="0.3">
      <c r="A17" s="63" t="s">
        <v>1444</v>
      </c>
      <c r="B17" s="64">
        <f>VLOOKUP($A17,'Return Data'!$B$7:$R$2292,3,0)</f>
        <v>44679</v>
      </c>
      <c r="C17" s="65">
        <f>VLOOKUP($A17,'Return Data'!$B$7:$R$2292,4,0)</f>
        <v>22.477499999999999</v>
      </c>
      <c r="D17" s="65">
        <f>VLOOKUP($A17,'Return Data'!$B$7:$R$2292,5,0)</f>
        <v>2.4359000000000002</v>
      </c>
      <c r="E17" s="66">
        <f t="shared" si="0"/>
        <v>8</v>
      </c>
      <c r="F17" s="65">
        <f>VLOOKUP($A17,'Return Data'!$B$7:$R$2292,6,0)</f>
        <v>2.4904000000000002</v>
      </c>
      <c r="G17" s="66">
        <f t="shared" si="1"/>
        <v>21</v>
      </c>
      <c r="H17" s="65">
        <f>VLOOKUP($A17,'Return Data'!$B$7:$R$2292,7,0)</f>
        <v>3.2265000000000001</v>
      </c>
      <c r="I17" s="66">
        <f t="shared" si="2"/>
        <v>12</v>
      </c>
      <c r="J17" s="65">
        <f>VLOOKUP($A17,'Return Data'!$B$7:$R$2292,8,0)</f>
        <v>4.2076000000000002</v>
      </c>
      <c r="K17" s="66">
        <f t="shared" si="3"/>
        <v>19</v>
      </c>
      <c r="L17" s="65">
        <f>VLOOKUP($A17,'Return Data'!$B$7:$R$2292,9,0)</f>
        <v>3.5569999999999999</v>
      </c>
      <c r="M17" s="66">
        <f t="shared" si="4"/>
        <v>13</v>
      </c>
      <c r="N17" s="65">
        <f>VLOOKUP($A17,'Return Data'!$B$7:$R$2292,10,0)</f>
        <v>3.7235999999999998</v>
      </c>
      <c r="O17" s="66">
        <f t="shared" si="5"/>
        <v>11</v>
      </c>
      <c r="P17" s="65">
        <f>VLOOKUP($A17,'Return Data'!$B$7:$R$2292,11,0)</f>
        <v>3.7353000000000001</v>
      </c>
      <c r="Q17" s="66">
        <f t="shared" si="6"/>
        <v>6</v>
      </c>
      <c r="R17" s="65">
        <f>VLOOKUP($A17,'Return Data'!$B$7:$R$2292,12,0)</f>
        <v>3.7027999999999999</v>
      </c>
      <c r="S17" s="66">
        <f t="shared" si="7"/>
        <v>8</v>
      </c>
      <c r="T17" s="65">
        <f>VLOOKUP($A17,'Return Data'!$B$7:$R$2292,13,0)</f>
        <v>3.8591000000000002</v>
      </c>
      <c r="U17" s="66">
        <f t="shared" si="10"/>
        <v>6</v>
      </c>
      <c r="V17" s="65">
        <f>VLOOKUP($A17,'Return Data'!$B$7:$R$2292,17,0)</f>
        <v>5.0974000000000004</v>
      </c>
      <c r="W17" s="66">
        <f t="shared" si="11"/>
        <v>5</v>
      </c>
      <c r="X17" s="65">
        <f>VLOOKUP($A17,'Return Data'!$B$7:$R$2292,14,0)</f>
        <v>5.8171999999999997</v>
      </c>
      <c r="Y17" s="66">
        <f t="shared" si="12"/>
        <v>4</v>
      </c>
      <c r="Z17" s="65">
        <f>VLOOKUP($A17,'Return Data'!$B$7:$R$2292,16,0)</f>
        <v>7.6448</v>
      </c>
      <c r="AA17" s="67">
        <f t="shared" si="13"/>
        <v>3</v>
      </c>
    </row>
    <row r="18" spans="1:27" x14ac:dyDescent="0.3">
      <c r="A18" s="63" t="s">
        <v>1446</v>
      </c>
      <c r="B18" s="64">
        <f>VLOOKUP($A18,'Return Data'!$B$7:$R$2292,3,0)</f>
        <v>44679</v>
      </c>
      <c r="C18" s="65">
        <f>VLOOKUP($A18,'Return Data'!$B$7:$R$2292,4,0)</f>
        <v>2259.4863999999998</v>
      </c>
      <c r="D18" s="65">
        <f>VLOOKUP($A18,'Return Data'!$B$7:$R$2292,5,0)</f>
        <v>0.75929999999999997</v>
      </c>
      <c r="E18" s="66">
        <f t="shared" si="0"/>
        <v>21</v>
      </c>
      <c r="F18" s="65">
        <f>VLOOKUP($A18,'Return Data'!$B$7:$R$2292,6,0)</f>
        <v>2.6816</v>
      </c>
      <c r="G18" s="66">
        <f t="shared" si="1"/>
        <v>18</v>
      </c>
      <c r="H18" s="65">
        <f>VLOOKUP($A18,'Return Data'!$B$7:$R$2292,7,0)</f>
        <v>3.0167999999999999</v>
      </c>
      <c r="I18" s="66">
        <f t="shared" si="2"/>
        <v>20</v>
      </c>
      <c r="J18" s="65">
        <f>VLOOKUP($A18,'Return Data'!$B$7:$R$2292,8,0)</f>
        <v>4.0578000000000003</v>
      </c>
      <c r="K18" s="66">
        <f t="shared" si="3"/>
        <v>23</v>
      </c>
      <c r="L18" s="65">
        <f>VLOOKUP($A18,'Return Data'!$B$7:$R$2292,9,0)</f>
        <v>3.423</v>
      </c>
      <c r="M18" s="66">
        <f t="shared" si="4"/>
        <v>18</v>
      </c>
      <c r="N18" s="65">
        <f>VLOOKUP($A18,'Return Data'!$B$7:$R$2292,10,0)</f>
        <v>3.5987</v>
      </c>
      <c r="O18" s="66">
        <f t="shared" si="5"/>
        <v>16</v>
      </c>
      <c r="P18" s="65">
        <f>VLOOKUP($A18,'Return Data'!$B$7:$R$2292,11,0)</f>
        <v>3.5036</v>
      </c>
      <c r="Q18" s="66">
        <f t="shared" si="6"/>
        <v>15</v>
      </c>
      <c r="R18" s="65">
        <f>VLOOKUP($A18,'Return Data'!$B$7:$R$2292,12,0)</f>
        <v>4.1653000000000002</v>
      </c>
      <c r="S18" s="66">
        <f t="shared" si="7"/>
        <v>3</v>
      </c>
      <c r="T18" s="65">
        <f>VLOOKUP($A18,'Return Data'!$B$7:$R$2292,13,0)</f>
        <v>4.0221</v>
      </c>
      <c r="U18" s="66">
        <f t="shared" si="10"/>
        <v>5</v>
      </c>
      <c r="V18" s="65">
        <f>VLOOKUP($A18,'Return Data'!$B$7:$R$2292,17,0)</f>
        <v>4.6345000000000001</v>
      </c>
      <c r="W18" s="66">
        <f t="shared" si="11"/>
        <v>6</v>
      </c>
      <c r="X18" s="65">
        <f>VLOOKUP($A18,'Return Data'!$B$7:$R$2292,14,0)</f>
        <v>4.8707000000000003</v>
      </c>
      <c r="Y18" s="66">
        <f t="shared" si="12"/>
        <v>11</v>
      </c>
      <c r="Z18" s="65">
        <f>VLOOKUP($A18,'Return Data'!$B$7:$R$2292,16,0)</f>
        <v>7.2426000000000004</v>
      </c>
      <c r="AA18" s="67">
        <f t="shared" si="13"/>
        <v>6</v>
      </c>
    </row>
    <row r="19" spans="1:27" x14ac:dyDescent="0.3">
      <c r="A19" s="63" t="s">
        <v>1449</v>
      </c>
      <c r="B19" s="64">
        <f>VLOOKUP($A19,'Return Data'!$B$7:$R$2292,3,0)</f>
        <v>44679</v>
      </c>
      <c r="C19" s="65">
        <f>VLOOKUP($A19,'Return Data'!$B$7:$R$2292,4,0)</f>
        <v>12.365</v>
      </c>
      <c r="D19" s="65">
        <f>VLOOKUP($A19,'Return Data'!$B$7:$R$2292,5,0)</f>
        <v>-0.29520000000000002</v>
      </c>
      <c r="E19" s="66">
        <f t="shared" si="0"/>
        <v>25</v>
      </c>
      <c r="F19" s="65">
        <f>VLOOKUP($A19,'Return Data'!$B$7:$R$2292,6,0)</f>
        <v>3.0510000000000002</v>
      </c>
      <c r="G19" s="66">
        <f t="shared" si="1"/>
        <v>11</v>
      </c>
      <c r="H19" s="65">
        <f>VLOOKUP($A19,'Return Data'!$B$7:$R$2292,7,0)</f>
        <v>3.1646000000000001</v>
      </c>
      <c r="I19" s="66">
        <f t="shared" si="2"/>
        <v>15</v>
      </c>
      <c r="J19" s="65">
        <f>VLOOKUP($A19,'Return Data'!$B$7:$R$2292,8,0)</f>
        <v>4.7519</v>
      </c>
      <c r="K19" s="66">
        <f t="shared" si="3"/>
        <v>9</v>
      </c>
      <c r="L19" s="65">
        <f>VLOOKUP($A19,'Return Data'!$B$7:$R$2292,9,0)</f>
        <v>3.5049999999999999</v>
      </c>
      <c r="M19" s="66">
        <f t="shared" si="4"/>
        <v>14</v>
      </c>
      <c r="N19" s="65">
        <f>VLOOKUP($A19,'Return Data'!$B$7:$R$2292,10,0)</f>
        <v>3.8039000000000001</v>
      </c>
      <c r="O19" s="66">
        <f t="shared" si="5"/>
        <v>9</v>
      </c>
      <c r="P19" s="65">
        <f>VLOOKUP($A19,'Return Data'!$B$7:$R$2292,11,0)</f>
        <v>3.6480000000000001</v>
      </c>
      <c r="Q19" s="66">
        <f t="shared" si="6"/>
        <v>11</v>
      </c>
      <c r="R19" s="65">
        <f>VLOOKUP($A19,'Return Data'!$B$7:$R$2292,12,0)</f>
        <v>3.4437000000000002</v>
      </c>
      <c r="S19" s="66">
        <f t="shared" si="7"/>
        <v>13</v>
      </c>
      <c r="T19" s="65">
        <f>VLOOKUP($A19,'Return Data'!$B$7:$R$2292,13,0)</f>
        <v>3.4441999999999999</v>
      </c>
      <c r="U19" s="66">
        <f t="shared" si="10"/>
        <v>13</v>
      </c>
      <c r="V19" s="65">
        <f>VLOOKUP($A19,'Return Data'!$B$7:$R$2292,17,0)</f>
        <v>3.9897</v>
      </c>
      <c r="W19" s="66">
        <f t="shared" si="11"/>
        <v>14</v>
      </c>
      <c r="X19" s="65">
        <f>VLOOKUP($A19,'Return Data'!$B$7:$R$2292,14,0)</f>
        <v>5.1326000000000001</v>
      </c>
      <c r="Y19" s="66">
        <f t="shared" si="12"/>
        <v>8</v>
      </c>
      <c r="Z19" s="65">
        <f>VLOOKUP($A19,'Return Data'!$B$7:$R$2292,16,0)</f>
        <v>5.7754000000000003</v>
      </c>
      <c r="AA19" s="67">
        <f t="shared" si="13"/>
        <v>17</v>
      </c>
    </row>
    <row r="20" spans="1:27" x14ac:dyDescent="0.3">
      <c r="A20" s="63" t="s">
        <v>1452</v>
      </c>
      <c r="B20" s="64">
        <f>VLOOKUP($A20,'Return Data'!$B$7:$R$2292,3,0)</f>
        <v>44679</v>
      </c>
      <c r="C20" s="65">
        <f>VLOOKUP($A20,'Return Data'!$B$7:$R$2292,4,0)</f>
        <v>2203.2588000000001</v>
      </c>
      <c r="D20" s="65">
        <f>VLOOKUP($A20,'Return Data'!$B$7:$R$2292,5,0)</f>
        <v>0.96250000000000002</v>
      </c>
      <c r="E20" s="66">
        <f t="shared" si="0"/>
        <v>19</v>
      </c>
      <c r="F20" s="65">
        <f>VLOOKUP($A20,'Return Data'!$B$7:$R$2292,6,0)</f>
        <v>2.6168999999999998</v>
      </c>
      <c r="G20" s="66">
        <f t="shared" si="1"/>
        <v>19</v>
      </c>
      <c r="H20" s="65">
        <f>VLOOKUP($A20,'Return Data'!$B$7:$R$2292,7,0)</f>
        <v>3.0790999999999999</v>
      </c>
      <c r="I20" s="66">
        <f t="shared" si="2"/>
        <v>18</v>
      </c>
      <c r="J20" s="65">
        <f>VLOOKUP($A20,'Return Data'!$B$7:$R$2292,8,0)</f>
        <v>4.4442000000000004</v>
      </c>
      <c r="K20" s="66">
        <f t="shared" si="3"/>
        <v>16</v>
      </c>
      <c r="L20" s="65">
        <f>VLOOKUP($A20,'Return Data'!$B$7:$R$2292,9,0)</f>
        <v>3.4220999999999999</v>
      </c>
      <c r="M20" s="66">
        <f t="shared" si="4"/>
        <v>19</v>
      </c>
      <c r="N20" s="65">
        <f>VLOOKUP($A20,'Return Data'!$B$7:$R$2292,10,0)</f>
        <v>3.5550000000000002</v>
      </c>
      <c r="O20" s="66">
        <f t="shared" si="5"/>
        <v>18</v>
      </c>
      <c r="P20" s="65">
        <f>VLOOKUP($A20,'Return Data'!$B$7:$R$2292,11,0)</f>
        <v>3.3927</v>
      </c>
      <c r="Q20" s="66">
        <f t="shared" si="6"/>
        <v>17</v>
      </c>
      <c r="R20" s="65">
        <f>VLOOKUP($A20,'Return Data'!$B$7:$R$2292,12,0)</f>
        <v>3.1566000000000001</v>
      </c>
      <c r="S20" s="66">
        <f t="shared" si="7"/>
        <v>20</v>
      </c>
      <c r="T20" s="65">
        <f>VLOOKUP($A20,'Return Data'!$B$7:$R$2292,13,0)</f>
        <v>3.1566000000000001</v>
      </c>
      <c r="U20" s="66">
        <f t="shared" si="10"/>
        <v>21</v>
      </c>
      <c r="V20" s="65">
        <f>VLOOKUP($A20,'Return Data'!$B$7:$R$2292,17,0)</f>
        <v>3.7023999999999999</v>
      </c>
      <c r="W20" s="66">
        <f t="shared" si="11"/>
        <v>17</v>
      </c>
      <c r="X20" s="65">
        <f>VLOOKUP($A20,'Return Data'!$B$7:$R$2292,14,0)</f>
        <v>4.7455999999999996</v>
      </c>
      <c r="Y20" s="66">
        <f t="shared" si="12"/>
        <v>14</v>
      </c>
      <c r="Z20" s="65">
        <f>VLOOKUP($A20,'Return Data'!$B$7:$R$2292,16,0)</f>
        <v>7.2180999999999997</v>
      </c>
      <c r="AA20" s="67">
        <f t="shared" si="13"/>
        <v>7</v>
      </c>
    </row>
    <row r="21" spans="1:27" x14ac:dyDescent="0.3">
      <c r="A21" s="63" t="s">
        <v>1456</v>
      </c>
      <c r="B21" s="64">
        <f>VLOOKUP($A21,'Return Data'!$B$7:$R$2292,3,0)</f>
        <v>44679</v>
      </c>
      <c r="C21" s="65">
        <f>VLOOKUP($A21,'Return Data'!$B$7:$R$2292,4,0)</f>
        <v>34.989199999999997</v>
      </c>
      <c r="D21" s="65">
        <f>VLOOKUP($A21,'Return Data'!$B$7:$R$2292,5,0)</f>
        <v>2.7124999999999999</v>
      </c>
      <c r="E21" s="66">
        <f t="shared" si="0"/>
        <v>4</v>
      </c>
      <c r="F21" s="65">
        <f>VLOOKUP($A21,'Return Data'!$B$7:$R$2292,6,0)</f>
        <v>3.5131000000000001</v>
      </c>
      <c r="G21" s="66">
        <f t="shared" si="1"/>
        <v>5</v>
      </c>
      <c r="H21" s="65">
        <f>VLOOKUP($A21,'Return Data'!$B$7:$R$2292,7,0)</f>
        <v>3.9074</v>
      </c>
      <c r="I21" s="66">
        <f t="shared" si="2"/>
        <v>4</v>
      </c>
      <c r="J21" s="65">
        <f>VLOOKUP($A21,'Return Data'!$B$7:$R$2292,8,0)</f>
        <v>5.3457999999999997</v>
      </c>
      <c r="K21" s="66">
        <f t="shared" si="3"/>
        <v>3</v>
      </c>
      <c r="L21" s="65">
        <f>VLOOKUP($A21,'Return Data'!$B$7:$R$2292,9,0)</f>
        <v>4.0519999999999996</v>
      </c>
      <c r="M21" s="66">
        <f t="shared" si="4"/>
        <v>4</v>
      </c>
      <c r="N21" s="65">
        <f>VLOOKUP($A21,'Return Data'!$B$7:$R$2292,10,0)</f>
        <v>3.9003999999999999</v>
      </c>
      <c r="O21" s="66">
        <f t="shared" si="5"/>
        <v>5</v>
      </c>
      <c r="P21" s="65">
        <f>VLOOKUP($A21,'Return Data'!$B$7:$R$2292,11,0)</f>
        <v>3.7111000000000001</v>
      </c>
      <c r="Q21" s="66">
        <f t="shared" si="6"/>
        <v>8</v>
      </c>
      <c r="R21" s="65">
        <f>VLOOKUP($A21,'Return Data'!$B$7:$R$2292,12,0)</f>
        <v>3.4396</v>
      </c>
      <c r="S21" s="66">
        <f t="shared" si="7"/>
        <v>14</v>
      </c>
      <c r="T21" s="65">
        <f>VLOOKUP($A21,'Return Data'!$B$7:$R$2292,13,0)</f>
        <v>3.4544000000000001</v>
      </c>
      <c r="U21" s="66">
        <f t="shared" si="10"/>
        <v>12</v>
      </c>
      <c r="V21" s="65">
        <f>VLOOKUP($A21,'Return Data'!$B$7:$R$2292,17,0)</f>
        <v>4.2</v>
      </c>
      <c r="W21" s="66">
        <f t="shared" si="11"/>
        <v>9</v>
      </c>
      <c r="X21" s="65">
        <f>VLOOKUP($A21,'Return Data'!$B$7:$R$2292,14,0)</f>
        <v>5.1475999999999997</v>
      </c>
      <c r="Y21" s="66">
        <f t="shared" si="12"/>
        <v>7</v>
      </c>
      <c r="Z21" s="65">
        <f>VLOOKUP($A21,'Return Data'!$B$7:$R$2292,16,0)</f>
        <v>7.3247</v>
      </c>
      <c r="AA21" s="67">
        <f t="shared" si="13"/>
        <v>5</v>
      </c>
    </row>
    <row r="22" spans="1:27" x14ac:dyDescent="0.3">
      <c r="A22" s="63" t="s">
        <v>1458</v>
      </c>
      <c r="B22" s="64">
        <f>VLOOKUP($A22,'Return Data'!$B$7:$R$2292,3,0)</f>
        <v>44679</v>
      </c>
      <c r="C22" s="65">
        <f>VLOOKUP($A22,'Return Data'!$B$7:$R$2292,4,0)</f>
        <v>35.527000000000001</v>
      </c>
      <c r="D22" s="65">
        <f>VLOOKUP($A22,'Return Data'!$B$7:$R$2292,5,0)</f>
        <v>1.7465999999999999</v>
      </c>
      <c r="E22" s="66">
        <f t="shared" si="0"/>
        <v>12</v>
      </c>
      <c r="F22" s="65">
        <f>VLOOKUP($A22,'Return Data'!$B$7:$R$2292,6,0)</f>
        <v>2.9116</v>
      </c>
      <c r="G22" s="66">
        <f t="shared" si="1"/>
        <v>14</v>
      </c>
      <c r="H22" s="65">
        <f>VLOOKUP($A22,'Return Data'!$B$7:$R$2292,7,0)</f>
        <v>3.1427999999999998</v>
      </c>
      <c r="I22" s="66">
        <f t="shared" si="2"/>
        <v>16</v>
      </c>
      <c r="J22" s="65">
        <f>VLOOKUP($A22,'Return Data'!$B$7:$R$2292,8,0)</f>
        <v>4.7077</v>
      </c>
      <c r="K22" s="66">
        <f t="shared" si="3"/>
        <v>11</v>
      </c>
      <c r="L22" s="65">
        <f>VLOOKUP($A22,'Return Data'!$B$7:$R$2292,9,0)</f>
        <v>3.6669</v>
      </c>
      <c r="M22" s="66">
        <f t="shared" si="4"/>
        <v>10</v>
      </c>
      <c r="N22" s="65">
        <f>VLOOKUP($A22,'Return Data'!$B$7:$R$2292,10,0)</f>
        <v>3.9512999999999998</v>
      </c>
      <c r="O22" s="66">
        <f t="shared" si="5"/>
        <v>4</v>
      </c>
      <c r="P22" s="65">
        <f>VLOOKUP($A22,'Return Data'!$B$7:$R$2292,11,0)</f>
        <v>3.7599</v>
      </c>
      <c r="Q22" s="66">
        <f t="shared" si="6"/>
        <v>5</v>
      </c>
      <c r="R22" s="65">
        <f>VLOOKUP($A22,'Return Data'!$B$7:$R$2292,12,0)</f>
        <v>3.5148999999999999</v>
      </c>
      <c r="S22" s="66">
        <f t="shared" si="7"/>
        <v>11</v>
      </c>
      <c r="T22" s="65">
        <f>VLOOKUP($A22,'Return Data'!$B$7:$R$2292,13,0)</f>
        <v>3.4979</v>
      </c>
      <c r="U22" s="66">
        <f t="shared" si="10"/>
        <v>11</v>
      </c>
      <c r="V22" s="65">
        <f>VLOOKUP($A22,'Return Data'!$B$7:$R$2292,17,0)</f>
        <v>4.0129999999999999</v>
      </c>
      <c r="W22" s="66">
        <f t="shared" si="11"/>
        <v>13</v>
      </c>
      <c r="X22" s="65">
        <f>VLOOKUP($A22,'Return Data'!$B$7:$R$2292,14,0)</f>
        <v>5.0286999999999997</v>
      </c>
      <c r="Y22" s="66">
        <f t="shared" si="12"/>
        <v>10</v>
      </c>
      <c r="Z22" s="65">
        <f>VLOOKUP($A22,'Return Data'!$B$7:$R$2292,16,0)</f>
        <v>3.8273999999999999</v>
      </c>
      <c r="AA22" s="67">
        <f t="shared" si="13"/>
        <v>25</v>
      </c>
    </row>
    <row r="23" spans="1:27" x14ac:dyDescent="0.3">
      <c r="A23" s="63" t="s">
        <v>1461</v>
      </c>
      <c r="B23" s="64">
        <f>VLOOKUP($A23,'Return Data'!$B$7:$R$2292,3,0)</f>
        <v>44679</v>
      </c>
      <c r="C23" s="65">
        <f>VLOOKUP($A23,'Return Data'!$B$7:$R$2292,4,0)</f>
        <v>1093.0012999999999</v>
      </c>
      <c r="D23" s="65">
        <f>VLOOKUP($A23,'Return Data'!$B$7:$R$2292,5,0)</f>
        <v>4.1113</v>
      </c>
      <c r="E23" s="66">
        <f t="shared" si="0"/>
        <v>1</v>
      </c>
      <c r="F23" s="65">
        <f>VLOOKUP($A23,'Return Data'!$B$7:$R$2292,6,0)</f>
        <v>3.1097999999999999</v>
      </c>
      <c r="G23" s="66">
        <f t="shared" si="1"/>
        <v>9</v>
      </c>
      <c r="H23" s="65">
        <f>VLOOKUP($A23,'Return Data'!$B$7:$R$2292,7,0)</f>
        <v>3.4729000000000001</v>
      </c>
      <c r="I23" s="66">
        <f t="shared" si="2"/>
        <v>6</v>
      </c>
      <c r="J23" s="65">
        <f>VLOOKUP($A23,'Return Data'!$B$7:$R$2292,8,0)</f>
        <v>4.1627000000000001</v>
      </c>
      <c r="K23" s="66">
        <f t="shared" si="3"/>
        <v>21</v>
      </c>
      <c r="L23" s="65">
        <f>VLOOKUP($A23,'Return Data'!$B$7:$R$2292,9,0)</f>
        <v>3.8683999999999998</v>
      </c>
      <c r="M23" s="66">
        <f t="shared" si="4"/>
        <v>6</v>
      </c>
      <c r="N23" s="65">
        <f>VLOOKUP($A23,'Return Data'!$B$7:$R$2292,10,0)</f>
        <v>3.5322</v>
      </c>
      <c r="O23" s="66">
        <f t="shared" si="5"/>
        <v>19</v>
      </c>
      <c r="P23" s="65">
        <f>VLOOKUP($A23,'Return Data'!$B$7:$R$2292,11,0)</f>
        <v>3.2846000000000002</v>
      </c>
      <c r="Q23" s="66">
        <f t="shared" si="6"/>
        <v>21</v>
      </c>
      <c r="R23" s="65">
        <f>VLOOKUP($A23,'Return Data'!$B$7:$R$2292,12,0)</f>
        <v>3.2046999999999999</v>
      </c>
      <c r="S23" s="66">
        <f t="shared" si="7"/>
        <v>19</v>
      </c>
      <c r="T23" s="65">
        <f>VLOOKUP($A23,'Return Data'!$B$7:$R$2292,13,0)</f>
        <v>3.2315999999999998</v>
      </c>
      <c r="U23" s="66">
        <f t="shared" si="10"/>
        <v>20</v>
      </c>
      <c r="V23" s="65">
        <f>VLOOKUP($A23,'Return Data'!$B$7:$R$2292,17,0)</f>
        <v>3.6092</v>
      </c>
      <c r="W23" s="66">
        <f t="shared" si="11"/>
        <v>19</v>
      </c>
      <c r="X23" s="65"/>
      <c r="Y23" s="66"/>
      <c r="Z23" s="65">
        <f>VLOOKUP($A23,'Return Data'!$B$7:$R$2292,16,0)</f>
        <v>3.7443</v>
      </c>
      <c r="AA23" s="67">
        <f t="shared" si="13"/>
        <v>26</v>
      </c>
    </row>
    <row r="24" spans="1:27" x14ac:dyDescent="0.3">
      <c r="A24" s="63" t="s">
        <v>1463</v>
      </c>
      <c r="B24" s="64">
        <f>VLOOKUP($A24,'Return Data'!$B$7:$R$2292,3,0)</f>
        <v>44679</v>
      </c>
      <c r="C24" s="65">
        <f>VLOOKUP($A24,'Return Data'!$B$7:$R$2292,4,0)</f>
        <v>1120.8079</v>
      </c>
      <c r="D24" s="65">
        <f>VLOOKUP($A24,'Return Data'!$B$7:$R$2292,5,0)</f>
        <v>1.4883</v>
      </c>
      <c r="E24" s="66">
        <f t="shared" si="0"/>
        <v>17</v>
      </c>
      <c r="F24" s="65">
        <f>VLOOKUP($A24,'Return Data'!$B$7:$R$2292,6,0)</f>
        <v>2.9762</v>
      </c>
      <c r="G24" s="66">
        <f t="shared" si="1"/>
        <v>13</v>
      </c>
      <c r="H24" s="65">
        <f>VLOOKUP($A24,'Return Data'!$B$7:$R$2292,7,0)</f>
        <v>3.1701000000000001</v>
      </c>
      <c r="I24" s="66">
        <f t="shared" si="2"/>
        <v>14</v>
      </c>
      <c r="J24" s="65">
        <f>VLOOKUP($A24,'Return Data'!$B$7:$R$2292,8,0)</f>
        <v>4.4672999999999998</v>
      </c>
      <c r="K24" s="66">
        <f t="shared" si="3"/>
        <v>15</v>
      </c>
      <c r="L24" s="65">
        <f>VLOOKUP($A24,'Return Data'!$B$7:$R$2292,9,0)</f>
        <v>3.5575999999999999</v>
      </c>
      <c r="M24" s="66">
        <f t="shared" si="4"/>
        <v>12</v>
      </c>
      <c r="N24" s="65">
        <f>VLOOKUP($A24,'Return Data'!$B$7:$R$2292,10,0)</f>
        <v>3.6450999999999998</v>
      </c>
      <c r="O24" s="66">
        <f t="shared" si="5"/>
        <v>14</v>
      </c>
      <c r="P24" s="65">
        <f>VLOOKUP($A24,'Return Data'!$B$7:$R$2292,11,0)</f>
        <v>3.5055000000000001</v>
      </c>
      <c r="Q24" s="66">
        <f t="shared" si="6"/>
        <v>14</v>
      </c>
      <c r="R24" s="65">
        <f>VLOOKUP($A24,'Return Data'!$B$7:$R$2292,12,0)</f>
        <v>3.3477999999999999</v>
      </c>
      <c r="S24" s="66">
        <f t="shared" si="7"/>
        <v>16</v>
      </c>
      <c r="T24" s="65">
        <f>VLOOKUP($A24,'Return Data'!$B$7:$R$2292,13,0)</f>
        <v>3.4108999999999998</v>
      </c>
      <c r="U24" s="66">
        <f t="shared" si="10"/>
        <v>15</v>
      </c>
      <c r="V24" s="65">
        <f>VLOOKUP($A24,'Return Data'!$B$7:$R$2292,17,0)</f>
        <v>4.0891000000000002</v>
      </c>
      <c r="W24" s="66">
        <f t="shared" si="11"/>
        <v>10</v>
      </c>
      <c r="X24" s="65"/>
      <c r="Y24" s="66"/>
      <c r="Z24" s="65">
        <f>VLOOKUP($A24,'Return Data'!$B$7:$R$2292,16,0)</f>
        <v>4.6082000000000001</v>
      </c>
      <c r="AA24" s="67">
        <f t="shared" si="13"/>
        <v>21</v>
      </c>
    </row>
    <row r="25" spans="1:27" x14ac:dyDescent="0.3">
      <c r="A25" s="63" t="s">
        <v>1465</v>
      </c>
      <c r="B25" s="64">
        <f>VLOOKUP($A25,'Return Data'!$B$7:$R$2292,3,0)</f>
        <v>44679</v>
      </c>
      <c r="C25" s="65">
        <f>VLOOKUP($A25,'Return Data'!$B$7:$R$2292,4,0)</f>
        <v>13.910500000000001</v>
      </c>
      <c r="D25" s="65">
        <f>VLOOKUP($A25,'Return Data'!$B$7:$R$2292,5,0)</f>
        <v>1.5744</v>
      </c>
      <c r="E25" s="66">
        <f t="shared" si="0"/>
        <v>15</v>
      </c>
      <c r="F25" s="65">
        <f>VLOOKUP($A25,'Return Data'!$B$7:$R$2292,6,0)</f>
        <v>3.4119999999999999</v>
      </c>
      <c r="G25" s="66">
        <f t="shared" si="1"/>
        <v>6</v>
      </c>
      <c r="H25" s="65">
        <f>VLOOKUP($A25,'Return Data'!$B$7:$R$2292,7,0)</f>
        <v>3.2256999999999998</v>
      </c>
      <c r="I25" s="66">
        <f t="shared" si="2"/>
        <v>13</v>
      </c>
      <c r="J25" s="65">
        <f>VLOOKUP($A25,'Return Data'!$B$7:$R$2292,8,0)</f>
        <v>4.6269</v>
      </c>
      <c r="K25" s="66">
        <f t="shared" si="3"/>
        <v>12</v>
      </c>
      <c r="L25" s="65">
        <f>VLOOKUP($A25,'Return Data'!$B$7:$R$2292,9,0)</f>
        <v>3.1400999999999999</v>
      </c>
      <c r="M25" s="66">
        <f t="shared" si="4"/>
        <v>24</v>
      </c>
      <c r="N25" s="65">
        <f>VLOOKUP($A25,'Return Data'!$B$7:$R$2292,10,0)</f>
        <v>3.0548999999999999</v>
      </c>
      <c r="O25" s="66">
        <f t="shared" si="5"/>
        <v>24</v>
      </c>
      <c r="P25" s="65">
        <f>VLOOKUP($A25,'Return Data'!$B$7:$R$2292,11,0)</f>
        <v>2.7446000000000002</v>
      </c>
      <c r="Q25" s="66">
        <f t="shared" si="6"/>
        <v>25</v>
      </c>
      <c r="R25" s="65">
        <f>VLOOKUP($A25,'Return Data'!$B$7:$R$2292,12,0)</f>
        <v>2.5950000000000002</v>
      </c>
      <c r="S25" s="66">
        <f t="shared" si="7"/>
        <v>25</v>
      </c>
      <c r="T25" s="65">
        <f>VLOOKUP($A25,'Return Data'!$B$7:$R$2292,13,0)</f>
        <v>2.5689000000000002</v>
      </c>
      <c r="U25" s="66">
        <f t="shared" si="10"/>
        <v>25</v>
      </c>
      <c r="V25" s="65">
        <f>VLOOKUP($A25,'Return Data'!$B$7:$R$2292,17,0)</f>
        <v>2.8298999999999999</v>
      </c>
      <c r="W25" s="66">
        <f t="shared" si="11"/>
        <v>24</v>
      </c>
      <c r="X25" s="65">
        <f>VLOOKUP($A25,'Return Data'!$B$7:$R$2292,14,0)</f>
        <v>3.8959000000000001</v>
      </c>
      <c r="Y25" s="66">
        <f t="shared" si="12"/>
        <v>21</v>
      </c>
      <c r="Z25" s="65">
        <f>VLOOKUP($A25,'Return Data'!$B$7:$R$2292,16,0)</f>
        <v>3.891</v>
      </c>
      <c r="AA25" s="67">
        <f t="shared" si="13"/>
        <v>24</v>
      </c>
    </row>
    <row r="26" spans="1:27" x14ac:dyDescent="0.3">
      <c r="A26" s="63" t="s">
        <v>1919</v>
      </c>
      <c r="B26" s="64">
        <f>VLOOKUP($A26,'Return Data'!$B$7:$R$2292,3,0)</f>
        <v>44679</v>
      </c>
      <c r="C26" s="65">
        <f>VLOOKUP($A26,'Return Data'!$B$7:$R$2292,4,0)</f>
        <v>2243.7719000000002</v>
      </c>
      <c r="D26" s="65">
        <f>VLOOKUP($A26,'Return Data'!$B$7:$R$2292,5,0)</f>
        <v>-4.0077999999999996</v>
      </c>
      <c r="E26" s="66">
        <f t="shared" si="0"/>
        <v>26</v>
      </c>
      <c r="F26" s="65">
        <f>VLOOKUP($A26,'Return Data'!$B$7:$R$2292,6,0)</f>
        <v>-0.19950000000000001</v>
      </c>
      <c r="G26" s="66">
        <f t="shared" si="1"/>
        <v>26</v>
      </c>
      <c r="H26" s="65">
        <f>VLOOKUP($A26,'Return Data'!$B$7:$R$2292,7,0)</f>
        <v>1.2229000000000001</v>
      </c>
      <c r="I26" s="66">
        <f t="shared" si="2"/>
        <v>26</v>
      </c>
      <c r="J26" s="65">
        <f>VLOOKUP($A26,'Return Data'!$B$7:$R$2292,8,0)</f>
        <v>2.5966999999999998</v>
      </c>
      <c r="K26" s="66">
        <f t="shared" si="3"/>
        <v>26</v>
      </c>
      <c r="L26" s="65">
        <f>VLOOKUP($A26,'Return Data'!$B$7:$R$2292,9,0)</f>
        <v>1.534</v>
      </c>
      <c r="M26" s="66">
        <f t="shared" si="4"/>
        <v>26</v>
      </c>
      <c r="N26" s="65">
        <f>VLOOKUP($A26,'Return Data'!$B$7:$R$2292,10,0)</f>
        <v>2.1299000000000001</v>
      </c>
      <c r="O26" s="66">
        <f t="shared" si="5"/>
        <v>26</v>
      </c>
      <c r="P26" s="65">
        <f>VLOOKUP($A26,'Return Data'!$B$7:$R$2292,11,0)</f>
        <v>2.3041</v>
      </c>
      <c r="Q26" s="66">
        <f t="shared" si="6"/>
        <v>26</v>
      </c>
      <c r="R26" s="65">
        <f>VLOOKUP($A26,'Return Data'!$B$7:$R$2292,12,0)</f>
        <v>2.0971000000000002</v>
      </c>
      <c r="S26" s="66">
        <f t="shared" si="7"/>
        <v>26</v>
      </c>
      <c r="T26" s="65">
        <f>VLOOKUP($A26,'Return Data'!$B$7:$R$2292,13,0)</f>
        <v>2.1019999999999999</v>
      </c>
      <c r="U26" s="66">
        <f t="shared" si="10"/>
        <v>26</v>
      </c>
      <c r="V26" s="65">
        <f>VLOOKUP($A26,'Return Data'!$B$7:$R$2292,17,0)</f>
        <v>2.4428999999999998</v>
      </c>
      <c r="W26" s="66">
        <f t="shared" si="11"/>
        <v>25</v>
      </c>
      <c r="X26" s="65">
        <f>VLOOKUP($A26,'Return Data'!$B$7:$R$2292,14,0)</f>
        <v>3.4950000000000001</v>
      </c>
      <c r="Y26" s="66">
        <f t="shared" si="12"/>
        <v>22</v>
      </c>
      <c r="Z26" s="65">
        <f>VLOOKUP($A26,'Return Data'!$B$7:$R$2292,16,0)</f>
        <v>6.8517999999999999</v>
      </c>
      <c r="AA26" s="67">
        <f t="shared" si="13"/>
        <v>12</v>
      </c>
    </row>
    <row r="27" spans="1:27" x14ac:dyDescent="0.3">
      <c r="A27" s="63" t="s">
        <v>1466</v>
      </c>
      <c r="B27" s="64">
        <f>VLOOKUP($A27,'Return Data'!$B$7:$R$2292,3,0)</f>
        <v>44679</v>
      </c>
      <c r="C27" s="65">
        <f>VLOOKUP($A27,'Return Data'!$B$7:$R$2292,4,0)</f>
        <v>3289.8040999999998</v>
      </c>
      <c r="D27" s="65">
        <f>VLOOKUP($A27,'Return Data'!$B$7:$R$2292,5,0)</f>
        <v>3.2822</v>
      </c>
      <c r="E27" s="66">
        <f t="shared" si="0"/>
        <v>3</v>
      </c>
      <c r="F27" s="65">
        <f>VLOOKUP($A27,'Return Data'!$B$7:$R$2292,6,0)</f>
        <v>3.86</v>
      </c>
      <c r="G27" s="66">
        <f t="shared" si="1"/>
        <v>2</v>
      </c>
      <c r="H27" s="65">
        <f>VLOOKUP($A27,'Return Data'!$B$7:$R$2292,7,0)</f>
        <v>4.3044000000000002</v>
      </c>
      <c r="I27" s="66">
        <f t="shared" si="2"/>
        <v>2</v>
      </c>
      <c r="J27" s="65">
        <f>VLOOKUP($A27,'Return Data'!$B$7:$R$2292,8,0)</f>
        <v>4.9043000000000001</v>
      </c>
      <c r="K27" s="66">
        <f t="shared" si="3"/>
        <v>5</v>
      </c>
      <c r="L27" s="65">
        <f>VLOOKUP($A27,'Return Data'!$B$7:$R$2292,9,0)</f>
        <v>3.7353999999999998</v>
      </c>
      <c r="M27" s="66">
        <f t="shared" si="4"/>
        <v>8</v>
      </c>
      <c r="N27" s="65">
        <f>VLOOKUP($A27,'Return Data'!$B$7:$R$2292,10,0)</f>
        <v>3.8914</v>
      </c>
      <c r="O27" s="66">
        <f t="shared" si="5"/>
        <v>6</v>
      </c>
      <c r="P27" s="65">
        <f>VLOOKUP($A27,'Return Data'!$B$7:$R$2292,11,0)</f>
        <v>4.0209000000000001</v>
      </c>
      <c r="Q27" s="66">
        <f t="shared" si="6"/>
        <v>4</v>
      </c>
      <c r="R27" s="65">
        <f>VLOOKUP($A27,'Return Data'!$B$7:$R$2292,12,0)</f>
        <v>3.8561999999999999</v>
      </c>
      <c r="S27" s="66">
        <f t="shared" si="7"/>
        <v>5</v>
      </c>
      <c r="T27" s="65">
        <f>VLOOKUP($A27,'Return Data'!$B$7:$R$2292,13,0)</f>
        <v>7.6341000000000001</v>
      </c>
      <c r="U27" s="66">
        <f t="shared" si="10"/>
        <v>2</v>
      </c>
      <c r="V27" s="65">
        <f>VLOOKUP($A27,'Return Data'!$B$7:$R$2292,17,0)</f>
        <v>6.5231000000000003</v>
      </c>
      <c r="W27" s="66">
        <f t="shared" si="11"/>
        <v>2</v>
      </c>
      <c r="X27" s="65">
        <f>VLOOKUP($A27,'Return Data'!$B$7:$R$2292,14,0)</f>
        <v>3.9994000000000001</v>
      </c>
      <c r="Y27" s="66">
        <f t="shared" si="12"/>
        <v>19</v>
      </c>
      <c r="Z27" s="65">
        <f>VLOOKUP($A27,'Return Data'!$B$7:$R$2292,16,0)</f>
        <v>6.0095000000000001</v>
      </c>
      <c r="AA27" s="67">
        <f t="shared" si="13"/>
        <v>14</v>
      </c>
    </row>
    <row r="28" spans="1:27" x14ac:dyDescent="0.3">
      <c r="A28" s="63" t="s">
        <v>1987</v>
      </c>
      <c r="B28" s="64">
        <f>VLOOKUP($A28,'Return Data'!$B$7:$R$2292,3,0)</f>
        <v>44679</v>
      </c>
      <c r="C28" s="65">
        <f>VLOOKUP($A28,'Return Data'!$B$7:$R$2292,4,0)</f>
        <v>28.048100000000002</v>
      </c>
      <c r="D28" s="65">
        <f>VLOOKUP($A28,'Return Data'!$B$7:$R$2292,5,0)</f>
        <v>1.5617000000000001</v>
      </c>
      <c r="E28" s="66">
        <f t="shared" si="0"/>
        <v>16</v>
      </c>
      <c r="F28" s="65">
        <f>VLOOKUP($A28,'Return Data'!$B$7:$R$2292,6,0)</f>
        <v>3.9053</v>
      </c>
      <c r="G28" s="66">
        <f t="shared" si="1"/>
        <v>1</v>
      </c>
      <c r="H28" s="65">
        <f>VLOOKUP($A28,'Return Data'!$B$7:$R$2292,7,0)</f>
        <v>3.3111999999999999</v>
      </c>
      <c r="I28" s="66">
        <f t="shared" si="2"/>
        <v>9</v>
      </c>
      <c r="J28" s="65">
        <f>VLOOKUP($A28,'Return Data'!$B$7:$R$2292,8,0)</f>
        <v>5.0335000000000001</v>
      </c>
      <c r="K28" s="66">
        <f t="shared" si="3"/>
        <v>4</v>
      </c>
      <c r="L28" s="65">
        <f>VLOOKUP($A28,'Return Data'!$B$7:$R$2292,9,0)</f>
        <v>3.8874</v>
      </c>
      <c r="M28" s="66">
        <f t="shared" si="4"/>
        <v>5</v>
      </c>
      <c r="N28" s="65">
        <f>VLOOKUP($A28,'Return Data'!$B$7:$R$2292,10,0)</f>
        <v>3.7136</v>
      </c>
      <c r="O28" s="66">
        <f t="shared" si="5"/>
        <v>12</v>
      </c>
      <c r="P28" s="65">
        <f>VLOOKUP($A28,'Return Data'!$B$7:$R$2292,11,0)</f>
        <v>3.5310999999999999</v>
      </c>
      <c r="Q28" s="66">
        <f t="shared" si="6"/>
        <v>13</v>
      </c>
      <c r="R28" s="65">
        <f>VLOOKUP($A28,'Return Data'!$B$7:$R$2292,12,0)</f>
        <v>3.3288000000000002</v>
      </c>
      <c r="S28" s="66">
        <f t="shared" si="7"/>
        <v>17</v>
      </c>
      <c r="T28" s="65">
        <f>VLOOKUP($A28,'Return Data'!$B$7:$R$2292,13,0)</f>
        <v>3.3885999999999998</v>
      </c>
      <c r="U28" s="66">
        <f t="shared" si="10"/>
        <v>16</v>
      </c>
      <c r="V28" s="65">
        <f>VLOOKUP($A28,'Return Data'!$B$7:$R$2292,17,0)</f>
        <v>4.0453999999999999</v>
      </c>
      <c r="W28" s="66">
        <f t="shared" si="11"/>
        <v>12</v>
      </c>
      <c r="X28" s="65">
        <f>VLOOKUP($A28,'Return Data'!$B$7:$R$2292,14,0)</f>
        <v>7.2999000000000001</v>
      </c>
      <c r="Y28" s="66">
        <f t="shared" si="12"/>
        <v>2</v>
      </c>
      <c r="Z28" s="65">
        <f>VLOOKUP($A28,'Return Data'!$B$7:$R$2292,16,0)</f>
        <v>7.7454000000000001</v>
      </c>
      <c r="AA28" s="67">
        <f t="shared" si="13"/>
        <v>2</v>
      </c>
    </row>
    <row r="29" spans="1:27" x14ac:dyDescent="0.3">
      <c r="A29" s="63" t="s">
        <v>1471</v>
      </c>
      <c r="B29" s="64">
        <f>VLOOKUP($A29,'Return Data'!$B$7:$R$2292,3,0)</f>
        <v>44679</v>
      </c>
      <c r="C29" s="65">
        <f>VLOOKUP($A29,'Return Data'!$B$7:$R$2292,4,0)</f>
        <v>4856.6961000000001</v>
      </c>
      <c r="D29" s="65">
        <f>VLOOKUP($A29,'Return Data'!$B$7:$R$2292,5,0)</f>
        <v>0.65080000000000005</v>
      </c>
      <c r="E29" s="66">
        <f t="shared" si="0"/>
        <v>22</v>
      </c>
      <c r="F29" s="65">
        <f>VLOOKUP($A29,'Return Data'!$B$7:$R$2292,6,0)</f>
        <v>2.4424999999999999</v>
      </c>
      <c r="G29" s="66">
        <f t="shared" si="1"/>
        <v>22</v>
      </c>
      <c r="H29" s="65">
        <f>VLOOKUP($A29,'Return Data'!$B$7:$R$2292,7,0)</f>
        <v>3.4401000000000002</v>
      </c>
      <c r="I29" s="66">
        <f t="shared" si="2"/>
        <v>7</v>
      </c>
      <c r="J29" s="65">
        <f>VLOOKUP($A29,'Return Data'!$B$7:$R$2292,8,0)</f>
        <v>4.8571999999999997</v>
      </c>
      <c r="K29" s="66">
        <f t="shared" si="3"/>
        <v>6</v>
      </c>
      <c r="L29" s="65">
        <f>VLOOKUP($A29,'Return Data'!$B$7:$R$2292,9,0)</f>
        <v>3.4935999999999998</v>
      </c>
      <c r="M29" s="66">
        <f t="shared" si="4"/>
        <v>15</v>
      </c>
      <c r="N29" s="65">
        <f>VLOOKUP($A29,'Return Data'!$B$7:$R$2292,10,0)</f>
        <v>3.8751000000000002</v>
      </c>
      <c r="O29" s="66">
        <f t="shared" si="5"/>
        <v>7</v>
      </c>
      <c r="P29" s="65">
        <f>VLOOKUP($A29,'Return Data'!$B$7:$R$2292,11,0)</f>
        <v>3.7244000000000002</v>
      </c>
      <c r="Q29" s="66">
        <f t="shared" si="6"/>
        <v>7</v>
      </c>
      <c r="R29" s="65">
        <f>VLOOKUP($A29,'Return Data'!$B$7:$R$2292,12,0)</f>
        <v>3.5375999999999999</v>
      </c>
      <c r="S29" s="66">
        <f t="shared" si="7"/>
        <v>9</v>
      </c>
      <c r="T29" s="65">
        <f>VLOOKUP($A29,'Return Data'!$B$7:$R$2292,13,0)</f>
        <v>3.5326</v>
      </c>
      <c r="U29" s="66">
        <f t="shared" si="10"/>
        <v>10</v>
      </c>
      <c r="V29" s="65">
        <f>VLOOKUP($A29,'Return Data'!$B$7:$R$2292,17,0)</f>
        <v>4.2298999999999998</v>
      </c>
      <c r="W29" s="66">
        <f t="shared" si="11"/>
        <v>8</v>
      </c>
      <c r="X29" s="65">
        <f>VLOOKUP($A29,'Return Data'!$B$7:$R$2292,14,0)</f>
        <v>5.2507999999999999</v>
      </c>
      <c r="Y29" s="66">
        <f t="shared" si="12"/>
        <v>6</v>
      </c>
      <c r="Z29" s="65">
        <f>VLOOKUP($A29,'Return Data'!$B$7:$R$2292,16,0)</f>
        <v>7.1258999999999997</v>
      </c>
      <c r="AA29" s="67">
        <f t="shared" si="13"/>
        <v>9</v>
      </c>
    </row>
    <row r="30" spans="1:27" x14ac:dyDescent="0.3">
      <c r="A30" s="63" t="s">
        <v>1965</v>
      </c>
      <c r="B30" s="64">
        <f>VLOOKUP($A30,'Return Data'!$B$7:$R$2292,3,0)</f>
        <v>44679</v>
      </c>
      <c r="C30" s="65">
        <f>VLOOKUP($A30,'Return Data'!$B$7:$R$2292,4,0)</f>
        <v>2240.7651000000001</v>
      </c>
      <c r="D30" s="65">
        <f>VLOOKUP($A30,'Return Data'!$B$7:$R$2292,5,0)</f>
        <v>0.2737</v>
      </c>
      <c r="E30" s="66">
        <f t="shared" si="0"/>
        <v>24</v>
      </c>
      <c r="F30" s="65">
        <f>VLOOKUP($A30,'Return Data'!$B$7:$R$2292,6,0)</f>
        <v>1.4666999999999999</v>
      </c>
      <c r="G30" s="66">
        <f t="shared" si="1"/>
        <v>25</v>
      </c>
      <c r="H30" s="65">
        <f>VLOOKUP($A30,'Return Data'!$B$7:$R$2292,7,0)</f>
        <v>2.2597999999999998</v>
      </c>
      <c r="I30" s="66">
        <f t="shared" si="2"/>
        <v>25</v>
      </c>
      <c r="J30" s="65">
        <f>VLOOKUP($A30,'Return Data'!$B$7:$R$2292,8,0)</f>
        <v>3.3584000000000001</v>
      </c>
      <c r="K30" s="66">
        <f t="shared" si="3"/>
        <v>25</v>
      </c>
      <c r="L30" s="65">
        <f>VLOOKUP($A30,'Return Data'!$B$7:$R$2292,9,0)</f>
        <v>2.8702999999999999</v>
      </c>
      <c r="M30" s="66">
        <f t="shared" si="4"/>
        <v>25</v>
      </c>
      <c r="N30" s="65">
        <f>VLOOKUP($A30,'Return Data'!$B$7:$R$2292,10,0)</f>
        <v>2.8418999999999999</v>
      </c>
      <c r="O30" s="66">
        <f t="shared" si="5"/>
        <v>25</v>
      </c>
      <c r="P30" s="65">
        <f>VLOOKUP($A30,'Return Data'!$B$7:$R$2292,11,0)</f>
        <v>2.8041999999999998</v>
      </c>
      <c r="Q30" s="66">
        <f t="shared" si="6"/>
        <v>24</v>
      </c>
      <c r="R30" s="65">
        <f>VLOOKUP($A30,'Return Data'!$B$7:$R$2292,12,0)</f>
        <v>2.6705999999999999</v>
      </c>
      <c r="S30" s="66">
        <f t="shared" si="7"/>
        <v>24</v>
      </c>
      <c r="T30" s="65">
        <f>VLOOKUP($A30,'Return Data'!$B$7:$R$2292,13,0)</f>
        <v>2.7023000000000001</v>
      </c>
      <c r="U30" s="66">
        <f t="shared" si="10"/>
        <v>24</v>
      </c>
      <c r="V30" s="65">
        <f>VLOOKUP($A30,'Return Data'!$B$7:$R$2292,17,0)</f>
        <v>3.0461</v>
      </c>
      <c r="W30" s="66">
        <f t="shared" si="11"/>
        <v>23</v>
      </c>
      <c r="X30" s="65">
        <f>VLOOKUP($A30,'Return Data'!$B$7:$R$2292,14,0)</f>
        <v>3.9367999999999999</v>
      </c>
      <c r="Y30" s="66">
        <f t="shared" si="12"/>
        <v>20</v>
      </c>
      <c r="Z30" s="65">
        <f>VLOOKUP($A30,'Return Data'!$B$7:$R$2292,16,0)</f>
        <v>5.7866</v>
      </c>
      <c r="AA30" s="67">
        <f t="shared" si="13"/>
        <v>16</v>
      </c>
    </row>
    <row r="31" spans="1:27" x14ac:dyDescent="0.3">
      <c r="A31" s="63" t="s">
        <v>1475</v>
      </c>
      <c r="B31" s="64">
        <f>VLOOKUP($A31,'Return Data'!$B$7:$R$2292,3,0)</f>
        <v>44679</v>
      </c>
      <c r="C31" s="65">
        <f>VLOOKUP($A31,'Return Data'!$B$7:$R$2292,4,0)</f>
        <v>11.6645</v>
      </c>
      <c r="D31" s="65">
        <f>VLOOKUP($A31,'Return Data'!$B$7:$R$2292,5,0)</f>
        <v>0.93879999999999997</v>
      </c>
      <c r="E31" s="66">
        <f t="shared" si="0"/>
        <v>20</v>
      </c>
      <c r="F31" s="65">
        <f>VLOOKUP($A31,'Return Data'!$B$7:$R$2292,6,0)</f>
        <v>2.2951000000000001</v>
      </c>
      <c r="G31" s="66">
        <f t="shared" si="1"/>
        <v>24</v>
      </c>
      <c r="H31" s="65">
        <f>VLOOKUP($A31,'Return Data'!$B$7:$R$2292,7,0)</f>
        <v>2.6387999999999998</v>
      </c>
      <c r="I31" s="66">
        <f t="shared" si="2"/>
        <v>23</v>
      </c>
      <c r="J31" s="65">
        <f>VLOOKUP($A31,'Return Data'!$B$7:$R$2292,8,0)</f>
        <v>4.2839999999999998</v>
      </c>
      <c r="K31" s="66">
        <f t="shared" si="3"/>
        <v>18</v>
      </c>
      <c r="L31" s="65">
        <f>VLOOKUP($A31,'Return Data'!$B$7:$R$2292,9,0)</f>
        <v>3.3607999999999998</v>
      </c>
      <c r="M31" s="66">
        <f t="shared" si="4"/>
        <v>20</v>
      </c>
      <c r="N31" s="65">
        <f>VLOOKUP($A31,'Return Data'!$B$7:$R$2292,10,0)</f>
        <v>3.4432</v>
      </c>
      <c r="O31" s="66">
        <f t="shared" si="5"/>
        <v>20</v>
      </c>
      <c r="P31" s="65">
        <f>VLOOKUP($A31,'Return Data'!$B$7:$R$2292,11,0)</f>
        <v>3.3919000000000001</v>
      </c>
      <c r="Q31" s="66">
        <f t="shared" si="6"/>
        <v>18</v>
      </c>
      <c r="R31" s="65">
        <f>VLOOKUP($A31,'Return Data'!$B$7:$R$2292,12,0)</f>
        <v>3.2498999999999998</v>
      </c>
      <c r="S31" s="66">
        <f t="shared" si="7"/>
        <v>18</v>
      </c>
      <c r="T31" s="65">
        <f>VLOOKUP($A31,'Return Data'!$B$7:$R$2292,13,0)</f>
        <v>3.2339000000000002</v>
      </c>
      <c r="U31" s="66">
        <f t="shared" si="10"/>
        <v>19</v>
      </c>
      <c r="V31" s="65">
        <f>VLOOKUP($A31,'Return Data'!$B$7:$R$2292,17,0)</f>
        <v>3.6741000000000001</v>
      </c>
      <c r="W31" s="66">
        <f t="shared" si="11"/>
        <v>18</v>
      </c>
      <c r="X31" s="65">
        <f>VLOOKUP($A31,'Return Data'!$B$7:$R$2292,14,0)</f>
        <v>4.5880999999999998</v>
      </c>
      <c r="Y31" s="66">
        <f t="shared" si="12"/>
        <v>15</v>
      </c>
      <c r="Z31" s="65">
        <f>VLOOKUP($A31,'Return Data'!$B$7:$R$2292,16,0)</f>
        <v>4.8273999999999999</v>
      </c>
      <c r="AA31" s="67">
        <f t="shared" si="13"/>
        <v>20</v>
      </c>
    </row>
    <row r="32" spans="1:27" x14ac:dyDescent="0.3">
      <c r="A32" s="63" t="s">
        <v>1477</v>
      </c>
      <c r="B32" s="64">
        <f>VLOOKUP($A32,'Return Data'!$B$7:$R$2292,3,0)</f>
        <v>44679</v>
      </c>
      <c r="C32" s="65">
        <f>VLOOKUP($A32,'Return Data'!$B$7:$R$2292,4,0)</f>
        <v>3468.8582999999999</v>
      </c>
      <c r="D32" s="65">
        <f>VLOOKUP($A32,'Return Data'!$B$7:$R$2292,5,0)</f>
        <v>1.7847</v>
      </c>
      <c r="E32" s="66">
        <f t="shared" si="0"/>
        <v>11</v>
      </c>
      <c r="F32" s="65">
        <f>VLOOKUP($A32,'Return Data'!$B$7:$R$2292,6,0)</f>
        <v>2.8932000000000002</v>
      </c>
      <c r="G32" s="66">
        <f t="shared" si="1"/>
        <v>15</v>
      </c>
      <c r="H32" s="65">
        <f>VLOOKUP($A32,'Return Data'!$B$7:$R$2292,7,0)</f>
        <v>3.3022</v>
      </c>
      <c r="I32" s="66">
        <f t="shared" si="2"/>
        <v>10</v>
      </c>
      <c r="J32" s="65">
        <f>VLOOKUP($A32,'Return Data'!$B$7:$R$2292,8,0)</f>
        <v>4.3361000000000001</v>
      </c>
      <c r="K32" s="66">
        <f t="shared" si="3"/>
        <v>17</v>
      </c>
      <c r="L32" s="65">
        <f>VLOOKUP($A32,'Return Data'!$B$7:$R$2292,9,0)</f>
        <v>3.4350000000000001</v>
      </c>
      <c r="M32" s="66">
        <f t="shared" si="4"/>
        <v>17</v>
      </c>
      <c r="N32" s="65">
        <f>VLOOKUP($A32,'Return Data'!$B$7:$R$2292,10,0)</f>
        <v>3.6335000000000002</v>
      </c>
      <c r="O32" s="66">
        <f t="shared" si="5"/>
        <v>15</v>
      </c>
      <c r="P32" s="65">
        <f>VLOOKUP($A32,'Return Data'!$B$7:$R$2292,11,0)</f>
        <v>3.4298000000000002</v>
      </c>
      <c r="Q32" s="66">
        <f t="shared" si="6"/>
        <v>16</v>
      </c>
      <c r="R32" s="65">
        <f>VLOOKUP($A32,'Return Data'!$B$7:$R$2292,12,0)</f>
        <v>7.0274999999999999</v>
      </c>
      <c r="S32" s="66">
        <f t="shared" si="7"/>
        <v>2</v>
      </c>
      <c r="T32" s="65">
        <f>VLOOKUP($A32,'Return Data'!$B$7:$R$2292,13,0)</f>
        <v>6.1498999999999997</v>
      </c>
      <c r="U32" s="66">
        <f t="shared" si="10"/>
        <v>3</v>
      </c>
      <c r="V32" s="65">
        <f>VLOOKUP($A32,'Return Data'!$B$7:$R$2292,17,0)</f>
        <v>5.4272</v>
      </c>
      <c r="W32" s="66">
        <f t="shared" si="11"/>
        <v>3</v>
      </c>
      <c r="X32" s="65">
        <f>VLOOKUP($A32,'Return Data'!$B$7:$R$2292,14,0)</f>
        <v>4.4584999999999999</v>
      </c>
      <c r="Y32" s="66">
        <f t="shared" si="12"/>
        <v>17</v>
      </c>
      <c r="Z32" s="65">
        <f>VLOOKUP($A32,'Return Data'!$B$7:$R$2292,16,0)</f>
        <v>6.8864999999999998</v>
      </c>
      <c r="AA32" s="67">
        <f t="shared" si="13"/>
        <v>11</v>
      </c>
    </row>
    <row r="33" spans="1:27" x14ac:dyDescent="0.3">
      <c r="A33" s="63" t="s">
        <v>1980</v>
      </c>
      <c r="B33" s="64">
        <f>VLOOKUP($A33,'Return Data'!$B$7:$R$2292,3,0)</f>
        <v>44679</v>
      </c>
      <c r="C33" s="65">
        <f>VLOOKUP($A33,'Return Data'!$B$7:$R$2292,4,0)</f>
        <v>1124.8019999999999</v>
      </c>
      <c r="D33" s="65">
        <f>VLOOKUP($A33,'Return Data'!$B$7:$R$2292,5,0)</f>
        <v>2.4468999999999999</v>
      </c>
      <c r="E33" s="66">
        <f t="shared" si="0"/>
        <v>7</v>
      </c>
      <c r="F33" s="65">
        <f>VLOOKUP($A33,'Return Data'!$B$7:$R$2292,6,0)</f>
        <v>3.0066999999999999</v>
      </c>
      <c r="G33" s="66">
        <f t="shared" si="1"/>
        <v>12</v>
      </c>
      <c r="H33" s="65">
        <f>VLOOKUP($A33,'Return Data'!$B$7:$R$2292,7,0)</f>
        <v>3.0316999999999998</v>
      </c>
      <c r="I33" s="66">
        <f t="shared" si="2"/>
        <v>19</v>
      </c>
      <c r="J33" s="65">
        <f>VLOOKUP($A33,'Return Data'!$B$7:$R$2292,8,0)</f>
        <v>4.4968000000000004</v>
      </c>
      <c r="K33" s="66">
        <f t="shared" si="3"/>
        <v>13</v>
      </c>
      <c r="L33" s="65">
        <f>VLOOKUP($A33,'Return Data'!$B$7:$R$2292,9,0)</f>
        <v>3.8578000000000001</v>
      </c>
      <c r="M33" s="66">
        <f t="shared" si="4"/>
        <v>7</v>
      </c>
      <c r="N33" s="65">
        <f>VLOOKUP($A33,'Return Data'!$B$7:$R$2292,10,0)</f>
        <v>3.1722999999999999</v>
      </c>
      <c r="O33" s="66">
        <f t="shared" si="5"/>
        <v>23</v>
      </c>
      <c r="P33" s="65">
        <f>VLOOKUP($A33,'Return Data'!$B$7:$R$2292,11,0)</f>
        <v>2.9834999999999998</v>
      </c>
      <c r="Q33" s="66">
        <f t="shared" si="6"/>
        <v>23</v>
      </c>
      <c r="R33" s="65">
        <f>VLOOKUP($A33,'Return Data'!$B$7:$R$2292,12,0)</f>
        <v>3.7351000000000001</v>
      </c>
      <c r="S33" s="66">
        <f t="shared" si="7"/>
        <v>7</v>
      </c>
      <c r="T33" s="65">
        <f>VLOOKUP($A33,'Return Data'!$B$7:$R$2292,13,0)</f>
        <v>3.4266999999999999</v>
      </c>
      <c r="U33" s="66">
        <f t="shared" si="10"/>
        <v>14</v>
      </c>
      <c r="V33" s="65">
        <f>VLOOKUP($A33,'Return Data'!$B$7:$R$2292,17,0)</f>
        <v>3.5750000000000002</v>
      </c>
      <c r="W33" s="66">
        <f t="shared" si="11"/>
        <v>20</v>
      </c>
      <c r="X33" s="65"/>
      <c r="Y33" s="66"/>
      <c r="Z33" s="65">
        <f>VLOOKUP($A33,'Return Data'!$B$7:$R$2292,16,0)</f>
        <v>4.1448</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1.5799730769230764</v>
      </c>
      <c r="E35" s="74"/>
      <c r="F35" s="75">
        <f>AVERAGE(F8:F33)</f>
        <v>2.8373730769230772</v>
      </c>
      <c r="G35" s="74"/>
      <c r="H35" s="75">
        <f>AVERAGE(H8:H33)</f>
        <v>3.1960538461538457</v>
      </c>
      <c r="I35" s="74"/>
      <c r="J35" s="75">
        <f>AVERAGE(J8:J33)</f>
        <v>4.5116307692307709</v>
      </c>
      <c r="K35" s="74"/>
      <c r="L35" s="75">
        <f>AVERAGE(L8:L33)</f>
        <v>3.6212538461538464</v>
      </c>
      <c r="M35" s="74"/>
      <c r="N35" s="75">
        <f>AVERAGE(N8:N33)</f>
        <v>4.1470538461538471</v>
      </c>
      <c r="O35" s="74"/>
      <c r="P35" s="75">
        <f>AVERAGE(P8:P33)</f>
        <v>3.9995307692307693</v>
      </c>
      <c r="Q35" s="74"/>
      <c r="R35" s="75">
        <f>AVERAGE(R8:R33)</f>
        <v>3.9877884615384618</v>
      </c>
      <c r="S35" s="74"/>
      <c r="T35" s="75">
        <f>AVERAGE(T8:T33)</f>
        <v>4.029926923076923</v>
      </c>
      <c r="U35" s="74"/>
      <c r="V35" s="75">
        <f>AVERAGE(V8:V33)</f>
        <v>4.3736879999999996</v>
      </c>
      <c r="W35" s="74"/>
      <c r="X35" s="75">
        <f>AVERAGE(X8:X33)</f>
        <v>5.0741181818181813</v>
      </c>
      <c r="Y35" s="74"/>
      <c r="Z35" s="75">
        <f>AVERAGE(Z8:Z33)</f>
        <v>6.1324192307692309</v>
      </c>
      <c r="AA35" s="76"/>
    </row>
    <row r="36" spans="1:27" x14ac:dyDescent="0.3">
      <c r="A36" s="73" t="s">
        <v>28</v>
      </c>
      <c r="B36" s="74"/>
      <c r="C36" s="74"/>
      <c r="D36" s="75">
        <f>MIN(D8:D33)</f>
        <v>-4.0077999999999996</v>
      </c>
      <c r="E36" s="74"/>
      <c r="F36" s="75">
        <f>MIN(F8:F33)</f>
        <v>-0.19950000000000001</v>
      </c>
      <c r="G36" s="74"/>
      <c r="H36" s="75">
        <f>MIN(H8:H33)</f>
        <v>1.2229000000000001</v>
      </c>
      <c r="I36" s="74"/>
      <c r="J36" s="75">
        <f>MIN(J8:J33)</f>
        <v>2.5966999999999998</v>
      </c>
      <c r="K36" s="74"/>
      <c r="L36" s="75">
        <f>MIN(L8:L33)</f>
        <v>1.534</v>
      </c>
      <c r="M36" s="74"/>
      <c r="N36" s="75">
        <f>MIN(N8:N33)</f>
        <v>2.1299000000000001</v>
      </c>
      <c r="O36" s="74"/>
      <c r="P36" s="75">
        <f>MIN(P8:P33)</f>
        <v>2.3041</v>
      </c>
      <c r="Q36" s="74"/>
      <c r="R36" s="75">
        <f>MIN(R8:R33)</f>
        <v>2.0971000000000002</v>
      </c>
      <c r="S36" s="74"/>
      <c r="T36" s="75">
        <f>MIN(T8:T33)</f>
        <v>2.1019999999999999</v>
      </c>
      <c r="U36" s="74"/>
      <c r="V36" s="75">
        <f>MIN(V8:V33)</f>
        <v>2.4428999999999998</v>
      </c>
      <c r="W36" s="74"/>
      <c r="X36" s="75">
        <f>MIN(X8:X33)</f>
        <v>3.4950000000000001</v>
      </c>
      <c r="Y36" s="74"/>
      <c r="Z36" s="75">
        <f>MIN(Z8:Z33)</f>
        <v>3.7443</v>
      </c>
      <c r="AA36" s="76"/>
    </row>
    <row r="37" spans="1:27" ht="15" thickBot="1" x14ac:dyDescent="0.35">
      <c r="A37" s="77" t="s">
        <v>29</v>
      </c>
      <c r="B37" s="78"/>
      <c r="C37" s="78"/>
      <c r="D37" s="79">
        <f>MAX(D8:D33)</f>
        <v>4.1113</v>
      </c>
      <c r="E37" s="78"/>
      <c r="F37" s="79">
        <f>MAX(F8:F33)</f>
        <v>3.9053</v>
      </c>
      <c r="G37" s="78"/>
      <c r="H37" s="79">
        <f>MAX(H8:H33)</f>
        <v>4.3227000000000002</v>
      </c>
      <c r="I37" s="78"/>
      <c r="J37" s="79">
        <f>MAX(J8:J33)</f>
        <v>6.4141000000000004</v>
      </c>
      <c r="K37" s="78"/>
      <c r="L37" s="79">
        <f>MAX(L8:L33)</f>
        <v>6.9972000000000003</v>
      </c>
      <c r="M37" s="78"/>
      <c r="N37" s="79">
        <f>MAX(N8:N33)</f>
        <v>18.4572</v>
      </c>
      <c r="O37" s="78"/>
      <c r="P37" s="79">
        <f>MAX(P8:P33)</f>
        <v>17.5779</v>
      </c>
      <c r="Q37" s="78"/>
      <c r="R37" s="79">
        <f>MAX(R8:R33)</f>
        <v>16.450600000000001</v>
      </c>
      <c r="S37" s="78"/>
      <c r="T37" s="79">
        <f>MAX(T8:T33)</f>
        <v>14.5547</v>
      </c>
      <c r="U37" s="78"/>
      <c r="V37" s="79">
        <f>MAX(V8:V33)</f>
        <v>11.7333</v>
      </c>
      <c r="W37" s="78"/>
      <c r="X37" s="79">
        <f>MAX(X8:X33)</f>
        <v>9.2058999999999997</v>
      </c>
      <c r="Y37" s="78"/>
      <c r="Z37" s="79">
        <f>MAX(Z8:Z33)</f>
        <v>8.9845000000000006</v>
      </c>
      <c r="AA37" s="80"/>
    </row>
    <row r="38" spans="1:27" x14ac:dyDescent="0.3">
      <c r="A38" s="112" t="s">
        <v>431</v>
      </c>
    </row>
    <row r="39" spans="1:27" x14ac:dyDescent="0.3">
      <c r="A39" s="14" t="s">
        <v>340</v>
      </c>
    </row>
  </sheetData>
  <sheetProtection algorithmName="SHA-512" hashValue="FAniy389hDx+Qv25YwY4L8PsfvxbOwugZGiZ6+S0sUAPIRYpBJlA74gDXCMXAZ5RVXCuZNcCDz9kJfWzupGBiw==" saltValue="e7aTQ35V6Io5UszB45E3k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1153</v>
      </c>
      <c r="B8" s="64">
        <f>VLOOKUP($A8,'Return Data'!$B$7:$R$2292,3,0)</f>
        <v>44679</v>
      </c>
      <c r="C8" s="65">
        <f>VLOOKUP($A8,'Return Data'!$B$7:$R$2292,4,0)</f>
        <v>299.79090000000002</v>
      </c>
      <c r="D8" s="65">
        <f>VLOOKUP($A8,'Return Data'!$B$7:$R$2292,5,0)</f>
        <v>2.9952999999999999</v>
      </c>
      <c r="E8" s="66">
        <f t="shared" ref="E8:E24" si="0">RANK(D8,D$8:D$24,0)</f>
        <v>13</v>
      </c>
      <c r="F8" s="65">
        <f>VLOOKUP($A8,'Return Data'!$B$7:$R$2292,6,0)</f>
        <v>3.0851999999999999</v>
      </c>
      <c r="G8" s="66">
        <f t="shared" ref="G8:G24" si="1">RANK(F8,F$8:F$24,0)</f>
        <v>14</v>
      </c>
      <c r="H8" s="65">
        <f>VLOOKUP($A8,'Return Data'!$B$7:$R$2292,7,0)</f>
        <v>3.5105</v>
      </c>
      <c r="I8" s="66">
        <f t="shared" ref="I8:I24" si="2">RANK(H8,H$8:H$24,0)</f>
        <v>13</v>
      </c>
      <c r="J8" s="65">
        <f>VLOOKUP($A8,'Return Data'!$B$7:$R$2292,8,0)</f>
        <v>5.2050000000000001</v>
      </c>
      <c r="K8" s="66">
        <f t="shared" ref="K8:K24" si="3">RANK(J8,J$8:J$24,0)</f>
        <v>9</v>
      </c>
      <c r="L8" s="65">
        <f>VLOOKUP($A8,'Return Data'!$B$7:$R$2292,9,0)</f>
        <v>4.1711999999999998</v>
      </c>
      <c r="M8" s="66">
        <f t="shared" ref="M8:M24" si="4">RANK(L8,L$8:L$24,0)</f>
        <v>4</v>
      </c>
      <c r="N8" s="65">
        <f>VLOOKUP($A8,'Return Data'!$B$7:$R$2292,10,0)</f>
        <v>4.3583999999999996</v>
      </c>
      <c r="O8" s="66">
        <f t="shared" ref="O8:O24" si="5">RANK(N8,N$8:N$24,0)</f>
        <v>5</v>
      </c>
      <c r="P8" s="65">
        <f>VLOOKUP($A8,'Return Data'!$B$7:$R$2292,11,0)</f>
        <v>4.2417999999999996</v>
      </c>
      <c r="Q8" s="66">
        <f t="shared" ref="Q8:Q24" si="6">RANK(P8,P$8:P$24,0)</f>
        <v>3</v>
      </c>
      <c r="R8" s="65">
        <f>VLOOKUP($A8,'Return Data'!$B$7:$R$2292,12,0)</f>
        <v>4.0160999999999998</v>
      </c>
      <c r="S8" s="66">
        <f t="shared" ref="S8:S24" si="7">RANK(R8,R$8:R$24,0)</f>
        <v>3</v>
      </c>
      <c r="T8" s="65">
        <f>VLOOKUP($A8,'Return Data'!$B$7:$R$2292,13,0)</f>
        <v>4.0323000000000002</v>
      </c>
      <c r="U8" s="66">
        <f t="shared" ref="U8:U19" si="8">RANK(T8,T$8:T$24,0)</f>
        <v>2</v>
      </c>
      <c r="V8" s="65">
        <f>VLOOKUP($A8,'Return Data'!$B$7:$R$2292,17,0)</f>
        <v>4.9039000000000001</v>
      </c>
      <c r="W8" s="66">
        <f>RANK(V8,V$8:V$24,0)</f>
        <v>2</v>
      </c>
      <c r="X8" s="65">
        <f>VLOOKUP($A8,'Return Data'!$B$7:$R$2292,14,0)</f>
        <v>5.8468999999999998</v>
      </c>
      <c r="Y8" s="66">
        <f>RANK(X8,X$8:X$24,0)</f>
        <v>2</v>
      </c>
      <c r="Z8" s="65">
        <f>VLOOKUP($A8,'Return Data'!$B$7:$R$2292,16,0)</f>
        <v>7.5084</v>
      </c>
      <c r="AA8" s="67">
        <f t="shared" ref="AA8:AA24" si="9">RANK(Z8,Z$8:Z$24,0)</f>
        <v>5</v>
      </c>
    </row>
    <row r="9" spans="1:27" x14ac:dyDescent="0.3">
      <c r="A9" s="63" t="s">
        <v>1154</v>
      </c>
      <c r="B9" s="64">
        <f>VLOOKUP($A9,'Return Data'!$B$7:$R$2292,3,0)</f>
        <v>44679</v>
      </c>
      <c r="C9" s="65">
        <f>VLOOKUP($A9,'Return Data'!$B$7:$R$2292,4,0)</f>
        <v>1154.8551</v>
      </c>
      <c r="D9" s="65">
        <f>VLOOKUP($A9,'Return Data'!$B$7:$R$2292,5,0)</f>
        <v>3.3632</v>
      </c>
      <c r="E9" s="66">
        <f t="shared" si="0"/>
        <v>8</v>
      </c>
      <c r="F9" s="65">
        <f>VLOOKUP($A9,'Return Data'!$B$7:$R$2292,6,0)</f>
        <v>3.2004000000000001</v>
      </c>
      <c r="G9" s="66">
        <f t="shared" si="1"/>
        <v>11</v>
      </c>
      <c r="H9" s="65">
        <f>VLOOKUP($A9,'Return Data'!$B$7:$R$2292,7,0)</f>
        <v>3.4897999999999998</v>
      </c>
      <c r="I9" s="66">
        <f t="shared" si="2"/>
        <v>14</v>
      </c>
      <c r="J9" s="65">
        <f>VLOOKUP($A9,'Return Data'!$B$7:$R$2292,8,0)</f>
        <v>5.1094999999999997</v>
      </c>
      <c r="K9" s="66">
        <f t="shared" si="3"/>
        <v>13</v>
      </c>
      <c r="L9" s="65">
        <f>VLOOKUP($A9,'Return Data'!$B$7:$R$2292,9,0)</f>
        <v>3.8826999999999998</v>
      </c>
      <c r="M9" s="66">
        <f t="shared" si="4"/>
        <v>11</v>
      </c>
      <c r="N9" s="65">
        <f>VLOOKUP($A9,'Return Data'!$B$7:$R$2292,10,0)</f>
        <v>4.2972000000000001</v>
      </c>
      <c r="O9" s="66">
        <f t="shared" si="5"/>
        <v>8</v>
      </c>
      <c r="P9" s="65">
        <f>VLOOKUP($A9,'Return Data'!$B$7:$R$2292,11,0)</f>
        <v>4.1516000000000002</v>
      </c>
      <c r="Q9" s="66">
        <f t="shared" si="6"/>
        <v>7</v>
      </c>
      <c r="R9" s="65">
        <f>VLOOKUP($A9,'Return Data'!$B$7:$R$2292,12,0)</f>
        <v>3.9666000000000001</v>
      </c>
      <c r="S9" s="66">
        <f t="shared" si="7"/>
        <v>6</v>
      </c>
      <c r="T9" s="65">
        <f>VLOOKUP($A9,'Return Data'!$B$7:$R$2292,13,0)</f>
        <v>3.9807999999999999</v>
      </c>
      <c r="U9" s="66">
        <f t="shared" si="8"/>
        <v>5</v>
      </c>
      <c r="V9" s="65"/>
      <c r="W9" s="66"/>
      <c r="X9" s="65"/>
      <c r="Y9" s="66"/>
      <c r="Z9" s="65">
        <f>VLOOKUP($A9,'Return Data'!$B$7:$R$2292,16,0)</f>
        <v>5.4179000000000004</v>
      </c>
      <c r="AA9" s="67">
        <f t="shared" si="9"/>
        <v>15</v>
      </c>
    </row>
    <row r="10" spans="1:27" x14ac:dyDescent="0.3">
      <c r="A10" s="63" t="s">
        <v>2024</v>
      </c>
      <c r="B10" s="64">
        <f>VLOOKUP($A10,'Return Data'!$B$7:$R$2292,3,0)</f>
        <v>44679</v>
      </c>
      <c r="C10" s="65">
        <f>VLOOKUP($A10,'Return Data'!$B$7:$R$2292,4,0)</f>
        <v>1132.0033000000001</v>
      </c>
      <c r="D10" s="65">
        <f>VLOOKUP($A10,'Return Data'!$B$7:$R$2292,5,0)</f>
        <v>5.4694000000000003</v>
      </c>
      <c r="E10" s="66">
        <f t="shared" si="0"/>
        <v>1</v>
      </c>
      <c r="F10" s="65">
        <f>VLOOKUP($A10,'Return Data'!$B$7:$R$2292,6,0)</f>
        <v>4.1543999999999999</v>
      </c>
      <c r="G10" s="66">
        <f t="shared" si="1"/>
        <v>1</v>
      </c>
      <c r="H10" s="65">
        <f>VLOOKUP($A10,'Return Data'!$B$7:$R$2292,7,0)</f>
        <v>4.2587000000000002</v>
      </c>
      <c r="I10" s="66">
        <f t="shared" si="2"/>
        <v>1</v>
      </c>
      <c r="J10" s="65">
        <f>VLOOKUP($A10,'Return Data'!$B$7:$R$2292,8,0)</f>
        <v>4.4358000000000004</v>
      </c>
      <c r="K10" s="66">
        <f t="shared" si="3"/>
        <v>16</v>
      </c>
      <c r="L10" s="65">
        <f>VLOOKUP($A10,'Return Data'!$B$7:$R$2292,9,0)</f>
        <v>3.5880000000000001</v>
      </c>
      <c r="M10" s="66">
        <f t="shared" si="4"/>
        <v>14</v>
      </c>
      <c r="N10" s="65">
        <f>VLOOKUP($A10,'Return Data'!$B$7:$R$2292,10,0)</f>
        <v>3.8626999999999998</v>
      </c>
      <c r="O10" s="66">
        <f t="shared" si="5"/>
        <v>14</v>
      </c>
      <c r="P10" s="65">
        <f>VLOOKUP($A10,'Return Data'!$B$7:$R$2292,11,0)</f>
        <v>3.8622999999999998</v>
      </c>
      <c r="Q10" s="66">
        <f t="shared" si="6"/>
        <v>13</v>
      </c>
      <c r="R10" s="65">
        <f>VLOOKUP($A10,'Return Data'!$B$7:$R$2292,12,0)</f>
        <v>3.7199</v>
      </c>
      <c r="S10" s="66">
        <f t="shared" si="7"/>
        <v>13</v>
      </c>
      <c r="T10" s="65">
        <f>VLOOKUP($A10,'Return Data'!$B$7:$R$2292,13,0)</f>
        <v>3.5371000000000001</v>
      </c>
      <c r="U10" s="66">
        <f t="shared" si="8"/>
        <v>15</v>
      </c>
      <c r="V10" s="65"/>
      <c r="W10" s="66"/>
      <c r="X10" s="65"/>
      <c r="Y10" s="66"/>
      <c r="Z10" s="65">
        <f>VLOOKUP($A10,'Return Data'!$B$7:$R$2292,16,0)</f>
        <v>4.4302000000000001</v>
      </c>
      <c r="AA10" s="67">
        <f t="shared" si="9"/>
        <v>16</v>
      </c>
    </row>
    <row r="11" spans="1:27" x14ac:dyDescent="0.3">
      <c r="A11" s="63" t="s">
        <v>1156</v>
      </c>
      <c r="B11" s="64">
        <f>VLOOKUP($A11,'Return Data'!$B$7:$R$2292,3,0)</f>
        <v>44679</v>
      </c>
      <c r="C11" s="65">
        <f>VLOOKUP($A11,'Return Data'!$B$7:$R$2292,4,0)</f>
        <v>43.845199999999998</v>
      </c>
      <c r="D11" s="65">
        <f>VLOOKUP($A11,'Return Data'!$B$7:$R$2292,5,0)</f>
        <v>0.5827</v>
      </c>
      <c r="E11" s="66">
        <f t="shared" si="0"/>
        <v>17</v>
      </c>
      <c r="F11" s="65">
        <f>VLOOKUP($A11,'Return Data'!$B$7:$R$2292,6,0)</f>
        <v>1.4431</v>
      </c>
      <c r="G11" s="66">
        <f t="shared" si="1"/>
        <v>17</v>
      </c>
      <c r="H11" s="65">
        <f>VLOOKUP($A11,'Return Data'!$B$7:$R$2292,7,0)</f>
        <v>2.9748000000000001</v>
      </c>
      <c r="I11" s="66">
        <f t="shared" si="2"/>
        <v>16</v>
      </c>
      <c r="J11" s="65">
        <f>VLOOKUP($A11,'Return Data'!$B$7:$R$2292,8,0)</f>
        <v>5.8859000000000004</v>
      </c>
      <c r="K11" s="66">
        <f t="shared" si="3"/>
        <v>2</v>
      </c>
      <c r="L11" s="65">
        <f>VLOOKUP($A11,'Return Data'!$B$7:$R$2292,9,0)</f>
        <v>3.1206</v>
      </c>
      <c r="M11" s="66">
        <f t="shared" si="4"/>
        <v>17</v>
      </c>
      <c r="N11" s="65">
        <f>VLOOKUP($A11,'Return Data'!$B$7:$R$2292,10,0)</f>
        <v>3.6953</v>
      </c>
      <c r="O11" s="66">
        <f t="shared" si="5"/>
        <v>17</v>
      </c>
      <c r="P11" s="65">
        <f>VLOOKUP($A11,'Return Data'!$B$7:$R$2292,11,0)</f>
        <v>3.7879999999999998</v>
      </c>
      <c r="Q11" s="66">
        <f t="shared" si="6"/>
        <v>16</v>
      </c>
      <c r="R11" s="65">
        <f>VLOOKUP($A11,'Return Data'!$B$7:$R$2292,12,0)</f>
        <v>3.6150000000000002</v>
      </c>
      <c r="S11" s="66">
        <f t="shared" si="7"/>
        <v>16</v>
      </c>
      <c r="T11" s="65">
        <f>VLOOKUP($A11,'Return Data'!$B$7:$R$2292,13,0)</f>
        <v>3.7071000000000001</v>
      </c>
      <c r="U11" s="66">
        <f t="shared" si="8"/>
        <v>13</v>
      </c>
      <c r="V11" s="65">
        <f>VLOOKUP($A11,'Return Data'!$B$7:$R$2292,17,0)</f>
        <v>4.5754000000000001</v>
      </c>
      <c r="W11" s="66">
        <f t="shared" ref="W11:W19" si="10">RANK(V11,V$8:V$24,0)</f>
        <v>9</v>
      </c>
      <c r="X11" s="65">
        <f>VLOOKUP($A11,'Return Data'!$B$7:$R$2292,14,0)</f>
        <v>5.5003000000000002</v>
      </c>
      <c r="Y11" s="66">
        <f t="shared" ref="Y11:Y19" si="11">RANK(X11,X$8:X$24,0)</f>
        <v>9</v>
      </c>
      <c r="Z11" s="65">
        <f>VLOOKUP($A11,'Return Data'!$B$7:$R$2292,16,0)</f>
        <v>7.0758999999999999</v>
      </c>
      <c r="AA11" s="67">
        <f t="shared" si="9"/>
        <v>12</v>
      </c>
    </row>
    <row r="12" spans="1:27" x14ac:dyDescent="0.3">
      <c r="A12" s="63" t="s">
        <v>1159</v>
      </c>
      <c r="B12" s="64">
        <f>VLOOKUP($A12,'Return Data'!$B$7:$R$2292,3,0)</f>
        <v>44679</v>
      </c>
      <c r="C12" s="65">
        <f>VLOOKUP($A12,'Return Data'!$B$7:$R$2292,4,0)</f>
        <v>41.601300000000002</v>
      </c>
      <c r="D12" s="65">
        <f>VLOOKUP($A12,'Return Data'!$B$7:$R$2292,5,0)</f>
        <v>4.4752000000000001</v>
      </c>
      <c r="E12" s="66">
        <f t="shared" si="0"/>
        <v>2</v>
      </c>
      <c r="F12" s="65">
        <f>VLOOKUP($A12,'Return Data'!$B$7:$R$2292,6,0)</f>
        <v>3.3641999999999999</v>
      </c>
      <c r="G12" s="66">
        <f t="shared" si="1"/>
        <v>10</v>
      </c>
      <c r="H12" s="65">
        <f>VLOOKUP($A12,'Return Data'!$B$7:$R$2292,7,0)</f>
        <v>3.7000999999999999</v>
      </c>
      <c r="I12" s="66">
        <f t="shared" si="2"/>
        <v>5</v>
      </c>
      <c r="J12" s="65">
        <f>VLOOKUP($A12,'Return Data'!$B$7:$R$2292,8,0)</f>
        <v>5.2991999999999999</v>
      </c>
      <c r="K12" s="66">
        <f t="shared" si="3"/>
        <v>7</v>
      </c>
      <c r="L12" s="65">
        <f>VLOOKUP($A12,'Return Data'!$B$7:$R$2292,9,0)</f>
        <v>3.7450000000000001</v>
      </c>
      <c r="M12" s="66">
        <f t="shared" si="4"/>
        <v>12</v>
      </c>
      <c r="N12" s="65">
        <f>VLOOKUP($A12,'Return Data'!$B$7:$R$2292,10,0)</f>
        <v>3.9413</v>
      </c>
      <c r="O12" s="66">
        <f t="shared" si="5"/>
        <v>13</v>
      </c>
      <c r="P12" s="65">
        <f>VLOOKUP($A12,'Return Data'!$B$7:$R$2292,11,0)</f>
        <v>3.8605999999999998</v>
      </c>
      <c r="Q12" s="66">
        <f t="shared" si="6"/>
        <v>14</v>
      </c>
      <c r="R12" s="65">
        <f>VLOOKUP($A12,'Return Data'!$B$7:$R$2292,12,0)</f>
        <v>3.7343000000000002</v>
      </c>
      <c r="S12" s="66">
        <f t="shared" si="7"/>
        <v>12</v>
      </c>
      <c r="T12" s="65">
        <f>VLOOKUP($A12,'Return Data'!$B$7:$R$2292,13,0)</f>
        <v>3.7660999999999998</v>
      </c>
      <c r="U12" s="66">
        <f t="shared" si="8"/>
        <v>10</v>
      </c>
      <c r="V12" s="65">
        <f>VLOOKUP($A12,'Return Data'!$B$7:$R$2292,17,0)</f>
        <v>4.4828999999999999</v>
      </c>
      <c r="W12" s="66">
        <f t="shared" si="10"/>
        <v>10</v>
      </c>
      <c r="X12" s="65">
        <f>VLOOKUP($A12,'Return Data'!$B$7:$R$2292,14,0)</f>
        <v>5.6304999999999996</v>
      </c>
      <c r="Y12" s="66">
        <f t="shared" si="11"/>
        <v>5</v>
      </c>
      <c r="Z12" s="65">
        <f>VLOOKUP($A12,'Return Data'!$B$7:$R$2292,16,0)</f>
        <v>7.6250999999999998</v>
      </c>
      <c r="AA12" s="67">
        <f t="shared" si="9"/>
        <v>4</v>
      </c>
    </row>
    <row r="13" spans="1:27" x14ac:dyDescent="0.3">
      <c r="A13" s="63" t="s">
        <v>1161</v>
      </c>
      <c r="B13" s="64">
        <f>VLOOKUP($A13,'Return Data'!$B$7:$R$2292,3,0)</f>
        <v>44679</v>
      </c>
      <c r="C13" s="65">
        <f>VLOOKUP($A13,'Return Data'!$B$7:$R$2292,4,0)</f>
        <v>4668.3986000000004</v>
      </c>
      <c r="D13" s="65">
        <f>VLOOKUP($A13,'Return Data'!$B$7:$R$2292,5,0)</f>
        <v>3.2629999999999999</v>
      </c>
      <c r="E13" s="66">
        <f t="shared" si="0"/>
        <v>10</v>
      </c>
      <c r="F13" s="65">
        <f>VLOOKUP($A13,'Return Data'!$B$7:$R$2292,6,0)</f>
        <v>3.5486</v>
      </c>
      <c r="G13" s="66">
        <f t="shared" si="1"/>
        <v>8</v>
      </c>
      <c r="H13" s="65">
        <f>VLOOKUP($A13,'Return Data'!$B$7:$R$2292,7,0)</f>
        <v>3.6861000000000002</v>
      </c>
      <c r="I13" s="66">
        <f t="shared" si="2"/>
        <v>9</v>
      </c>
      <c r="J13" s="65">
        <f>VLOOKUP($A13,'Return Data'!$B$7:$R$2292,8,0)</f>
        <v>5.0782999999999996</v>
      </c>
      <c r="K13" s="66">
        <f t="shared" si="3"/>
        <v>14</v>
      </c>
      <c r="L13" s="65">
        <f>VLOOKUP($A13,'Return Data'!$B$7:$R$2292,9,0)</f>
        <v>4.2031000000000001</v>
      </c>
      <c r="M13" s="66">
        <f t="shared" si="4"/>
        <v>3</v>
      </c>
      <c r="N13" s="65">
        <f>VLOOKUP($A13,'Return Data'!$B$7:$R$2292,10,0)</f>
        <v>4.3118999999999996</v>
      </c>
      <c r="O13" s="66">
        <f t="shared" si="5"/>
        <v>7</v>
      </c>
      <c r="P13" s="65">
        <f>VLOOKUP($A13,'Return Data'!$B$7:$R$2292,11,0)</f>
        <v>4.1654</v>
      </c>
      <c r="Q13" s="66">
        <f t="shared" si="6"/>
        <v>5</v>
      </c>
      <c r="R13" s="65">
        <f>VLOOKUP($A13,'Return Data'!$B$7:$R$2292,12,0)</f>
        <v>3.9634999999999998</v>
      </c>
      <c r="S13" s="66">
        <f t="shared" si="7"/>
        <v>7</v>
      </c>
      <c r="T13" s="65">
        <f>VLOOKUP($A13,'Return Data'!$B$7:$R$2292,13,0)</f>
        <v>3.9853999999999998</v>
      </c>
      <c r="U13" s="66">
        <f t="shared" si="8"/>
        <v>4</v>
      </c>
      <c r="V13" s="65">
        <f>VLOOKUP($A13,'Return Data'!$B$7:$R$2292,17,0)</f>
        <v>4.8684000000000003</v>
      </c>
      <c r="W13" s="66">
        <f t="shared" si="10"/>
        <v>3</v>
      </c>
      <c r="X13" s="65">
        <f>VLOOKUP($A13,'Return Data'!$B$7:$R$2292,14,0)</f>
        <v>5.8630000000000004</v>
      </c>
      <c r="Y13" s="66">
        <f t="shared" si="11"/>
        <v>1</v>
      </c>
      <c r="Z13" s="65">
        <f>VLOOKUP($A13,'Return Data'!$B$7:$R$2292,16,0)</f>
        <v>7.3964999999999996</v>
      </c>
      <c r="AA13" s="67">
        <f t="shared" si="9"/>
        <v>6</v>
      </c>
    </row>
    <row r="14" spans="1:27" x14ac:dyDescent="0.3">
      <c r="A14" s="63" t="s">
        <v>1163</v>
      </c>
      <c r="B14" s="64">
        <f>VLOOKUP($A14,'Return Data'!$B$7:$R$2292,3,0)</f>
        <v>44679</v>
      </c>
      <c r="C14" s="65">
        <f>VLOOKUP($A14,'Return Data'!$B$7:$R$2292,4,0)</f>
        <v>307.72980000000001</v>
      </c>
      <c r="D14" s="65">
        <f>VLOOKUP($A14,'Return Data'!$B$7:$R$2292,5,0)</f>
        <v>3.0367000000000002</v>
      </c>
      <c r="E14" s="66">
        <f t="shared" si="0"/>
        <v>11</v>
      </c>
      <c r="F14" s="65">
        <f>VLOOKUP($A14,'Return Data'!$B$7:$R$2292,6,0)</f>
        <v>3.7888000000000002</v>
      </c>
      <c r="G14" s="66">
        <f t="shared" si="1"/>
        <v>5</v>
      </c>
      <c r="H14" s="65">
        <f>VLOOKUP($A14,'Return Data'!$B$7:$R$2292,7,0)</f>
        <v>3.6252</v>
      </c>
      <c r="I14" s="66">
        <f t="shared" si="2"/>
        <v>11</v>
      </c>
      <c r="J14" s="65">
        <f>VLOOKUP($A14,'Return Data'!$B$7:$R$2292,8,0)</f>
        <v>5.3118999999999996</v>
      </c>
      <c r="K14" s="66">
        <f t="shared" si="3"/>
        <v>6</v>
      </c>
      <c r="L14" s="65">
        <f>VLOOKUP($A14,'Return Data'!$B$7:$R$2292,9,0)</f>
        <v>3.9895999999999998</v>
      </c>
      <c r="M14" s="66">
        <f t="shared" si="4"/>
        <v>10</v>
      </c>
      <c r="N14" s="65">
        <f>VLOOKUP($A14,'Return Data'!$B$7:$R$2292,10,0)</f>
        <v>4.2352999999999996</v>
      </c>
      <c r="O14" s="66">
        <f t="shared" si="5"/>
        <v>10</v>
      </c>
      <c r="P14" s="65">
        <f>VLOOKUP($A14,'Return Data'!$B$7:$R$2292,11,0)</f>
        <v>4.0220000000000002</v>
      </c>
      <c r="Q14" s="66">
        <f t="shared" si="6"/>
        <v>10</v>
      </c>
      <c r="R14" s="65">
        <f>VLOOKUP($A14,'Return Data'!$B$7:$R$2292,12,0)</f>
        <v>3.8689</v>
      </c>
      <c r="S14" s="66">
        <f t="shared" si="7"/>
        <v>10</v>
      </c>
      <c r="T14" s="65">
        <f>VLOOKUP($A14,'Return Data'!$B$7:$R$2292,13,0)</f>
        <v>3.8871000000000002</v>
      </c>
      <c r="U14" s="66">
        <f t="shared" si="8"/>
        <v>9</v>
      </c>
      <c r="V14" s="65">
        <f>VLOOKUP($A14,'Return Data'!$B$7:$R$2292,17,0)</f>
        <v>4.7066999999999997</v>
      </c>
      <c r="W14" s="66">
        <f t="shared" si="10"/>
        <v>5</v>
      </c>
      <c r="X14" s="65">
        <f>VLOOKUP($A14,'Return Data'!$B$7:$R$2292,14,0)</f>
        <v>5.5952999999999999</v>
      </c>
      <c r="Y14" s="66">
        <f t="shared" si="11"/>
        <v>7</v>
      </c>
      <c r="Z14" s="65">
        <f>VLOOKUP($A14,'Return Data'!$B$7:$R$2292,16,0)</f>
        <v>7.3428000000000004</v>
      </c>
      <c r="AA14" s="67">
        <f t="shared" si="9"/>
        <v>9</v>
      </c>
    </row>
    <row r="15" spans="1:27" x14ac:dyDescent="0.3">
      <c r="A15" s="63" t="s">
        <v>1164</v>
      </c>
      <c r="B15" s="64">
        <f>VLOOKUP($A15,'Return Data'!$B$7:$R$2292,3,0)</f>
        <v>44679</v>
      </c>
      <c r="C15" s="65">
        <f>VLOOKUP($A15,'Return Data'!$B$7:$R$2292,4,0)</f>
        <v>35.015500000000003</v>
      </c>
      <c r="D15" s="65">
        <f>VLOOKUP($A15,'Return Data'!$B$7:$R$2292,5,0)</f>
        <v>3.6486999999999998</v>
      </c>
      <c r="E15" s="66">
        <f t="shared" si="0"/>
        <v>6</v>
      </c>
      <c r="F15" s="65">
        <f>VLOOKUP($A15,'Return Data'!$B$7:$R$2292,6,0)</f>
        <v>3.8233000000000001</v>
      </c>
      <c r="G15" s="66">
        <f t="shared" si="1"/>
        <v>3</v>
      </c>
      <c r="H15" s="65">
        <f>VLOOKUP($A15,'Return Data'!$B$7:$R$2292,7,0)</f>
        <v>3.6659000000000002</v>
      </c>
      <c r="I15" s="66">
        <f t="shared" si="2"/>
        <v>10</v>
      </c>
      <c r="J15" s="65">
        <f>VLOOKUP($A15,'Return Data'!$B$7:$R$2292,8,0)</f>
        <v>5.2441000000000004</v>
      </c>
      <c r="K15" s="66">
        <f t="shared" si="3"/>
        <v>8</v>
      </c>
      <c r="L15" s="65">
        <f>VLOOKUP($A15,'Return Data'!$B$7:$R$2292,9,0)</f>
        <v>4.0252999999999997</v>
      </c>
      <c r="M15" s="66">
        <f t="shared" si="4"/>
        <v>9</v>
      </c>
      <c r="N15" s="65">
        <f>VLOOKUP($A15,'Return Data'!$B$7:$R$2292,10,0)</f>
        <v>4.1881000000000004</v>
      </c>
      <c r="O15" s="66">
        <f t="shared" si="5"/>
        <v>11</v>
      </c>
      <c r="P15" s="65">
        <f>VLOOKUP($A15,'Return Data'!$B$7:$R$2292,11,0)</f>
        <v>3.9897</v>
      </c>
      <c r="Q15" s="66">
        <f t="shared" si="6"/>
        <v>11</v>
      </c>
      <c r="R15" s="65">
        <f>VLOOKUP($A15,'Return Data'!$B$7:$R$2292,12,0)</f>
        <v>3.7768999999999999</v>
      </c>
      <c r="S15" s="66">
        <f t="shared" si="7"/>
        <v>11</v>
      </c>
      <c r="T15" s="65">
        <f>VLOOKUP($A15,'Return Data'!$B$7:$R$2292,13,0)</f>
        <v>3.7277999999999998</v>
      </c>
      <c r="U15" s="66">
        <f t="shared" si="8"/>
        <v>11</v>
      </c>
      <c r="V15" s="65">
        <f>VLOOKUP($A15,'Return Data'!$B$7:$R$2292,17,0)</f>
        <v>4.3705999999999996</v>
      </c>
      <c r="W15" s="66">
        <f t="shared" si="10"/>
        <v>12</v>
      </c>
      <c r="X15" s="65">
        <f>VLOOKUP($A15,'Return Data'!$B$7:$R$2292,14,0)</f>
        <v>5.2283999999999997</v>
      </c>
      <c r="Y15" s="66">
        <f t="shared" si="11"/>
        <v>13</v>
      </c>
      <c r="Z15" s="65">
        <f>VLOOKUP($A15,'Return Data'!$B$7:$R$2292,16,0)</f>
        <v>7.2773000000000003</v>
      </c>
      <c r="AA15" s="67">
        <f t="shared" si="9"/>
        <v>11</v>
      </c>
    </row>
    <row r="16" spans="1:27" x14ac:dyDescent="0.3">
      <c r="A16" s="63" t="s">
        <v>1169</v>
      </c>
      <c r="B16" s="64">
        <f>VLOOKUP($A16,'Return Data'!$B$7:$R$2292,3,0)</f>
        <v>44679</v>
      </c>
      <c r="C16" s="65">
        <f>VLOOKUP($A16,'Return Data'!$B$7:$R$2292,4,0)</f>
        <v>2545.5648999999999</v>
      </c>
      <c r="D16" s="65">
        <f>VLOOKUP($A16,'Return Data'!$B$7:$R$2292,5,0)</f>
        <v>3.6265999999999998</v>
      </c>
      <c r="E16" s="66">
        <f t="shared" si="0"/>
        <v>7</v>
      </c>
      <c r="F16" s="65">
        <f>VLOOKUP($A16,'Return Data'!$B$7:$R$2292,6,0)</f>
        <v>2.1995</v>
      </c>
      <c r="G16" s="66">
        <f t="shared" si="1"/>
        <v>16</v>
      </c>
      <c r="H16" s="65">
        <f>VLOOKUP($A16,'Return Data'!$B$7:$R$2292,7,0)</f>
        <v>3.5383</v>
      </c>
      <c r="I16" s="66">
        <f t="shared" si="2"/>
        <v>12</v>
      </c>
      <c r="J16" s="65">
        <f>VLOOKUP($A16,'Return Data'!$B$7:$R$2292,8,0)</f>
        <v>5.9244000000000003</v>
      </c>
      <c r="K16" s="66">
        <f t="shared" si="3"/>
        <v>1</v>
      </c>
      <c r="L16" s="65">
        <f>VLOOKUP($A16,'Return Data'!$B$7:$R$2292,9,0)</f>
        <v>3.2414000000000001</v>
      </c>
      <c r="M16" s="66">
        <f t="shared" si="4"/>
        <v>16</v>
      </c>
      <c r="N16" s="65">
        <f>VLOOKUP($A16,'Return Data'!$B$7:$R$2292,10,0)</f>
        <v>3.7776999999999998</v>
      </c>
      <c r="O16" s="66">
        <f t="shared" si="5"/>
        <v>15</v>
      </c>
      <c r="P16" s="65">
        <f>VLOOKUP($A16,'Return Data'!$B$7:$R$2292,11,0)</f>
        <v>3.8306</v>
      </c>
      <c r="Q16" s="66">
        <f t="shared" si="6"/>
        <v>15</v>
      </c>
      <c r="R16" s="65">
        <f>VLOOKUP($A16,'Return Data'!$B$7:$R$2292,12,0)</f>
        <v>3.6612</v>
      </c>
      <c r="S16" s="66">
        <f t="shared" si="7"/>
        <v>15</v>
      </c>
      <c r="T16" s="65">
        <f>VLOOKUP($A16,'Return Data'!$B$7:$R$2292,13,0)</f>
        <v>3.7118000000000002</v>
      </c>
      <c r="U16" s="66">
        <f t="shared" si="8"/>
        <v>12</v>
      </c>
      <c r="V16" s="65">
        <f>VLOOKUP($A16,'Return Data'!$B$7:$R$2292,17,0)</f>
        <v>4.5769000000000002</v>
      </c>
      <c r="W16" s="66">
        <f t="shared" si="10"/>
        <v>8</v>
      </c>
      <c r="X16" s="65">
        <f>VLOOKUP($A16,'Return Data'!$B$7:$R$2292,14,0)</f>
        <v>5.2579000000000002</v>
      </c>
      <c r="Y16" s="66">
        <f t="shared" si="11"/>
        <v>12</v>
      </c>
      <c r="Z16" s="65">
        <f>VLOOKUP($A16,'Return Data'!$B$7:$R$2292,16,0)</f>
        <v>7.7095000000000002</v>
      </c>
      <c r="AA16" s="67">
        <f t="shared" si="9"/>
        <v>1</v>
      </c>
    </row>
    <row r="17" spans="1:27" x14ac:dyDescent="0.3">
      <c r="A17" s="63" t="s">
        <v>1173</v>
      </c>
      <c r="B17" s="64">
        <f>VLOOKUP($A17,'Return Data'!$B$7:$R$2292,3,0)</f>
        <v>44679</v>
      </c>
      <c r="C17" s="65">
        <f>VLOOKUP($A17,'Return Data'!$B$7:$R$2292,4,0)</f>
        <v>3632.32</v>
      </c>
      <c r="D17" s="65">
        <f>VLOOKUP($A17,'Return Data'!$B$7:$R$2292,5,0)</f>
        <v>3.7827000000000002</v>
      </c>
      <c r="E17" s="66">
        <f t="shared" si="0"/>
        <v>5</v>
      </c>
      <c r="F17" s="65">
        <f>VLOOKUP($A17,'Return Data'!$B$7:$R$2292,6,0)</f>
        <v>3.7999000000000001</v>
      </c>
      <c r="G17" s="66">
        <f t="shared" si="1"/>
        <v>4</v>
      </c>
      <c r="H17" s="65">
        <f>VLOOKUP($A17,'Return Data'!$B$7:$R$2292,7,0)</f>
        <v>3.9049999999999998</v>
      </c>
      <c r="I17" s="66">
        <f t="shared" si="2"/>
        <v>2</v>
      </c>
      <c r="J17" s="65">
        <f>VLOOKUP($A17,'Return Data'!$B$7:$R$2292,8,0)</f>
        <v>5.6219999999999999</v>
      </c>
      <c r="K17" s="66">
        <f t="shared" si="3"/>
        <v>3</v>
      </c>
      <c r="L17" s="65">
        <f>VLOOKUP($A17,'Return Data'!$B$7:$R$2292,9,0)</f>
        <v>4.4958999999999998</v>
      </c>
      <c r="M17" s="66">
        <f t="shared" si="4"/>
        <v>1</v>
      </c>
      <c r="N17" s="65">
        <f>VLOOKUP($A17,'Return Data'!$B$7:$R$2292,10,0)</f>
        <v>4.4223999999999997</v>
      </c>
      <c r="O17" s="66">
        <f t="shared" si="5"/>
        <v>3</v>
      </c>
      <c r="P17" s="65">
        <f>VLOOKUP($A17,'Return Data'!$B$7:$R$2292,11,0)</f>
        <v>4.2077</v>
      </c>
      <c r="Q17" s="66">
        <f t="shared" si="6"/>
        <v>4</v>
      </c>
      <c r="R17" s="65">
        <f>VLOOKUP($A17,'Return Data'!$B$7:$R$2292,12,0)</f>
        <v>3.9693000000000001</v>
      </c>
      <c r="S17" s="66">
        <f t="shared" si="7"/>
        <v>5</v>
      </c>
      <c r="T17" s="65">
        <f>VLOOKUP($A17,'Return Data'!$B$7:$R$2292,13,0)</f>
        <v>3.9438</v>
      </c>
      <c r="U17" s="66">
        <f t="shared" si="8"/>
        <v>8</v>
      </c>
      <c r="V17" s="65">
        <f>VLOOKUP($A17,'Return Data'!$B$7:$R$2292,17,0)</f>
        <v>4.4000000000000004</v>
      </c>
      <c r="W17" s="66">
        <f t="shared" si="10"/>
        <v>11</v>
      </c>
      <c r="X17" s="65">
        <f>VLOOKUP($A17,'Return Data'!$B$7:$R$2292,14,0)</f>
        <v>5.4048999999999996</v>
      </c>
      <c r="Y17" s="66">
        <f t="shared" si="11"/>
        <v>11</v>
      </c>
      <c r="Z17" s="65">
        <f>VLOOKUP($A17,'Return Data'!$B$7:$R$2292,16,0)</f>
        <v>7.3049999999999997</v>
      </c>
      <c r="AA17" s="67">
        <f t="shared" si="9"/>
        <v>10</v>
      </c>
    </row>
    <row r="18" spans="1:27" x14ac:dyDescent="0.3">
      <c r="A18" s="63" t="s">
        <v>1174</v>
      </c>
      <c r="B18" s="64">
        <f>VLOOKUP($A18,'Return Data'!$B$7:$R$2292,3,0)</f>
        <v>44679</v>
      </c>
      <c r="C18" s="65">
        <f>VLOOKUP($A18,'Return Data'!$B$7:$R$2292,4,0)</f>
        <v>33.435578221088903</v>
      </c>
      <c r="D18" s="65">
        <f>VLOOKUP($A18,'Return Data'!$B$7:$R$2292,5,0)</f>
        <v>2.7837999999999998</v>
      </c>
      <c r="E18" s="66">
        <f t="shared" si="0"/>
        <v>15</v>
      </c>
      <c r="F18" s="65">
        <f>VLOOKUP($A18,'Return Data'!$B$7:$R$2292,6,0)</f>
        <v>2.7841999999999998</v>
      </c>
      <c r="G18" s="66">
        <f t="shared" si="1"/>
        <v>15</v>
      </c>
      <c r="H18" s="65">
        <f>VLOOKUP($A18,'Return Data'!$B$7:$R$2292,7,0)</f>
        <v>2.8553000000000002</v>
      </c>
      <c r="I18" s="66">
        <f t="shared" si="2"/>
        <v>17</v>
      </c>
      <c r="J18" s="65">
        <f>VLOOKUP($A18,'Return Data'!$B$7:$R$2292,8,0)</f>
        <v>5.1413000000000002</v>
      </c>
      <c r="K18" s="66">
        <f t="shared" si="3"/>
        <v>12</v>
      </c>
      <c r="L18" s="65">
        <f>VLOOKUP($A18,'Return Data'!$B$7:$R$2292,9,0)</f>
        <v>3.6133000000000002</v>
      </c>
      <c r="M18" s="66">
        <f t="shared" si="4"/>
        <v>13</v>
      </c>
      <c r="N18" s="65">
        <f>VLOOKUP($A18,'Return Data'!$B$7:$R$2292,10,0)</f>
        <v>3.9496000000000002</v>
      </c>
      <c r="O18" s="66">
        <f t="shared" si="5"/>
        <v>12</v>
      </c>
      <c r="P18" s="65">
        <f>VLOOKUP($A18,'Return Data'!$B$7:$R$2292,11,0)</f>
        <v>3.8988</v>
      </c>
      <c r="Q18" s="66">
        <f t="shared" si="6"/>
        <v>12</v>
      </c>
      <c r="R18" s="65">
        <f>VLOOKUP($A18,'Return Data'!$B$7:$R$2292,12,0)</f>
        <v>3.698</v>
      </c>
      <c r="S18" s="66">
        <f t="shared" si="7"/>
        <v>14</v>
      </c>
      <c r="T18" s="65">
        <f>VLOOKUP($A18,'Return Data'!$B$7:$R$2292,13,0)</f>
        <v>3.6177999999999999</v>
      </c>
      <c r="U18" s="66">
        <f t="shared" si="8"/>
        <v>14</v>
      </c>
      <c r="V18" s="65">
        <f>VLOOKUP($A18,'Return Data'!$B$7:$R$2292,17,0)</f>
        <v>4.1280000000000001</v>
      </c>
      <c r="W18" s="66">
        <f t="shared" si="10"/>
        <v>13</v>
      </c>
      <c r="X18" s="65">
        <f>VLOOKUP($A18,'Return Data'!$B$7:$R$2292,14,0)</f>
        <v>5.4863</v>
      </c>
      <c r="Y18" s="66">
        <f t="shared" si="11"/>
        <v>10</v>
      </c>
      <c r="Z18" s="65">
        <f>VLOOKUP($A18,'Return Data'!$B$7:$R$2292,16,0)</f>
        <v>7.6294000000000004</v>
      </c>
      <c r="AA18" s="67">
        <f t="shared" si="9"/>
        <v>3</v>
      </c>
    </row>
    <row r="19" spans="1:27" x14ac:dyDescent="0.3">
      <c r="A19" s="63" t="s">
        <v>1177</v>
      </c>
      <c r="B19" s="64">
        <f>VLOOKUP($A19,'Return Data'!$B$7:$R$2292,3,0)</f>
        <v>44679</v>
      </c>
      <c r="C19" s="65">
        <f>VLOOKUP($A19,'Return Data'!$B$7:$R$2292,4,0)</f>
        <v>3360.5025000000001</v>
      </c>
      <c r="D19" s="65">
        <f>VLOOKUP($A19,'Return Data'!$B$7:$R$2292,5,0)</f>
        <v>2.8784999999999998</v>
      </c>
      <c r="E19" s="66">
        <f t="shared" si="0"/>
        <v>14</v>
      </c>
      <c r="F19" s="65">
        <f>VLOOKUP($A19,'Return Data'!$B$7:$R$2292,6,0)</f>
        <v>3.7650000000000001</v>
      </c>
      <c r="G19" s="66">
        <f t="shared" si="1"/>
        <v>7</v>
      </c>
      <c r="H19" s="65">
        <f>VLOOKUP($A19,'Return Data'!$B$7:$R$2292,7,0)</f>
        <v>3.6951000000000001</v>
      </c>
      <c r="I19" s="66">
        <f t="shared" si="2"/>
        <v>6</v>
      </c>
      <c r="J19" s="65">
        <f>VLOOKUP($A19,'Return Data'!$B$7:$R$2292,8,0)</f>
        <v>5.1535000000000002</v>
      </c>
      <c r="K19" s="66">
        <f t="shared" si="3"/>
        <v>11</v>
      </c>
      <c r="L19" s="65">
        <f>VLOOKUP($A19,'Return Data'!$B$7:$R$2292,9,0)</f>
        <v>4.2336</v>
      </c>
      <c r="M19" s="66">
        <f t="shared" si="4"/>
        <v>2</v>
      </c>
      <c r="N19" s="65">
        <f>VLOOKUP($A19,'Return Data'!$B$7:$R$2292,10,0)</f>
        <v>4.4600999999999997</v>
      </c>
      <c r="O19" s="66">
        <f t="shared" si="5"/>
        <v>2</v>
      </c>
      <c r="P19" s="65">
        <f>VLOOKUP($A19,'Return Data'!$B$7:$R$2292,11,0)</f>
        <v>4.2973999999999997</v>
      </c>
      <c r="Q19" s="66">
        <f t="shared" si="6"/>
        <v>2</v>
      </c>
      <c r="R19" s="65">
        <f>VLOOKUP($A19,'Return Data'!$B$7:$R$2292,12,0)</f>
        <v>4.0243000000000002</v>
      </c>
      <c r="S19" s="66">
        <f t="shared" si="7"/>
        <v>2</v>
      </c>
      <c r="T19" s="65">
        <f>VLOOKUP($A19,'Return Data'!$B$7:$R$2292,13,0)</f>
        <v>4.0152999999999999</v>
      </c>
      <c r="U19" s="66">
        <f t="shared" si="8"/>
        <v>3</v>
      </c>
      <c r="V19" s="65">
        <f>VLOOKUP($A19,'Return Data'!$B$7:$R$2292,17,0)</f>
        <v>4.6139999999999999</v>
      </c>
      <c r="W19" s="66">
        <f t="shared" si="10"/>
        <v>7</v>
      </c>
      <c r="X19" s="65">
        <f>VLOOKUP($A19,'Return Data'!$B$7:$R$2292,14,0)</f>
        <v>5.6051000000000002</v>
      </c>
      <c r="Y19" s="66">
        <f t="shared" si="11"/>
        <v>6</v>
      </c>
      <c r="Z19" s="65">
        <f>VLOOKUP($A19,'Return Data'!$B$7:$R$2292,16,0)</f>
        <v>7.3776000000000002</v>
      </c>
      <c r="AA19" s="67">
        <f t="shared" si="9"/>
        <v>7</v>
      </c>
    </row>
    <row r="20" spans="1:27" x14ac:dyDescent="0.3">
      <c r="A20" s="63" t="s">
        <v>1178</v>
      </c>
      <c r="B20" s="64">
        <f>VLOOKUP($A20,'Return Data'!$B$7:$R$2292,3,0)</f>
        <v>44679</v>
      </c>
      <c r="C20" s="65">
        <f>VLOOKUP($A20,'Return Data'!$B$7:$R$2292,4,0)</f>
        <v>1097.432</v>
      </c>
      <c r="D20" s="65">
        <f>VLOOKUP($A20,'Return Data'!$B$7:$R$2292,5,0)</f>
        <v>3.0268999999999999</v>
      </c>
      <c r="E20" s="66">
        <f t="shared" si="0"/>
        <v>12</v>
      </c>
      <c r="F20" s="65">
        <f>VLOOKUP($A20,'Return Data'!$B$7:$R$2292,6,0)</f>
        <v>3.7860999999999998</v>
      </c>
      <c r="G20" s="66">
        <f t="shared" si="1"/>
        <v>6</v>
      </c>
      <c r="H20" s="65">
        <f>VLOOKUP($A20,'Return Data'!$B$7:$R$2292,7,0)</f>
        <v>3.6924999999999999</v>
      </c>
      <c r="I20" s="66">
        <f t="shared" si="2"/>
        <v>7</v>
      </c>
      <c r="J20" s="65">
        <f>VLOOKUP($A20,'Return Data'!$B$7:$R$2292,8,0)</f>
        <v>4.6189999999999998</v>
      </c>
      <c r="K20" s="66">
        <f t="shared" si="3"/>
        <v>15</v>
      </c>
      <c r="L20" s="65">
        <f>VLOOKUP($A20,'Return Data'!$B$7:$R$2292,9,0)</f>
        <v>4.0617000000000001</v>
      </c>
      <c r="M20" s="66">
        <f t="shared" si="4"/>
        <v>8</v>
      </c>
      <c r="N20" s="65">
        <f>VLOOKUP($A20,'Return Data'!$B$7:$R$2292,10,0)</f>
        <v>4.2778</v>
      </c>
      <c r="O20" s="66">
        <f t="shared" si="5"/>
        <v>9</v>
      </c>
      <c r="P20" s="65">
        <f>VLOOKUP($A20,'Return Data'!$B$7:$R$2292,11,0)</f>
        <v>4.1203000000000003</v>
      </c>
      <c r="Q20" s="66">
        <f t="shared" si="6"/>
        <v>9</v>
      </c>
      <c r="R20" s="65">
        <f>VLOOKUP($A20,'Return Data'!$B$7:$R$2292,12,0)</f>
        <v>3.9466999999999999</v>
      </c>
      <c r="S20" s="66">
        <f t="shared" si="7"/>
        <v>9</v>
      </c>
      <c r="T20" s="65"/>
      <c r="U20" s="66"/>
      <c r="V20" s="65"/>
      <c r="W20" s="66"/>
      <c r="X20" s="65"/>
      <c r="Y20" s="66"/>
      <c r="Z20" s="65">
        <f>VLOOKUP($A20,'Return Data'!$B$7:$R$2292,16,0)</f>
        <v>4.4292999999999996</v>
      </c>
      <c r="AA20" s="67">
        <f t="shared" si="9"/>
        <v>17</v>
      </c>
    </row>
    <row r="21" spans="1:27" x14ac:dyDescent="0.3">
      <c r="A21" s="63" t="s">
        <v>1182</v>
      </c>
      <c r="B21" s="64">
        <f>VLOOKUP($A21,'Return Data'!$B$7:$R$2292,3,0)</f>
        <v>44679</v>
      </c>
      <c r="C21" s="65">
        <f>VLOOKUP($A21,'Return Data'!$B$7:$R$2292,4,0)</f>
        <v>35.6631</v>
      </c>
      <c r="D21" s="65">
        <f>VLOOKUP($A21,'Return Data'!$B$7:$R$2292,5,0)</f>
        <v>4.0942999999999996</v>
      </c>
      <c r="E21" s="66">
        <f t="shared" si="0"/>
        <v>3</v>
      </c>
      <c r="F21" s="65">
        <f>VLOOKUP($A21,'Return Data'!$B$7:$R$2292,6,0)</f>
        <v>3.5148999999999999</v>
      </c>
      <c r="G21" s="66">
        <f t="shared" si="1"/>
        <v>9</v>
      </c>
      <c r="H21" s="65">
        <f>VLOOKUP($A21,'Return Data'!$B$7:$R$2292,7,0)</f>
        <v>3.6871</v>
      </c>
      <c r="I21" s="66">
        <f t="shared" si="2"/>
        <v>8</v>
      </c>
      <c r="J21" s="65">
        <f>VLOOKUP($A21,'Return Data'!$B$7:$R$2292,8,0)</f>
        <v>5.1760999999999999</v>
      </c>
      <c r="K21" s="66">
        <f t="shared" si="3"/>
        <v>10</v>
      </c>
      <c r="L21" s="65">
        <f>VLOOKUP($A21,'Return Data'!$B$7:$R$2292,9,0)</f>
        <v>4.1014999999999997</v>
      </c>
      <c r="M21" s="66">
        <f t="shared" si="4"/>
        <v>7</v>
      </c>
      <c r="N21" s="65">
        <f>VLOOKUP($A21,'Return Data'!$B$7:$R$2292,10,0)</f>
        <v>4.3259999999999996</v>
      </c>
      <c r="O21" s="66">
        <f t="shared" si="5"/>
        <v>6</v>
      </c>
      <c r="P21" s="65">
        <f>VLOOKUP($A21,'Return Data'!$B$7:$R$2292,11,0)</f>
        <v>4.1422999999999996</v>
      </c>
      <c r="Q21" s="66">
        <f t="shared" si="6"/>
        <v>8</v>
      </c>
      <c r="R21" s="65">
        <f>VLOOKUP($A21,'Return Data'!$B$7:$R$2292,12,0)</f>
        <v>3.9499</v>
      </c>
      <c r="S21" s="66">
        <f t="shared" si="7"/>
        <v>8</v>
      </c>
      <c r="T21" s="65">
        <f>VLOOKUP($A21,'Return Data'!$B$7:$R$2292,13,0)</f>
        <v>3.9495</v>
      </c>
      <c r="U21" s="66">
        <f>RANK(T21,T$8:T$24,0)</f>
        <v>7</v>
      </c>
      <c r="V21" s="65">
        <f>VLOOKUP($A21,'Return Data'!$B$7:$R$2292,17,0)</f>
        <v>4.7096999999999998</v>
      </c>
      <c r="W21" s="66">
        <f>RANK(V21,V$8:V$24,0)</f>
        <v>4</v>
      </c>
      <c r="X21" s="65">
        <f>VLOOKUP($A21,'Return Data'!$B$7:$R$2292,14,0)</f>
        <v>5.7093999999999996</v>
      </c>
      <c r="Y21" s="66">
        <f>RANK(X21,X$8:X$24,0)</f>
        <v>4</v>
      </c>
      <c r="Z21" s="65">
        <f>VLOOKUP($A21,'Return Data'!$B$7:$R$2292,16,0)</f>
        <v>7.6939000000000002</v>
      </c>
      <c r="AA21" s="67">
        <f t="shared" si="9"/>
        <v>2</v>
      </c>
    </row>
    <row r="22" spans="1:27" x14ac:dyDescent="0.3">
      <c r="A22" s="63" t="s">
        <v>1184</v>
      </c>
      <c r="B22" s="64">
        <f>VLOOKUP($A22,'Return Data'!$B$7:$R$2292,3,0)</f>
        <v>44679</v>
      </c>
      <c r="C22" s="65">
        <f>VLOOKUP($A22,'Return Data'!$B$7:$R$2292,4,0)</f>
        <v>12.1546</v>
      </c>
      <c r="D22" s="65">
        <f>VLOOKUP($A22,'Return Data'!$B$7:$R$2292,5,0)</f>
        <v>3.9043000000000001</v>
      </c>
      <c r="E22" s="66">
        <f t="shared" si="0"/>
        <v>4</v>
      </c>
      <c r="F22" s="65">
        <f>VLOOKUP($A22,'Return Data'!$B$7:$R$2292,6,0)</f>
        <v>3.1038999999999999</v>
      </c>
      <c r="G22" s="66">
        <f t="shared" si="1"/>
        <v>13</v>
      </c>
      <c r="H22" s="65">
        <f>VLOOKUP($A22,'Return Data'!$B$7:$R$2292,7,0)</f>
        <v>3.2195</v>
      </c>
      <c r="I22" s="66">
        <f t="shared" si="2"/>
        <v>15</v>
      </c>
      <c r="J22" s="65">
        <f>VLOOKUP($A22,'Return Data'!$B$7:$R$2292,8,0)</f>
        <v>3.7696000000000001</v>
      </c>
      <c r="K22" s="66">
        <f t="shared" si="3"/>
        <v>17</v>
      </c>
      <c r="L22" s="65">
        <f>VLOOKUP($A22,'Return Data'!$B$7:$R$2292,9,0)</f>
        <v>3.5659000000000001</v>
      </c>
      <c r="M22" s="66">
        <f t="shared" si="4"/>
        <v>15</v>
      </c>
      <c r="N22" s="65">
        <f>VLOOKUP($A22,'Return Data'!$B$7:$R$2292,10,0)</f>
        <v>3.7616000000000001</v>
      </c>
      <c r="O22" s="66">
        <f t="shared" si="5"/>
        <v>16</v>
      </c>
      <c r="P22" s="65">
        <f>VLOOKUP($A22,'Return Data'!$B$7:$R$2292,11,0)</f>
        <v>3.5430000000000001</v>
      </c>
      <c r="Q22" s="66">
        <f t="shared" si="6"/>
        <v>17</v>
      </c>
      <c r="R22" s="65">
        <f>VLOOKUP($A22,'Return Data'!$B$7:$R$2292,12,0)</f>
        <v>3.4645000000000001</v>
      </c>
      <c r="S22" s="66">
        <f t="shared" si="7"/>
        <v>17</v>
      </c>
      <c r="T22" s="65">
        <f>VLOOKUP($A22,'Return Data'!$B$7:$R$2292,13,0)</f>
        <v>3.4935999999999998</v>
      </c>
      <c r="U22" s="66">
        <f>RANK(T22,T$8:T$24,0)</f>
        <v>16</v>
      </c>
      <c r="V22" s="65">
        <f>VLOOKUP($A22,'Return Data'!$B$7:$R$2292,17,0)</f>
        <v>3.9001999999999999</v>
      </c>
      <c r="W22" s="66">
        <f>RANK(V22,V$8:V$24,0)</f>
        <v>14</v>
      </c>
      <c r="X22" s="65"/>
      <c r="Y22" s="66"/>
      <c r="Z22" s="65">
        <f>VLOOKUP($A22,'Return Data'!$B$7:$R$2292,16,0)</f>
        <v>5.5871000000000004</v>
      </c>
      <c r="AA22" s="67">
        <f t="shared" si="9"/>
        <v>14</v>
      </c>
    </row>
    <row r="23" spans="1:27" x14ac:dyDescent="0.3">
      <c r="A23" s="63" t="s">
        <v>1186</v>
      </c>
      <c r="B23" s="64">
        <f>VLOOKUP($A23,'Return Data'!$B$7:$R$2292,3,0)</f>
        <v>44679</v>
      </c>
      <c r="C23" s="65">
        <f>VLOOKUP($A23,'Return Data'!$B$7:$R$2292,4,0)</f>
        <v>3835.7734</v>
      </c>
      <c r="D23" s="65">
        <f>VLOOKUP($A23,'Return Data'!$B$7:$R$2292,5,0)</f>
        <v>3.3222</v>
      </c>
      <c r="E23" s="66">
        <f t="shared" si="0"/>
        <v>9</v>
      </c>
      <c r="F23" s="65">
        <f>VLOOKUP($A23,'Return Data'!$B$7:$R$2292,6,0)</f>
        <v>3.9007999999999998</v>
      </c>
      <c r="G23" s="66">
        <f t="shared" si="1"/>
        <v>2</v>
      </c>
      <c r="H23" s="65">
        <f>VLOOKUP($A23,'Return Data'!$B$7:$R$2292,7,0)</f>
        <v>3.7827999999999999</v>
      </c>
      <c r="I23" s="66">
        <f t="shared" si="2"/>
        <v>4</v>
      </c>
      <c r="J23" s="65">
        <f>VLOOKUP($A23,'Return Data'!$B$7:$R$2292,8,0)</f>
        <v>5.4997999999999996</v>
      </c>
      <c r="K23" s="66">
        <f t="shared" si="3"/>
        <v>4</v>
      </c>
      <c r="L23" s="65">
        <f>VLOOKUP($A23,'Return Data'!$B$7:$R$2292,9,0)</f>
        <v>4.1188000000000002</v>
      </c>
      <c r="M23" s="66">
        <f t="shared" si="4"/>
        <v>6</v>
      </c>
      <c r="N23" s="65">
        <f>VLOOKUP($A23,'Return Data'!$B$7:$R$2292,10,0)</f>
        <v>4.4999000000000002</v>
      </c>
      <c r="O23" s="66">
        <f t="shared" si="5"/>
        <v>1</v>
      </c>
      <c r="P23" s="65">
        <f>VLOOKUP($A23,'Return Data'!$B$7:$R$2292,11,0)</f>
        <v>4.3727999999999998</v>
      </c>
      <c r="Q23" s="66">
        <f t="shared" si="6"/>
        <v>1</v>
      </c>
      <c r="R23" s="65">
        <f>VLOOKUP($A23,'Return Data'!$B$7:$R$2292,12,0)</f>
        <v>4.0850999999999997</v>
      </c>
      <c r="S23" s="66">
        <f t="shared" si="7"/>
        <v>1</v>
      </c>
      <c r="T23" s="65">
        <f>VLOOKUP($A23,'Return Data'!$B$7:$R$2292,13,0)</f>
        <v>4.1111000000000004</v>
      </c>
      <c r="U23" s="66">
        <f>RANK(T23,T$8:T$24,0)</f>
        <v>1</v>
      </c>
      <c r="V23" s="65">
        <f>VLOOKUP($A23,'Return Data'!$B$7:$R$2292,17,0)</f>
        <v>4.9627999999999997</v>
      </c>
      <c r="W23" s="66">
        <f>RANK(V23,V$8:V$24,0)</f>
        <v>1</v>
      </c>
      <c r="X23" s="65">
        <f>VLOOKUP($A23,'Return Data'!$B$7:$R$2292,14,0)</f>
        <v>5.7950999999999997</v>
      </c>
      <c r="Y23" s="66">
        <f>RANK(X23,X$8:X$24,0)</f>
        <v>3</v>
      </c>
      <c r="Z23" s="65">
        <f>VLOOKUP($A23,'Return Data'!$B$7:$R$2292,16,0)</f>
        <v>6.5586000000000002</v>
      </c>
      <c r="AA23" s="67">
        <f t="shared" si="9"/>
        <v>13</v>
      </c>
    </row>
    <row r="24" spans="1:27" x14ac:dyDescent="0.3">
      <c r="A24" s="63" t="s">
        <v>1188</v>
      </c>
      <c r="B24" s="64">
        <f>VLOOKUP($A24,'Return Data'!$B$7:$R$2292,3,0)</f>
        <v>44679</v>
      </c>
      <c r="C24" s="65">
        <f>VLOOKUP($A24,'Return Data'!$B$7:$R$2292,4,0)</f>
        <v>2497.8137000000002</v>
      </c>
      <c r="D24" s="65">
        <f>VLOOKUP($A24,'Return Data'!$B$7:$R$2292,5,0)</f>
        <v>2.5472000000000001</v>
      </c>
      <c r="E24" s="66">
        <f t="shared" si="0"/>
        <v>16</v>
      </c>
      <c r="F24" s="65">
        <f>VLOOKUP($A24,'Return Data'!$B$7:$R$2292,6,0)</f>
        <v>3.1288999999999998</v>
      </c>
      <c r="G24" s="66">
        <f t="shared" si="1"/>
        <v>12</v>
      </c>
      <c r="H24" s="65">
        <f>VLOOKUP($A24,'Return Data'!$B$7:$R$2292,7,0)</f>
        <v>3.7978999999999998</v>
      </c>
      <c r="I24" s="66">
        <f t="shared" si="2"/>
        <v>3</v>
      </c>
      <c r="J24" s="65">
        <f>VLOOKUP($A24,'Return Data'!$B$7:$R$2292,8,0)</f>
        <v>5.3795999999999999</v>
      </c>
      <c r="K24" s="66">
        <f t="shared" si="3"/>
        <v>5</v>
      </c>
      <c r="L24" s="65">
        <f>VLOOKUP($A24,'Return Data'!$B$7:$R$2292,9,0)</f>
        <v>4.125</v>
      </c>
      <c r="M24" s="66">
        <f t="shared" si="4"/>
        <v>5</v>
      </c>
      <c r="N24" s="65">
        <f>VLOOKUP($A24,'Return Data'!$B$7:$R$2292,10,0)</f>
        <v>4.3681000000000001</v>
      </c>
      <c r="O24" s="66">
        <f t="shared" si="5"/>
        <v>4</v>
      </c>
      <c r="P24" s="65">
        <f>VLOOKUP($A24,'Return Data'!$B$7:$R$2292,11,0)</f>
        <v>4.1654</v>
      </c>
      <c r="Q24" s="66">
        <f t="shared" si="6"/>
        <v>5</v>
      </c>
      <c r="R24" s="65">
        <f>VLOOKUP($A24,'Return Data'!$B$7:$R$2292,12,0)</f>
        <v>3.9699</v>
      </c>
      <c r="S24" s="66">
        <f t="shared" si="7"/>
        <v>4</v>
      </c>
      <c r="T24" s="65">
        <f>VLOOKUP($A24,'Return Data'!$B$7:$R$2292,13,0)</f>
        <v>3.9641000000000002</v>
      </c>
      <c r="U24" s="66">
        <f>RANK(T24,T$8:T$24,0)</f>
        <v>6</v>
      </c>
      <c r="V24" s="65">
        <f>VLOOKUP($A24,'Return Data'!$B$7:$R$2292,17,0)</f>
        <v>4.6677</v>
      </c>
      <c r="W24" s="66">
        <f>RANK(V24,V$8:V$24,0)</f>
        <v>6</v>
      </c>
      <c r="X24" s="65">
        <f>VLOOKUP($A24,'Return Data'!$B$7:$R$2292,14,0)</f>
        <v>5.5658000000000003</v>
      </c>
      <c r="Y24" s="66">
        <f>RANK(X24,X$8:X$24,0)</f>
        <v>8</v>
      </c>
      <c r="Z24" s="65">
        <f>VLOOKUP($A24,'Return Data'!$B$7:$R$2292,16,0)</f>
        <v>7.3727999999999998</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3.3412176470588237</v>
      </c>
      <c r="E26" s="74"/>
      <c r="F26" s="75">
        <f>AVERAGE(F8:F24)</f>
        <v>3.3171294117647054</v>
      </c>
      <c r="G26" s="74"/>
      <c r="H26" s="75">
        <f>AVERAGE(H8:H24)</f>
        <v>3.5932117647058832</v>
      </c>
      <c r="I26" s="74"/>
      <c r="J26" s="75">
        <f>AVERAGE(J8:J24)</f>
        <v>5.1679411764705874</v>
      </c>
      <c r="K26" s="74"/>
      <c r="L26" s="75">
        <f>AVERAGE(L8:L24)</f>
        <v>3.8989764705882353</v>
      </c>
      <c r="M26" s="74"/>
      <c r="N26" s="75">
        <f>AVERAGE(N8:N24)</f>
        <v>4.1607882352941177</v>
      </c>
      <c r="O26" s="74"/>
      <c r="P26" s="75">
        <f>AVERAGE(P8:P24)</f>
        <v>4.0388058823529409</v>
      </c>
      <c r="Q26" s="74"/>
      <c r="R26" s="75">
        <f>AVERAGE(R8:R24)</f>
        <v>3.8488294117647057</v>
      </c>
      <c r="S26" s="74"/>
      <c r="T26" s="75">
        <f>AVERAGE(T8:T24)</f>
        <v>3.8394187500000005</v>
      </c>
      <c r="U26" s="74"/>
      <c r="V26" s="75">
        <f>AVERAGE(V8:V24)</f>
        <v>4.5619428571428573</v>
      </c>
      <c r="W26" s="74"/>
      <c r="X26" s="75">
        <f>AVERAGE(X8:X24)</f>
        <v>5.5760692307692308</v>
      </c>
      <c r="Y26" s="74"/>
      <c r="Z26" s="75">
        <f>AVERAGE(Z8:Z24)</f>
        <v>6.8080764705882357</v>
      </c>
      <c r="AA26" s="76"/>
    </row>
    <row r="27" spans="1:27" x14ac:dyDescent="0.3">
      <c r="A27" s="73" t="s">
        <v>28</v>
      </c>
      <c r="B27" s="74"/>
      <c r="C27" s="74"/>
      <c r="D27" s="75">
        <f>MIN(D8:D24)</f>
        <v>0.5827</v>
      </c>
      <c r="E27" s="74"/>
      <c r="F27" s="75">
        <f>MIN(F8:F24)</f>
        <v>1.4431</v>
      </c>
      <c r="G27" s="74"/>
      <c r="H27" s="75">
        <f>MIN(H8:H24)</f>
        <v>2.8553000000000002</v>
      </c>
      <c r="I27" s="74"/>
      <c r="J27" s="75">
        <f>MIN(J8:J24)</f>
        <v>3.7696000000000001</v>
      </c>
      <c r="K27" s="74"/>
      <c r="L27" s="75">
        <f>MIN(L8:L24)</f>
        <v>3.1206</v>
      </c>
      <c r="M27" s="74"/>
      <c r="N27" s="75">
        <f>MIN(N8:N24)</f>
        <v>3.6953</v>
      </c>
      <c r="O27" s="74"/>
      <c r="P27" s="75">
        <f>MIN(P8:P24)</f>
        <v>3.5430000000000001</v>
      </c>
      <c r="Q27" s="74"/>
      <c r="R27" s="75">
        <f>MIN(R8:R24)</f>
        <v>3.4645000000000001</v>
      </c>
      <c r="S27" s="74"/>
      <c r="T27" s="75">
        <f>MIN(T8:T24)</f>
        <v>3.4935999999999998</v>
      </c>
      <c r="U27" s="74"/>
      <c r="V27" s="75">
        <f>MIN(V8:V24)</f>
        <v>3.9001999999999999</v>
      </c>
      <c r="W27" s="74"/>
      <c r="X27" s="75">
        <f>MIN(X8:X24)</f>
        <v>5.2283999999999997</v>
      </c>
      <c r="Y27" s="74"/>
      <c r="Z27" s="75">
        <f>MIN(Z8:Z24)</f>
        <v>4.4292999999999996</v>
      </c>
      <c r="AA27" s="76"/>
    </row>
    <row r="28" spans="1:27" ht="15" thickBot="1" x14ac:dyDescent="0.35">
      <c r="A28" s="77" t="s">
        <v>29</v>
      </c>
      <c r="B28" s="78"/>
      <c r="C28" s="78"/>
      <c r="D28" s="79">
        <f>MAX(D8:D24)</f>
        <v>5.4694000000000003</v>
      </c>
      <c r="E28" s="78"/>
      <c r="F28" s="79">
        <f>MAX(F8:F24)</f>
        <v>4.1543999999999999</v>
      </c>
      <c r="G28" s="78"/>
      <c r="H28" s="79">
        <f>MAX(H8:H24)</f>
        <v>4.2587000000000002</v>
      </c>
      <c r="I28" s="78"/>
      <c r="J28" s="79">
        <f>MAX(J8:J24)</f>
        <v>5.9244000000000003</v>
      </c>
      <c r="K28" s="78"/>
      <c r="L28" s="79">
        <f>MAX(L8:L24)</f>
        <v>4.4958999999999998</v>
      </c>
      <c r="M28" s="78"/>
      <c r="N28" s="79">
        <f>MAX(N8:N24)</f>
        <v>4.4999000000000002</v>
      </c>
      <c r="O28" s="78"/>
      <c r="P28" s="79">
        <f>MAX(P8:P24)</f>
        <v>4.3727999999999998</v>
      </c>
      <c r="Q28" s="78"/>
      <c r="R28" s="79">
        <f>MAX(R8:R24)</f>
        <v>4.0850999999999997</v>
      </c>
      <c r="S28" s="78"/>
      <c r="T28" s="79">
        <f>MAX(T8:T24)</f>
        <v>4.1111000000000004</v>
      </c>
      <c r="U28" s="78"/>
      <c r="V28" s="79">
        <f>MAX(V8:V24)</f>
        <v>4.9627999999999997</v>
      </c>
      <c r="W28" s="78"/>
      <c r="X28" s="79">
        <f>MAX(X8:X24)</f>
        <v>5.8630000000000004</v>
      </c>
      <c r="Y28" s="78"/>
      <c r="Z28" s="79">
        <f>MAX(Z8:Z24)</f>
        <v>7.7095000000000002</v>
      </c>
      <c r="AA28" s="80"/>
    </row>
    <row r="29" spans="1:27" x14ac:dyDescent="0.3">
      <c r="A29" s="112" t="s">
        <v>431</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1527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1152</v>
      </c>
      <c r="B8" s="64">
        <f>VLOOKUP($A8,'Return Data'!$B$7:$R$2292,3,0)</f>
        <v>44679</v>
      </c>
      <c r="C8" s="65">
        <f>VLOOKUP($A8,'Return Data'!$B$7:$R$2292,4,0)</f>
        <v>297.12400000000002</v>
      </c>
      <c r="D8" s="65">
        <f>VLOOKUP($A8,'Return Data'!$B$7:$R$2292,5,0)</f>
        <v>2.8748</v>
      </c>
      <c r="E8" s="66">
        <f t="shared" ref="E8:E24" si="0">RANK(D8,D$8:D$24,0)</f>
        <v>12</v>
      </c>
      <c r="F8" s="65">
        <f>VLOOKUP($A8,'Return Data'!$B$7:$R$2292,6,0)</f>
        <v>2.9653999999999998</v>
      </c>
      <c r="G8" s="66">
        <f t="shared" ref="G8:G24" si="1">RANK(F8,F$8:F$24,0)</f>
        <v>14</v>
      </c>
      <c r="H8" s="65">
        <f>VLOOKUP($A8,'Return Data'!$B$7:$R$2292,7,0)</f>
        <v>3.391</v>
      </c>
      <c r="I8" s="66">
        <f t="shared" ref="I8:I24" si="2">RANK(H8,H$8:H$24,0)</f>
        <v>9</v>
      </c>
      <c r="J8" s="65">
        <f>VLOOKUP($A8,'Return Data'!$B$7:$R$2292,8,0)</f>
        <v>5.0930999999999997</v>
      </c>
      <c r="K8" s="66">
        <f t="shared" ref="K8:K24" si="3">RANK(J8,J$8:J$24,0)</f>
        <v>8</v>
      </c>
      <c r="L8" s="65">
        <f>VLOOKUP($A8,'Return Data'!$B$7:$R$2292,9,0)</f>
        <v>4.0555000000000003</v>
      </c>
      <c r="M8" s="66">
        <f t="shared" ref="M8:M24" si="4">RANK(L8,L$8:L$24,0)</f>
        <v>3</v>
      </c>
      <c r="N8" s="65">
        <f>VLOOKUP($A8,'Return Data'!$B$7:$R$2292,10,0)</f>
        <v>4.2382999999999997</v>
      </c>
      <c r="O8" s="66">
        <f t="shared" ref="O8:O24" si="5">RANK(N8,N$8:N$24,0)</f>
        <v>4</v>
      </c>
      <c r="P8" s="65">
        <f>VLOOKUP($A8,'Return Data'!$B$7:$R$2292,11,0)</f>
        <v>4.1196000000000002</v>
      </c>
      <c r="Q8" s="66">
        <f t="shared" ref="Q8:Q24" si="6">RANK(P8,P$8:P$24,0)</f>
        <v>3</v>
      </c>
      <c r="R8" s="65">
        <f>VLOOKUP($A8,'Return Data'!$B$7:$R$2292,12,0)</f>
        <v>3.8936000000000002</v>
      </c>
      <c r="S8" s="66">
        <f t="shared" ref="S8:S24" si="7">RANK(R8,R$8:R$24,0)</f>
        <v>2</v>
      </c>
      <c r="T8" s="65">
        <f>VLOOKUP($A8,'Return Data'!$B$7:$R$2292,13,0)</f>
        <v>3.9140000000000001</v>
      </c>
      <c r="U8" s="66">
        <f t="shared" ref="U8:U19" si="8">RANK(T8,T$8:T$24,0)</f>
        <v>1</v>
      </c>
      <c r="V8" s="65">
        <f>VLOOKUP($A8,'Return Data'!$B$7:$R$2292,17,0)</f>
        <v>4.7827000000000002</v>
      </c>
      <c r="W8" s="66">
        <f>RANK(V8,V$8:V$24,0)</f>
        <v>1</v>
      </c>
      <c r="X8" s="65">
        <f>VLOOKUP($A8,'Return Data'!$B$7:$R$2292,14,0)</f>
        <v>5.7224000000000004</v>
      </c>
      <c r="Y8" s="66">
        <f>RANK(X8,X$8:X$24,0)</f>
        <v>1</v>
      </c>
      <c r="Z8" s="65">
        <f>VLOOKUP($A8,'Return Data'!$B$7:$R$2292,16,0)</f>
        <v>6.8</v>
      </c>
      <c r="AA8" s="67">
        <f t="shared" ref="AA8:AA24" si="9">RANK(Z8,Z$8:Z$24,0)</f>
        <v>10</v>
      </c>
    </row>
    <row r="9" spans="1:27" x14ac:dyDescent="0.3">
      <c r="A9" s="63" t="s">
        <v>1155</v>
      </c>
      <c r="B9" s="64">
        <f>VLOOKUP($A9,'Return Data'!$B$7:$R$2292,3,0)</f>
        <v>44679</v>
      </c>
      <c r="C9" s="65">
        <f>VLOOKUP($A9,'Return Data'!$B$7:$R$2292,4,0)</f>
        <v>1150.1719000000001</v>
      </c>
      <c r="D9" s="65">
        <f>VLOOKUP($A9,'Return Data'!$B$7:$R$2292,5,0)</f>
        <v>3.2086000000000001</v>
      </c>
      <c r="E9" s="66">
        <f t="shared" si="0"/>
        <v>7</v>
      </c>
      <c r="F9" s="65">
        <f>VLOOKUP($A9,'Return Data'!$B$7:$R$2292,6,0)</f>
        <v>3.0451000000000001</v>
      </c>
      <c r="G9" s="66">
        <f t="shared" si="1"/>
        <v>10</v>
      </c>
      <c r="H9" s="65">
        <f>VLOOKUP($A9,'Return Data'!$B$7:$R$2292,7,0)</f>
        <v>3.3332999999999999</v>
      </c>
      <c r="I9" s="66">
        <f t="shared" si="2"/>
        <v>10</v>
      </c>
      <c r="J9" s="65">
        <f>VLOOKUP($A9,'Return Data'!$B$7:$R$2292,8,0)</f>
        <v>4.9526000000000003</v>
      </c>
      <c r="K9" s="66">
        <f t="shared" si="3"/>
        <v>10</v>
      </c>
      <c r="L9" s="65">
        <f>VLOOKUP($A9,'Return Data'!$B$7:$R$2292,9,0)</f>
        <v>3.7252999999999998</v>
      </c>
      <c r="M9" s="66">
        <f t="shared" si="4"/>
        <v>8</v>
      </c>
      <c r="N9" s="65">
        <f>VLOOKUP($A9,'Return Data'!$B$7:$R$2292,10,0)</f>
        <v>4.1383000000000001</v>
      </c>
      <c r="O9" s="66">
        <f t="shared" si="5"/>
        <v>6</v>
      </c>
      <c r="P9" s="65">
        <f>VLOOKUP($A9,'Return Data'!$B$7:$R$2292,11,0)</f>
        <v>3.9954000000000001</v>
      </c>
      <c r="Q9" s="66">
        <f t="shared" si="6"/>
        <v>7</v>
      </c>
      <c r="R9" s="65">
        <f>VLOOKUP($A9,'Return Data'!$B$7:$R$2292,12,0)</f>
        <v>3.8113000000000001</v>
      </c>
      <c r="S9" s="66">
        <f t="shared" si="7"/>
        <v>6</v>
      </c>
      <c r="T9" s="65">
        <f>VLOOKUP($A9,'Return Data'!$B$7:$R$2292,13,0)</f>
        <v>3.8216000000000001</v>
      </c>
      <c r="U9" s="66">
        <f t="shared" si="8"/>
        <v>7</v>
      </c>
      <c r="V9" s="65"/>
      <c r="W9" s="66"/>
      <c r="X9" s="65"/>
      <c r="Y9" s="66"/>
      <c r="Z9" s="65">
        <f>VLOOKUP($A9,'Return Data'!$B$7:$R$2292,16,0)</f>
        <v>5.2610000000000001</v>
      </c>
      <c r="AA9" s="67">
        <f t="shared" si="9"/>
        <v>15</v>
      </c>
    </row>
    <row r="10" spans="1:27" x14ac:dyDescent="0.3">
      <c r="A10" s="63" t="s">
        <v>2025</v>
      </c>
      <c r="B10" s="64">
        <f>VLOOKUP($A10,'Return Data'!$B$7:$R$2292,3,0)</f>
        <v>44679</v>
      </c>
      <c r="C10" s="65">
        <f>VLOOKUP($A10,'Return Data'!$B$7:$R$2292,4,0)</f>
        <v>1122.7268999999999</v>
      </c>
      <c r="D10" s="65">
        <f>VLOOKUP($A10,'Return Data'!$B$7:$R$2292,5,0)</f>
        <v>5.2609000000000004</v>
      </c>
      <c r="E10" s="66">
        <f t="shared" si="0"/>
        <v>1</v>
      </c>
      <c r="F10" s="65">
        <f>VLOOKUP($A10,'Return Data'!$B$7:$R$2292,6,0)</f>
        <v>3.9447999999999999</v>
      </c>
      <c r="G10" s="66">
        <f t="shared" si="1"/>
        <v>1</v>
      </c>
      <c r="H10" s="65">
        <f>VLOOKUP($A10,'Return Data'!$B$7:$R$2292,7,0)</f>
        <v>4.0483000000000002</v>
      </c>
      <c r="I10" s="66">
        <f t="shared" si="2"/>
        <v>1</v>
      </c>
      <c r="J10" s="65">
        <f>VLOOKUP($A10,'Return Data'!$B$7:$R$2292,8,0)</f>
        <v>4.2253999999999996</v>
      </c>
      <c r="K10" s="66">
        <f t="shared" si="3"/>
        <v>15</v>
      </c>
      <c r="L10" s="65">
        <f>VLOOKUP($A10,'Return Data'!$B$7:$R$2292,9,0)</f>
        <v>3.3776000000000002</v>
      </c>
      <c r="M10" s="66">
        <f t="shared" si="4"/>
        <v>13</v>
      </c>
      <c r="N10" s="65">
        <f>VLOOKUP($A10,'Return Data'!$B$7:$R$2292,10,0)</f>
        <v>3.6511999999999998</v>
      </c>
      <c r="O10" s="66">
        <f t="shared" si="5"/>
        <v>12</v>
      </c>
      <c r="P10" s="65">
        <f>VLOOKUP($A10,'Return Data'!$B$7:$R$2292,11,0)</f>
        <v>3.6429</v>
      </c>
      <c r="Q10" s="66">
        <f t="shared" si="6"/>
        <v>10</v>
      </c>
      <c r="R10" s="65">
        <f>VLOOKUP($A10,'Return Data'!$B$7:$R$2292,12,0)</f>
        <v>3.4729000000000001</v>
      </c>
      <c r="S10" s="66">
        <f t="shared" si="7"/>
        <v>10</v>
      </c>
      <c r="T10" s="65">
        <f>VLOOKUP($A10,'Return Data'!$B$7:$R$2292,13,0)</f>
        <v>3.2768999999999999</v>
      </c>
      <c r="U10" s="66">
        <f t="shared" si="8"/>
        <v>14</v>
      </c>
      <c r="V10" s="65"/>
      <c r="W10" s="66"/>
      <c r="X10" s="65"/>
      <c r="Y10" s="66"/>
      <c r="Z10" s="65">
        <f>VLOOKUP($A10,'Return Data'!$B$7:$R$2292,16,0)</f>
        <v>4.1302000000000003</v>
      </c>
      <c r="AA10" s="67">
        <f t="shared" si="9"/>
        <v>16</v>
      </c>
    </row>
    <row r="11" spans="1:27" x14ac:dyDescent="0.3">
      <c r="A11" s="63" t="s">
        <v>1157</v>
      </c>
      <c r="B11" s="64">
        <f>VLOOKUP($A11,'Return Data'!$B$7:$R$2292,3,0)</f>
        <v>44679</v>
      </c>
      <c r="C11" s="65">
        <f>VLOOKUP($A11,'Return Data'!$B$7:$R$2292,4,0)</f>
        <v>42.871099999999998</v>
      </c>
      <c r="D11" s="65">
        <f>VLOOKUP($A11,'Return Data'!$B$7:$R$2292,5,0)</f>
        <v>0.34060000000000001</v>
      </c>
      <c r="E11" s="66">
        <f t="shared" si="0"/>
        <v>17</v>
      </c>
      <c r="F11" s="65">
        <f>VLOOKUP($A11,'Return Data'!$B$7:$R$2292,6,0)</f>
        <v>1.1920999999999999</v>
      </c>
      <c r="G11" s="66">
        <f t="shared" si="1"/>
        <v>17</v>
      </c>
      <c r="H11" s="65">
        <f>VLOOKUP($A11,'Return Data'!$B$7:$R$2292,7,0)</f>
        <v>2.738</v>
      </c>
      <c r="I11" s="66">
        <f t="shared" si="2"/>
        <v>16</v>
      </c>
      <c r="J11" s="65">
        <f>VLOOKUP($A11,'Return Data'!$B$7:$R$2292,8,0)</f>
        <v>5.6436000000000002</v>
      </c>
      <c r="K11" s="66">
        <f t="shared" si="3"/>
        <v>1</v>
      </c>
      <c r="L11" s="65">
        <f>VLOOKUP($A11,'Return Data'!$B$7:$R$2292,9,0)</f>
        <v>2.8769999999999998</v>
      </c>
      <c r="M11" s="66">
        <f t="shared" si="4"/>
        <v>17</v>
      </c>
      <c r="N11" s="65">
        <f>VLOOKUP($A11,'Return Data'!$B$7:$R$2292,10,0)</f>
        <v>3.4535999999999998</v>
      </c>
      <c r="O11" s="66">
        <f t="shared" si="5"/>
        <v>16</v>
      </c>
      <c r="P11" s="65">
        <f>VLOOKUP($A11,'Return Data'!$B$7:$R$2292,11,0)</f>
        <v>3.5432999999999999</v>
      </c>
      <c r="Q11" s="66">
        <f t="shared" si="6"/>
        <v>12</v>
      </c>
      <c r="R11" s="65">
        <f>VLOOKUP($A11,'Return Data'!$B$7:$R$2292,12,0)</f>
        <v>3.3723000000000001</v>
      </c>
      <c r="S11" s="66">
        <f t="shared" si="7"/>
        <v>12</v>
      </c>
      <c r="T11" s="65">
        <f>VLOOKUP($A11,'Return Data'!$B$7:$R$2292,13,0)</f>
        <v>3.4672000000000001</v>
      </c>
      <c r="U11" s="66">
        <f t="shared" si="8"/>
        <v>10</v>
      </c>
      <c r="V11" s="65">
        <f>VLOOKUP($A11,'Return Data'!$B$7:$R$2292,17,0)</f>
        <v>4.3432000000000004</v>
      </c>
      <c r="W11" s="66">
        <f t="shared" ref="W11:W19" si="10">RANK(V11,V$8:V$24,0)</f>
        <v>7</v>
      </c>
      <c r="X11" s="65">
        <f>VLOOKUP($A11,'Return Data'!$B$7:$R$2292,14,0)</f>
        <v>5.2606000000000002</v>
      </c>
      <c r="Y11" s="66">
        <f t="shared" ref="Y11:Y19" si="11">RANK(X11,X$8:X$24,0)</f>
        <v>9</v>
      </c>
      <c r="Z11" s="65">
        <f>VLOOKUP($A11,'Return Data'!$B$7:$R$2292,16,0)</f>
        <v>6.6551999999999998</v>
      </c>
      <c r="AA11" s="67">
        <f t="shared" si="9"/>
        <v>12</v>
      </c>
    </row>
    <row r="12" spans="1:27" x14ac:dyDescent="0.3">
      <c r="A12" s="63" t="s">
        <v>1158</v>
      </c>
      <c r="B12" s="64">
        <f>VLOOKUP($A12,'Return Data'!$B$7:$R$2292,3,0)</f>
        <v>44679</v>
      </c>
      <c r="C12" s="65">
        <f>VLOOKUP($A12,'Return Data'!$B$7:$R$2292,4,0)</f>
        <v>40.467399999999998</v>
      </c>
      <c r="D12" s="65">
        <f>VLOOKUP($A12,'Return Data'!$B$7:$R$2292,5,0)</f>
        <v>4.3299000000000003</v>
      </c>
      <c r="E12" s="66">
        <f t="shared" si="0"/>
        <v>2</v>
      </c>
      <c r="F12" s="65">
        <f>VLOOKUP($A12,'Return Data'!$B$7:$R$2292,6,0)</f>
        <v>3.1878000000000002</v>
      </c>
      <c r="G12" s="66">
        <f t="shared" si="1"/>
        <v>8</v>
      </c>
      <c r="H12" s="65">
        <f>VLOOKUP($A12,'Return Data'!$B$7:$R$2292,7,0)</f>
        <v>3.5329000000000002</v>
      </c>
      <c r="I12" s="66">
        <f t="shared" si="2"/>
        <v>6</v>
      </c>
      <c r="J12" s="65">
        <f>VLOOKUP($A12,'Return Data'!$B$7:$R$2292,8,0)</f>
        <v>5.1338999999999997</v>
      </c>
      <c r="K12" s="66">
        <f t="shared" si="3"/>
        <v>7</v>
      </c>
      <c r="L12" s="65">
        <f>VLOOKUP($A12,'Return Data'!$B$7:$R$2292,9,0)</f>
        <v>3.5809000000000002</v>
      </c>
      <c r="M12" s="66">
        <f t="shared" si="4"/>
        <v>9</v>
      </c>
      <c r="N12" s="65">
        <f>VLOOKUP($A12,'Return Data'!$B$7:$R$2292,10,0)</f>
        <v>3.778</v>
      </c>
      <c r="O12" s="66">
        <f t="shared" si="5"/>
        <v>10</v>
      </c>
      <c r="P12" s="65">
        <f>VLOOKUP($A12,'Return Data'!$B$7:$R$2292,11,0)</f>
        <v>3.6949999999999998</v>
      </c>
      <c r="Q12" s="66">
        <f t="shared" si="6"/>
        <v>9</v>
      </c>
      <c r="R12" s="65">
        <f>VLOOKUP($A12,'Return Data'!$B$7:$R$2292,12,0)</f>
        <v>3.5657999999999999</v>
      </c>
      <c r="S12" s="66">
        <f t="shared" si="7"/>
        <v>9</v>
      </c>
      <c r="T12" s="65">
        <f>VLOOKUP($A12,'Return Data'!$B$7:$R$2292,13,0)</f>
        <v>3.5962999999999998</v>
      </c>
      <c r="U12" s="66">
        <f t="shared" si="8"/>
        <v>9</v>
      </c>
      <c r="V12" s="65">
        <f>VLOOKUP($A12,'Return Data'!$B$7:$R$2292,17,0)</f>
        <v>4.3179999999999996</v>
      </c>
      <c r="W12" s="66">
        <f t="shared" si="10"/>
        <v>8</v>
      </c>
      <c r="X12" s="65">
        <f>VLOOKUP($A12,'Return Data'!$B$7:$R$2292,14,0)</f>
        <v>5.4680999999999997</v>
      </c>
      <c r="Y12" s="66">
        <f t="shared" si="11"/>
        <v>6</v>
      </c>
      <c r="Z12" s="65">
        <f>VLOOKUP($A12,'Return Data'!$B$7:$R$2292,16,0)</f>
        <v>7.1574</v>
      </c>
      <c r="AA12" s="67">
        <f t="shared" si="9"/>
        <v>5</v>
      </c>
    </row>
    <row r="13" spans="1:27" x14ac:dyDescent="0.3">
      <c r="A13" s="63" t="s">
        <v>1160</v>
      </c>
      <c r="B13" s="64">
        <f>VLOOKUP($A13,'Return Data'!$B$7:$R$2292,3,0)</f>
        <v>44679</v>
      </c>
      <c r="C13" s="65">
        <f>VLOOKUP($A13,'Return Data'!$B$7:$R$2292,4,0)</f>
        <v>4603.3194999999996</v>
      </c>
      <c r="D13" s="65">
        <f>VLOOKUP($A13,'Return Data'!$B$7:$R$2292,5,0)</f>
        <v>3.0640000000000001</v>
      </c>
      <c r="E13" s="66">
        <f t="shared" si="0"/>
        <v>9</v>
      </c>
      <c r="F13" s="65">
        <f>VLOOKUP($A13,'Return Data'!$B$7:$R$2292,6,0)</f>
        <v>3.3485999999999998</v>
      </c>
      <c r="G13" s="66">
        <f t="shared" si="1"/>
        <v>6</v>
      </c>
      <c r="H13" s="65">
        <f>VLOOKUP($A13,'Return Data'!$B$7:$R$2292,7,0)</f>
        <v>3.4860000000000002</v>
      </c>
      <c r="I13" s="66">
        <f t="shared" si="2"/>
        <v>8</v>
      </c>
      <c r="J13" s="65">
        <f>VLOOKUP($A13,'Return Data'!$B$7:$R$2292,8,0)</f>
        <v>4.8777999999999997</v>
      </c>
      <c r="K13" s="66">
        <f t="shared" si="3"/>
        <v>11</v>
      </c>
      <c r="L13" s="65">
        <f>VLOOKUP($A13,'Return Data'!$B$7:$R$2292,9,0)</f>
        <v>4.0023</v>
      </c>
      <c r="M13" s="66">
        <f t="shared" si="4"/>
        <v>5</v>
      </c>
      <c r="N13" s="65">
        <f>VLOOKUP($A13,'Return Data'!$B$7:$R$2292,10,0)</f>
        <v>4.1311999999999998</v>
      </c>
      <c r="O13" s="66">
        <f t="shared" si="5"/>
        <v>7</v>
      </c>
      <c r="P13" s="65">
        <f>VLOOKUP($A13,'Return Data'!$B$7:$R$2292,11,0)</f>
        <v>4.0030000000000001</v>
      </c>
      <c r="Q13" s="66">
        <f t="shared" si="6"/>
        <v>6</v>
      </c>
      <c r="R13" s="65">
        <f>VLOOKUP($A13,'Return Data'!$B$7:$R$2292,12,0)</f>
        <v>3.8065000000000002</v>
      </c>
      <c r="S13" s="66">
        <f t="shared" si="7"/>
        <v>7</v>
      </c>
      <c r="T13" s="65">
        <f>VLOOKUP($A13,'Return Data'!$B$7:$R$2292,13,0)</f>
        <v>3.83</v>
      </c>
      <c r="U13" s="66">
        <f t="shared" si="8"/>
        <v>6</v>
      </c>
      <c r="V13" s="65">
        <f>VLOOKUP($A13,'Return Data'!$B$7:$R$2292,17,0)</f>
        <v>4.7126999999999999</v>
      </c>
      <c r="W13" s="66">
        <f t="shared" si="10"/>
        <v>3</v>
      </c>
      <c r="X13" s="65">
        <f>VLOOKUP($A13,'Return Data'!$B$7:$R$2292,14,0)</f>
        <v>5.6877000000000004</v>
      </c>
      <c r="Y13" s="66">
        <f t="shared" si="11"/>
        <v>2</v>
      </c>
      <c r="Z13" s="65">
        <f>VLOOKUP($A13,'Return Data'!$B$7:$R$2292,16,0)</f>
        <v>7.0221</v>
      </c>
      <c r="AA13" s="67">
        <f t="shared" si="9"/>
        <v>9</v>
      </c>
    </row>
    <row r="14" spans="1:27" x14ac:dyDescent="0.3">
      <c r="A14" s="63" t="s">
        <v>1162</v>
      </c>
      <c r="B14" s="64">
        <f>VLOOKUP($A14,'Return Data'!$B$7:$R$2292,3,0)</f>
        <v>44679</v>
      </c>
      <c r="C14" s="65">
        <f>VLOOKUP($A14,'Return Data'!$B$7:$R$2292,4,0)</f>
        <v>305.03570000000002</v>
      </c>
      <c r="D14" s="65">
        <f>VLOOKUP($A14,'Return Data'!$B$7:$R$2292,5,0)</f>
        <v>2.9199000000000002</v>
      </c>
      <c r="E14" s="66">
        <f t="shared" si="0"/>
        <v>10</v>
      </c>
      <c r="F14" s="65">
        <f>VLOOKUP($A14,'Return Data'!$B$7:$R$2292,6,0)</f>
        <v>3.6705999999999999</v>
      </c>
      <c r="G14" s="66">
        <f t="shared" si="1"/>
        <v>3</v>
      </c>
      <c r="H14" s="65">
        <f>VLOOKUP($A14,'Return Data'!$B$7:$R$2292,7,0)</f>
        <v>3.5066000000000002</v>
      </c>
      <c r="I14" s="66">
        <f t="shared" si="2"/>
        <v>7</v>
      </c>
      <c r="J14" s="65">
        <f>VLOOKUP($A14,'Return Data'!$B$7:$R$2292,8,0)</f>
        <v>5.1914999999999996</v>
      </c>
      <c r="K14" s="66">
        <f t="shared" si="3"/>
        <v>6</v>
      </c>
      <c r="L14" s="65">
        <f>VLOOKUP($A14,'Return Data'!$B$7:$R$2292,9,0)</f>
        <v>3.8694999999999999</v>
      </c>
      <c r="M14" s="66">
        <f t="shared" si="4"/>
        <v>6</v>
      </c>
      <c r="N14" s="65">
        <f>VLOOKUP($A14,'Return Data'!$B$7:$R$2292,10,0)</f>
        <v>4.1140999999999996</v>
      </c>
      <c r="O14" s="66">
        <f t="shared" si="5"/>
        <v>8</v>
      </c>
      <c r="P14" s="65">
        <f>VLOOKUP($A14,'Return Data'!$B$7:$R$2292,11,0)</f>
        <v>3.8996</v>
      </c>
      <c r="Q14" s="66">
        <f t="shared" si="6"/>
        <v>8</v>
      </c>
      <c r="R14" s="65">
        <f>VLOOKUP($A14,'Return Data'!$B$7:$R$2292,12,0)</f>
        <v>3.7454999999999998</v>
      </c>
      <c r="S14" s="66">
        <f t="shared" si="7"/>
        <v>8</v>
      </c>
      <c r="T14" s="65">
        <f>VLOOKUP($A14,'Return Data'!$B$7:$R$2292,13,0)</f>
        <v>3.7625000000000002</v>
      </c>
      <c r="U14" s="66">
        <f t="shared" si="8"/>
        <v>8</v>
      </c>
      <c r="V14" s="65">
        <f>VLOOKUP($A14,'Return Data'!$B$7:$R$2292,17,0)</f>
        <v>4.5811999999999999</v>
      </c>
      <c r="W14" s="66">
        <f t="shared" si="10"/>
        <v>4</v>
      </c>
      <c r="X14" s="65">
        <f>VLOOKUP($A14,'Return Data'!$B$7:$R$2292,14,0)</f>
        <v>5.4695</v>
      </c>
      <c r="Y14" s="66">
        <f t="shared" si="11"/>
        <v>5</v>
      </c>
      <c r="Z14" s="65">
        <f>VLOOKUP($A14,'Return Data'!$B$7:$R$2292,16,0)</f>
        <v>7.1493000000000002</v>
      </c>
      <c r="AA14" s="67">
        <f t="shared" si="9"/>
        <v>6</v>
      </c>
    </row>
    <row r="15" spans="1:27" x14ac:dyDescent="0.3">
      <c r="A15" s="63" t="s">
        <v>1165</v>
      </c>
      <c r="B15" s="64">
        <f>VLOOKUP($A15,'Return Data'!$B$7:$R$2292,3,0)</f>
        <v>44679</v>
      </c>
      <c r="C15" s="65">
        <f>VLOOKUP($A15,'Return Data'!$B$7:$R$2292,4,0)</f>
        <v>32.960299999999997</v>
      </c>
      <c r="D15" s="65">
        <f>VLOOKUP($A15,'Return Data'!$B$7:$R$2292,5,0)</f>
        <v>2.8794</v>
      </c>
      <c r="E15" s="66">
        <f t="shared" si="0"/>
        <v>11</v>
      </c>
      <c r="F15" s="65">
        <f>VLOOKUP($A15,'Return Data'!$B$7:$R$2292,6,0)</f>
        <v>3.1383999999999999</v>
      </c>
      <c r="G15" s="66">
        <f t="shared" si="1"/>
        <v>9</v>
      </c>
      <c r="H15" s="65">
        <f>VLOOKUP($A15,'Return Data'!$B$7:$R$2292,7,0)</f>
        <v>2.9916999999999998</v>
      </c>
      <c r="I15" s="66">
        <f t="shared" si="2"/>
        <v>15</v>
      </c>
      <c r="J15" s="65">
        <f>VLOOKUP($A15,'Return Data'!$B$7:$R$2292,8,0)</f>
        <v>4.5784000000000002</v>
      </c>
      <c r="K15" s="66">
        <f t="shared" si="3"/>
        <v>14</v>
      </c>
      <c r="L15" s="65">
        <f>VLOOKUP($A15,'Return Data'!$B$7:$R$2292,9,0)</f>
        <v>3.3603000000000001</v>
      </c>
      <c r="M15" s="66">
        <f t="shared" si="4"/>
        <v>14</v>
      </c>
      <c r="N15" s="65">
        <f>VLOOKUP($A15,'Return Data'!$B$7:$R$2292,10,0)</f>
        <v>3.516</v>
      </c>
      <c r="O15" s="66">
        <f t="shared" si="5"/>
        <v>14</v>
      </c>
      <c r="P15" s="65">
        <f>VLOOKUP($A15,'Return Data'!$B$7:$R$2292,11,0)</f>
        <v>3.3127</v>
      </c>
      <c r="Q15" s="66">
        <f t="shared" si="6"/>
        <v>17</v>
      </c>
      <c r="R15" s="65">
        <f>VLOOKUP($A15,'Return Data'!$B$7:$R$2292,12,0)</f>
        <v>3.0945999999999998</v>
      </c>
      <c r="S15" s="66">
        <f t="shared" si="7"/>
        <v>17</v>
      </c>
      <c r="T15" s="65">
        <f>VLOOKUP($A15,'Return Data'!$B$7:$R$2292,13,0)</f>
        <v>3.0369999999999999</v>
      </c>
      <c r="U15" s="66">
        <f t="shared" si="8"/>
        <v>16</v>
      </c>
      <c r="V15" s="65">
        <f>VLOOKUP($A15,'Return Data'!$B$7:$R$2292,17,0)</f>
        <v>3.6294</v>
      </c>
      <c r="W15" s="66">
        <f t="shared" si="10"/>
        <v>14</v>
      </c>
      <c r="X15" s="65">
        <f>VLOOKUP($A15,'Return Data'!$B$7:$R$2292,14,0)</f>
        <v>4.4755000000000003</v>
      </c>
      <c r="Y15" s="66">
        <f t="shared" si="11"/>
        <v>13</v>
      </c>
      <c r="Z15" s="65">
        <f>VLOOKUP($A15,'Return Data'!$B$7:$R$2292,16,0)</f>
        <v>6.4081000000000001</v>
      </c>
      <c r="AA15" s="67">
        <f t="shared" si="9"/>
        <v>13</v>
      </c>
    </row>
    <row r="16" spans="1:27" x14ac:dyDescent="0.3">
      <c r="A16" s="63" t="s">
        <v>1168</v>
      </c>
      <c r="B16" s="64">
        <f>VLOOKUP($A16,'Return Data'!$B$7:$R$2292,3,0)</f>
        <v>44679</v>
      </c>
      <c r="C16" s="65">
        <f>VLOOKUP($A16,'Return Data'!$B$7:$R$2292,4,0)</f>
        <v>2481.2469000000001</v>
      </c>
      <c r="D16" s="65">
        <f>VLOOKUP($A16,'Return Data'!$B$7:$R$2292,5,0)</f>
        <v>3.2953999999999999</v>
      </c>
      <c r="E16" s="66">
        <f t="shared" si="0"/>
        <v>6</v>
      </c>
      <c r="F16" s="65">
        <f>VLOOKUP($A16,'Return Data'!$B$7:$R$2292,6,0)</f>
        <v>1.869</v>
      </c>
      <c r="G16" s="66">
        <f t="shared" si="1"/>
        <v>16</v>
      </c>
      <c r="H16" s="65">
        <f>VLOOKUP($A16,'Return Data'!$B$7:$R$2292,7,0)</f>
        <v>3.2084000000000001</v>
      </c>
      <c r="I16" s="66">
        <f t="shared" si="2"/>
        <v>11</v>
      </c>
      <c r="J16" s="65">
        <f>VLOOKUP($A16,'Return Data'!$B$7:$R$2292,8,0)</f>
        <v>5.5946999999999996</v>
      </c>
      <c r="K16" s="66">
        <f t="shared" si="3"/>
        <v>2</v>
      </c>
      <c r="L16" s="65">
        <f>VLOOKUP($A16,'Return Data'!$B$7:$R$2292,9,0)</f>
        <v>2.9192999999999998</v>
      </c>
      <c r="M16" s="66">
        <f t="shared" si="4"/>
        <v>16</v>
      </c>
      <c r="N16" s="65">
        <f>VLOOKUP($A16,'Return Data'!$B$7:$R$2292,10,0)</f>
        <v>3.4344000000000001</v>
      </c>
      <c r="O16" s="66">
        <f t="shared" si="5"/>
        <v>17</v>
      </c>
      <c r="P16" s="65">
        <f>VLOOKUP($A16,'Return Data'!$B$7:$R$2292,11,0)</f>
        <v>3.4792999999999998</v>
      </c>
      <c r="Q16" s="66">
        <f t="shared" si="6"/>
        <v>13</v>
      </c>
      <c r="R16" s="65">
        <f>VLOOKUP($A16,'Return Data'!$B$7:$R$2292,12,0)</f>
        <v>3.3062</v>
      </c>
      <c r="S16" s="66">
        <f t="shared" si="7"/>
        <v>14</v>
      </c>
      <c r="T16" s="65">
        <f>VLOOKUP($A16,'Return Data'!$B$7:$R$2292,13,0)</f>
        <v>3.3525999999999998</v>
      </c>
      <c r="U16" s="66">
        <f t="shared" si="8"/>
        <v>13</v>
      </c>
      <c r="V16" s="65">
        <f>VLOOKUP($A16,'Return Data'!$B$7:$R$2292,17,0)</f>
        <v>4.2130999999999998</v>
      </c>
      <c r="W16" s="66">
        <f t="shared" si="10"/>
        <v>10</v>
      </c>
      <c r="X16" s="65">
        <f>VLOOKUP($A16,'Return Data'!$B$7:$R$2292,14,0)</f>
        <v>4.9211</v>
      </c>
      <c r="Y16" s="66">
        <f t="shared" si="11"/>
        <v>12</v>
      </c>
      <c r="Z16" s="65">
        <f>VLOOKUP($A16,'Return Data'!$B$7:$R$2292,16,0)</f>
        <v>7.4336000000000002</v>
      </c>
      <c r="AA16" s="67">
        <f t="shared" si="9"/>
        <v>1</v>
      </c>
    </row>
    <row r="17" spans="1:27" x14ac:dyDescent="0.3">
      <c r="A17" s="63" t="s">
        <v>1172</v>
      </c>
      <c r="B17" s="64">
        <f>VLOOKUP($A17,'Return Data'!$B$7:$R$2292,3,0)</f>
        <v>44679</v>
      </c>
      <c r="C17" s="65">
        <f>VLOOKUP($A17,'Return Data'!$B$7:$R$2292,4,0)</f>
        <v>3611.8339999999998</v>
      </c>
      <c r="D17" s="65">
        <f>VLOOKUP($A17,'Return Data'!$B$7:$R$2292,5,0)</f>
        <v>3.7092000000000001</v>
      </c>
      <c r="E17" s="66">
        <f t="shared" si="0"/>
        <v>3</v>
      </c>
      <c r="F17" s="65">
        <f>VLOOKUP($A17,'Return Data'!$B$7:$R$2292,6,0)</f>
        <v>3.7271000000000001</v>
      </c>
      <c r="G17" s="66">
        <f t="shared" si="1"/>
        <v>2</v>
      </c>
      <c r="H17" s="65">
        <f>VLOOKUP($A17,'Return Data'!$B$7:$R$2292,7,0)</f>
        <v>3.8319999999999999</v>
      </c>
      <c r="I17" s="66">
        <f t="shared" si="2"/>
        <v>2</v>
      </c>
      <c r="J17" s="65">
        <f>VLOOKUP($A17,'Return Data'!$B$7:$R$2292,8,0)</f>
        <v>5.5467000000000004</v>
      </c>
      <c r="K17" s="66">
        <f t="shared" si="3"/>
        <v>3</v>
      </c>
      <c r="L17" s="65">
        <f>VLOOKUP($A17,'Return Data'!$B$7:$R$2292,9,0)</f>
        <v>4.4214000000000002</v>
      </c>
      <c r="M17" s="66">
        <f t="shared" si="4"/>
        <v>1</v>
      </c>
      <c r="N17" s="65">
        <f>VLOOKUP($A17,'Return Data'!$B$7:$R$2292,10,0)</f>
        <v>4.3479000000000001</v>
      </c>
      <c r="O17" s="66">
        <f t="shared" si="5"/>
        <v>1</v>
      </c>
      <c r="P17" s="65">
        <f>VLOOKUP($A17,'Return Data'!$B$7:$R$2292,11,0)</f>
        <v>4.1325000000000003</v>
      </c>
      <c r="Q17" s="66">
        <f t="shared" si="6"/>
        <v>2</v>
      </c>
      <c r="R17" s="65">
        <f>VLOOKUP($A17,'Return Data'!$B$7:$R$2292,12,0)</f>
        <v>3.8934000000000002</v>
      </c>
      <c r="S17" s="66">
        <f t="shared" si="7"/>
        <v>3</v>
      </c>
      <c r="T17" s="65">
        <f>VLOOKUP($A17,'Return Data'!$B$7:$R$2292,13,0)</f>
        <v>3.867</v>
      </c>
      <c r="U17" s="66">
        <f t="shared" si="8"/>
        <v>5</v>
      </c>
      <c r="V17" s="65">
        <f>VLOOKUP($A17,'Return Data'!$B$7:$R$2292,17,0)</f>
        <v>4.3101000000000003</v>
      </c>
      <c r="W17" s="66">
        <f t="shared" si="10"/>
        <v>9</v>
      </c>
      <c r="X17" s="65">
        <f>VLOOKUP($A17,'Return Data'!$B$7:$R$2292,14,0)</f>
        <v>5.3181000000000003</v>
      </c>
      <c r="Y17" s="66">
        <f t="shared" si="11"/>
        <v>8</v>
      </c>
      <c r="Z17" s="65">
        <f>VLOOKUP($A17,'Return Data'!$B$7:$R$2292,16,0)</f>
        <v>7.0686</v>
      </c>
      <c r="AA17" s="67">
        <f t="shared" si="9"/>
        <v>8</v>
      </c>
    </row>
    <row r="18" spans="1:27" x14ac:dyDescent="0.3">
      <c r="A18" s="63" t="s">
        <v>1175</v>
      </c>
      <c r="B18" s="64">
        <f>VLOOKUP($A18,'Return Data'!$B$7:$R$2292,3,0)</f>
        <v>44679</v>
      </c>
      <c r="C18" s="65">
        <f>VLOOKUP($A18,'Return Data'!$B$7:$R$2292,4,0)</f>
        <v>32.201289935503198</v>
      </c>
      <c r="D18" s="65">
        <f>VLOOKUP($A18,'Return Data'!$B$7:$R$2292,5,0)</f>
        <v>2.0402999999999998</v>
      </c>
      <c r="E18" s="66">
        <f t="shared" si="0"/>
        <v>16</v>
      </c>
      <c r="F18" s="65">
        <f>VLOOKUP($A18,'Return Data'!$B$7:$R$2292,6,0)</f>
        <v>2.2673000000000001</v>
      </c>
      <c r="G18" s="66">
        <f t="shared" si="1"/>
        <v>15</v>
      </c>
      <c r="H18" s="65">
        <f>VLOOKUP($A18,'Return Data'!$B$7:$R$2292,7,0)</f>
        <v>2.3570000000000002</v>
      </c>
      <c r="I18" s="66">
        <f t="shared" si="2"/>
        <v>17</v>
      </c>
      <c r="J18" s="65">
        <f>VLOOKUP($A18,'Return Data'!$B$7:$R$2292,8,0)</f>
        <v>4.6559999999999997</v>
      </c>
      <c r="K18" s="66">
        <f t="shared" si="3"/>
        <v>12</v>
      </c>
      <c r="L18" s="65">
        <f>VLOOKUP($A18,'Return Data'!$B$7:$R$2292,9,0)</f>
        <v>3.1454</v>
      </c>
      <c r="M18" s="66">
        <f t="shared" si="4"/>
        <v>15</v>
      </c>
      <c r="N18" s="65">
        <f>VLOOKUP($A18,'Return Data'!$B$7:$R$2292,10,0)</f>
        <v>3.5021</v>
      </c>
      <c r="O18" s="66">
        <f t="shared" si="5"/>
        <v>15</v>
      </c>
      <c r="P18" s="65">
        <f>VLOOKUP($A18,'Return Data'!$B$7:$R$2292,11,0)</f>
        <v>3.4289999999999998</v>
      </c>
      <c r="Q18" s="66">
        <f t="shared" si="6"/>
        <v>15</v>
      </c>
      <c r="R18" s="65">
        <f>VLOOKUP($A18,'Return Data'!$B$7:$R$2292,12,0)</f>
        <v>3.2174</v>
      </c>
      <c r="S18" s="66">
        <f t="shared" si="7"/>
        <v>15</v>
      </c>
      <c r="T18" s="65">
        <f>VLOOKUP($A18,'Return Data'!$B$7:$R$2292,13,0)</f>
        <v>3.1305999999999998</v>
      </c>
      <c r="U18" s="66">
        <f t="shared" si="8"/>
        <v>15</v>
      </c>
      <c r="V18" s="65">
        <f>VLOOKUP($A18,'Return Data'!$B$7:$R$2292,17,0)</f>
        <v>3.6347</v>
      </c>
      <c r="W18" s="66">
        <f t="shared" si="10"/>
        <v>13</v>
      </c>
      <c r="X18" s="65">
        <f>VLOOKUP($A18,'Return Data'!$B$7:$R$2292,14,0)</f>
        <v>4.9874999999999998</v>
      </c>
      <c r="Y18" s="66">
        <f t="shared" si="11"/>
        <v>11</v>
      </c>
      <c r="Z18" s="65">
        <f>VLOOKUP($A18,'Return Data'!$B$7:$R$2292,16,0)</f>
        <v>7.2417999999999996</v>
      </c>
      <c r="AA18" s="67">
        <f t="shared" si="9"/>
        <v>4</v>
      </c>
    </row>
    <row r="19" spans="1:27" x14ac:dyDescent="0.3">
      <c r="A19" s="63" t="s">
        <v>1176</v>
      </c>
      <c r="B19" s="64">
        <f>VLOOKUP($A19,'Return Data'!$B$7:$R$2292,3,0)</f>
        <v>44679</v>
      </c>
      <c r="C19" s="65">
        <f>VLOOKUP($A19,'Return Data'!$B$7:$R$2292,4,0)</f>
        <v>3331.0565999999999</v>
      </c>
      <c r="D19" s="65">
        <f>VLOOKUP($A19,'Return Data'!$B$7:$R$2292,5,0)</f>
        <v>2.7778999999999998</v>
      </c>
      <c r="E19" s="66">
        <f t="shared" si="0"/>
        <v>13</v>
      </c>
      <c r="F19" s="65">
        <f>VLOOKUP($A19,'Return Data'!$B$7:$R$2292,6,0)</f>
        <v>3.6648999999999998</v>
      </c>
      <c r="G19" s="66">
        <f t="shared" si="1"/>
        <v>4</v>
      </c>
      <c r="H19" s="65">
        <f>VLOOKUP($A19,'Return Data'!$B$7:$R$2292,7,0)</f>
        <v>3.5950000000000002</v>
      </c>
      <c r="I19" s="66">
        <f t="shared" si="2"/>
        <v>4</v>
      </c>
      <c r="J19" s="65">
        <f>VLOOKUP($A19,'Return Data'!$B$7:$R$2292,8,0)</f>
        <v>5.0533000000000001</v>
      </c>
      <c r="K19" s="66">
        <f t="shared" si="3"/>
        <v>9</v>
      </c>
      <c r="L19" s="65">
        <f>VLOOKUP($A19,'Return Data'!$B$7:$R$2292,9,0)</f>
        <v>4.1064999999999996</v>
      </c>
      <c r="M19" s="66">
        <f t="shared" si="4"/>
        <v>2</v>
      </c>
      <c r="N19" s="65">
        <f>VLOOKUP($A19,'Return Data'!$B$7:$R$2292,10,0)</f>
        <v>4.3418000000000001</v>
      </c>
      <c r="O19" s="66">
        <f t="shared" si="5"/>
        <v>2</v>
      </c>
      <c r="P19" s="65">
        <f>VLOOKUP($A19,'Return Data'!$B$7:$R$2292,11,0)</f>
        <v>4.1866000000000003</v>
      </c>
      <c r="Q19" s="66">
        <f t="shared" si="6"/>
        <v>1</v>
      </c>
      <c r="R19" s="65">
        <f>VLOOKUP($A19,'Return Data'!$B$7:$R$2292,12,0)</f>
        <v>3.9156</v>
      </c>
      <c r="S19" s="66">
        <f t="shared" si="7"/>
        <v>1</v>
      </c>
      <c r="T19" s="65">
        <f>VLOOKUP($A19,'Return Data'!$B$7:$R$2292,13,0)</f>
        <v>3.907</v>
      </c>
      <c r="U19" s="66">
        <f t="shared" si="8"/>
        <v>2</v>
      </c>
      <c r="V19" s="65">
        <f>VLOOKUP($A19,'Return Data'!$B$7:$R$2292,17,0)</f>
        <v>4.5072000000000001</v>
      </c>
      <c r="W19" s="66">
        <f t="shared" si="10"/>
        <v>6</v>
      </c>
      <c r="X19" s="65">
        <f>VLOOKUP($A19,'Return Data'!$B$7:$R$2292,14,0)</f>
        <v>5.4983000000000004</v>
      </c>
      <c r="Y19" s="66">
        <f t="shared" si="11"/>
        <v>4</v>
      </c>
      <c r="Z19" s="65">
        <f>VLOOKUP($A19,'Return Data'!$B$7:$R$2292,16,0)</f>
        <v>7.3890000000000002</v>
      </c>
      <c r="AA19" s="67">
        <f t="shared" si="9"/>
        <v>2</v>
      </c>
    </row>
    <row r="20" spans="1:27" x14ac:dyDescent="0.3">
      <c r="A20" s="63" t="s">
        <v>1179</v>
      </c>
      <c r="B20" s="64">
        <f>VLOOKUP($A20,'Return Data'!$B$7:$R$2292,3,0)</f>
        <v>44679</v>
      </c>
      <c r="C20" s="65">
        <f>VLOOKUP($A20,'Return Data'!$B$7:$R$2292,4,0)</f>
        <v>1077.7559000000001</v>
      </c>
      <c r="D20" s="65">
        <f>VLOOKUP($A20,'Return Data'!$B$7:$R$2292,5,0)</f>
        <v>2.4386000000000001</v>
      </c>
      <c r="E20" s="66">
        <f t="shared" si="0"/>
        <v>15</v>
      </c>
      <c r="F20" s="65">
        <f>VLOOKUP($A20,'Return Data'!$B$7:$R$2292,6,0)</f>
        <v>3.1922000000000001</v>
      </c>
      <c r="G20" s="66">
        <f t="shared" si="1"/>
        <v>7</v>
      </c>
      <c r="H20" s="65">
        <f>VLOOKUP($A20,'Return Data'!$B$7:$R$2292,7,0)</f>
        <v>3.0987</v>
      </c>
      <c r="I20" s="66">
        <f t="shared" si="2"/>
        <v>14</v>
      </c>
      <c r="J20" s="65">
        <f>VLOOKUP($A20,'Return Data'!$B$7:$R$2292,8,0)</f>
        <v>4.0259</v>
      </c>
      <c r="K20" s="66">
        <f t="shared" si="3"/>
        <v>16</v>
      </c>
      <c r="L20" s="65">
        <f>VLOOKUP($A20,'Return Data'!$B$7:$R$2292,9,0)</f>
        <v>3.4691000000000001</v>
      </c>
      <c r="M20" s="66">
        <f t="shared" si="4"/>
        <v>12</v>
      </c>
      <c r="N20" s="65">
        <f>VLOOKUP($A20,'Return Data'!$B$7:$R$2292,10,0)</f>
        <v>3.6408999999999998</v>
      </c>
      <c r="O20" s="66">
        <f t="shared" si="5"/>
        <v>13</v>
      </c>
      <c r="P20" s="65">
        <f>VLOOKUP($A20,'Return Data'!$B$7:$R$2292,11,0)</f>
        <v>3.3506999999999998</v>
      </c>
      <c r="Q20" s="66">
        <f t="shared" si="6"/>
        <v>16</v>
      </c>
      <c r="R20" s="65">
        <f>VLOOKUP($A20,'Return Data'!$B$7:$R$2292,12,0)</f>
        <v>3.1284000000000001</v>
      </c>
      <c r="S20" s="66">
        <f t="shared" si="7"/>
        <v>16</v>
      </c>
      <c r="T20" s="65"/>
      <c r="U20" s="66"/>
      <c r="V20" s="65"/>
      <c r="W20" s="66"/>
      <c r="X20" s="65"/>
      <c r="Y20" s="66"/>
      <c r="Z20" s="65">
        <f>VLOOKUP($A20,'Return Data'!$B$7:$R$2292,16,0)</f>
        <v>3.5522999999999998</v>
      </c>
      <c r="AA20" s="67">
        <f t="shared" si="9"/>
        <v>17</v>
      </c>
    </row>
    <row r="21" spans="1:27" x14ac:dyDescent="0.3">
      <c r="A21" s="63" t="s">
        <v>1183</v>
      </c>
      <c r="B21" s="64">
        <f>VLOOKUP($A21,'Return Data'!$B$7:$R$2292,3,0)</f>
        <v>44679</v>
      </c>
      <c r="C21" s="65">
        <f>VLOOKUP($A21,'Return Data'!$B$7:$R$2292,4,0)</f>
        <v>33.775300000000001</v>
      </c>
      <c r="D21" s="65">
        <f>VLOOKUP($A21,'Return Data'!$B$7:$R$2292,5,0)</f>
        <v>3.5666000000000002</v>
      </c>
      <c r="E21" s="66">
        <f t="shared" si="0"/>
        <v>5</v>
      </c>
      <c r="F21" s="65">
        <f>VLOOKUP($A21,'Return Data'!$B$7:$R$2292,6,0)</f>
        <v>2.9906000000000001</v>
      </c>
      <c r="G21" s="66">
        <f t="shared" si="1"/>
        <v>13</v>
      </c>
      <c r="H21" s="65">
        <f>VLOOKUP($A21,'Return Data'!$B$7:$R$2292,7,0)</f>
        <v>3.1513</v>
      </c>
      <c r="I21" s="66">
        <f t="shared" si="2"/>
        <v>12</v>
      </c>
      <c r="J21" s="65">
        <f>VLOOKUP($A21,'Return Data'!$B$7:$R$2292,8,0)</f>
        <v>4.6413000000000002</v>
      </c>
      <c r="K21" s="66">
        <f t="shared" si="3"/>
        <v>13</v>
      </c>
      <c r="L21" s="65">
        <f>VLOOKUP($A21,'Return Data'!$B$7:$R$2292,9,0)</f>
        <v>3.57</v>
      </c>
      <c r="M21" s="66">
        <f t="shared" si="4"/>
        <v>10</v>
      </c>
      <c r="N21" s="65">
        <f>VLOOKUP($A21,'Return Data'!$B$7:$R$2292,10,0)</f>
        <v>3.7909999999999999</v>
      </c>
      <c r="O21" s="66">
        <f t="shared" si="5"/>
        <v>9</v>
      </c>
      <c r="P21" s="65">
        <f>VLOOKUP($A21,'Return Data'!$B$7:$R$2292,11,0)</f>
        <v>3.6019000000000001</v>
      </c>
      <c r="Q21" s="66">
        <f t="shared" si="6"/>
        <v>11</v>
      </c>
      <c r="R21" s="65">
        <f>VLOOKUP($A21,'Return Data'!$B$7:$R$2292,12,0)</f>
        <v>3.4049999999999998</v>
      </c>
      <c r="S21" s="66">
        <f t="shared" si="7"/>
        <v>11</v>
      </c>
      <c r="T21" s="65">
        <f>VLOOKUP($A21,'Return Data'!$B$7:$R$2292,13,0)</f>
        <v>3.4</v>
      </c>
      <c r="U21" s="66">
        <f>RANK(T21,T$8:T$24,0)</f>
        <v>12</v>
      </c>
      <c r="V21" s="65">
        <f>VLOOKUP($A21,'Return Data'!$B$7:$R$2292,17,0)</f>
        <v>4.1520000000000001</v>
      </c>
      <c r="W21" s="66">
        <f>RANK(V21,V$8:V$24,0)</f>
        <v>11</v>
      </c>
      <c r="X21" s="65">
        <f>VLOOKUP($A21,'Return Data'!$B$7:$R$2292,14,0)</f>
        <v>5.1307</v>
      </c>
      <c r="Y21" s="66">
        <f>RANK(X21,X$8:X$24,0)</f>
        <v>10</v>
      </c>
      <c r="Z21" s="65">
        <f>VLOOKUP($A21,'Return Data'!$B$7:$R$2292,16,0)</f>
        <v>7.0770999999999997</v>
      </c>
      <c r="AA21" s="67">
        <f t="shared" si="9"/>
        <v>7</v>
      </c>
    </row>
    <row r="22" spans="1:27" x14ac:dyDescent="0.3">
      <c r="A22" s="63" t="s">
        <v>1185</v>
      </c>
      <c r="B22" s="64">
        <f>VLOOKUP($A22,'Return Data'!$B$7:$R$2292,3,0)</f>
        <v>44679</v>
      </c>
      <c r="C22" s="65">
        <f>VLOOKUP($A22,'Return Data'!$B$7:$R$2292,4,0)</f>
        <v>12.113099999999999</v>
      </c>
      <c r="D22" s="65">
        <f>VLOOKUP($A22,'Return Data'!$B$7:$R$2292,5,0)</f>
        <v>3.6162999999999998</v>
      </c>
      <c r="E22" s="66">
        <f t="shared" si="0"/>
        <v>4</v>
      </c>
      <c r="F22" s="65">
        <f>VLOOKUP($A22,'Return Data'!$B$7:$R$2292,6,0)</f>
        <v>3.0139999999999998</v>
      </c>
      <c r="G22" s="66">
        <f t="shared" si="1"/>
        <v>12</v>
      </c>
      <c r="H22" s="65">
        <f>VLOOKUP($A22,'Return Data'!$B$7:$R$2292,7,0)</f>
        <v>3.1012</v>
      </c>
      <c r="I22" s="66">
        <f t="shared" si="2"/>
        <v>13</v>
      </c>
      <c r="J22" s="65">
        <f>VLOOKUP($A22,'Return Data'!$B$7:$R$2292,8,0)</f>
        <v>3.6817000000000002</v>
      </c>
      <c r="K22" s="66">
        <f t="shared" si="3"/>
        <v>17</v>
      </c>
      <c r="L22" s="65">
        <f>VLOOKUP($A22,'Return Data'!$B$7:$R$2292,9,0)</f>
        <v>3.4706000000000001</v>
      </c>
      <c r="M22" s="66">
        <f t="shared" si="4"/>
        <v>11</v>
      </c>
      <c r="N22" s="65">
        <f>VLOOKUP($A22,'Return Data'!$B$7:$R$2292,10,0)</f>
        <v>3.6688999999999998</v>
      </c>
      <c r="O22" s="66">
        <f t="shared" si="5"/>
        <v>11</v>
      </c>
      <c r="P22" s="65">
        <f>VLOOKUP($A22,'Return Data'!$B$7:$R$2292,11,0)</f>
        <v>3.4508000000000001</v>
      </c>
      <c r="Q22" s="66">
        <f t="shared" si="6"/>
        <v>14</v>
      </c>
      <c r="R22" s="65">
        <f>VLOOKUP($A22,'Return Data'!$B$7:$R$2292,12,0)</f>
        <v>3.3714</v>
      </c>
      <c r="S22" s="66">
        <f t="shared" si="7"/>
        <v>13</v>
      </c>
      <c r="T22" s="65">
        <f>VLOOKUP($A22,'Return Data'!$B$7:$R$2292,13,0)</f>
        <v>3.4097</v>
      </c>
      <c r="U22" s="66">
        <f>RANK(T22,T$8:T$24,0)</f>
        <v>11</v>
      </c>
      <c r="V22" s="65">
        <f>VLOOKUP($A22,'Return Data'!$B$7:$R$2292,17,0)</f>
        <v>3.8113000000000001</v>
      </c>
      <c r="W22" s="66">
        <f>RANK(V22,V$8:V$24,0)</f>
        <v>12</v>
      </c>
      <c r="X22" s="65"/>
      <c r="Y22" s="66"/>
      <c r="Z22" s="65">
        <f>VLOOKUP($A22,'Return Data'!$B$7:$R$2292,16,0)</f>
        <v>5.4865000000000004</v>
      </c>
      <c r="AA22" s="67">
        <f t="shared" si="9"/>
        <v>14</v>
      </c>
    </row>
    <row r="23" spans="1:27" x14ac:dyDescent="0.3">
      <c r="A23" s="63" t="s">
        <v>1187</v>
      </c>
      <c r="B23" s="64">
        <f>VLOOKUP($A23,'Return Data'!$B$7:$R$2292,3,0)</f>
        <v>44679</v>
      </c>
      <c r="C23" s="65">
        <f>VLOOKUP($A23,'Return Data'!$B$7:$R$2292,4,0)</f>
        <v>3795.6143999999999</v>
      </c>
      <c r="D23" s="65">
        <f>VLOOKUP($A23,'Return Data'!$B$7:$R$2292,5,0)</f>
        <v>3.0697999999999999</v>
      </c>
      <c r="E23" s="66">
        <f t="shared" si="0"/>
        <v>8</v>
      </c>
      <c r="F23" s="65">
        <f>VLOOKUP($A23,'Return Data'!$B$7:$R$2292,6,0)</f>
        <v>3.6488999999999998</v>
      </c>
      <c r="G23" s="66">
        <f t="shared" si="1"/>
        <v>5</v>
      </c>
      <c r="H23" s="65">
        <f>VLOOKUP($A23,'Return Data'!$B$7:$R$2292,7,0)</f>
        <v>3.5356000000000001</v>
      </c>
      <c r="I23" s="66">
        <f t="shared" si="2"/>
        <v>5</v>
      </c>
      <c r="J23" s="65">
        <f>VLOOKUP($A23,'Return Data'!$B$7:$R$2292,8,0)</f>
        <v>5.2705000000000002</v>
      </c>
      <c r="K23" s="66">
        <f t="shared" si="3"/>
        <v>5</v>
      </c>
      <c r="L23" s="65">
        <f>VLOOKUP($A23,'Return Data'!$B$7:$R$2292,9,0)</f>
        <v>3.8491</v>
      </c>
      <c r="M23" s="66">
        <f t="shared" si="4"/>
        <v>7</v>
      </c>
      <c r="N23" s="65">
        <f>VLOOKUP($A23,'Return Data'!$B$7:$R$2292,10,0)</f>
        <v>4.2257999999999996</v>
      </c>
      <c r="O23" s="66">
        <f t="shared" si="5"/>
        <v>5</v>
      </c>
      <c r="P23" s="65">
        <f>VLOOKUP($A23,'Return Data'!$B$7:$R$2292,11,0)</f>
        <v>4.1105</v>
      </c>
      <c r="Q23" s="66">
        <f t="shared" si="6"/>
        <v>4</v>
      </c>
      <c r="R23" s="65">
        <f>VLOOKUP($A23,'Return Data'!$B$7:$R$2292,12,0)</f>
        <v>3.8378999999999999</v>
      </c>
      <c r="S23" s="66">
        <f t="shared" si="7"/>
        <v>5</v>
      </c>
      <c r="T23" s="65">
        <f>VLOOKUP($A23,'Return Data'!$B$7:$R$2292,13,0)</f>
        <v>3.8803000000000001</v>
      </c>
      <c r="U23" s="66">
        <f>RANK(T23,T$8:T$24,0)</f>
        <v>3</v>
      </c>
      <c r="V23" s="65">
        <f>VLOOKUP($A23,'Return Data'!$B$7:$R$2292,17,0)</f>
        <v>4.7435</v>
      </c>
      <c r="W23" s="66">
        <f>RANK(V23,V$8:V$24,0)</f>
        <v>2</v>
      </c>
      <c r="X23" s="65">
        <f>VLOOKUP($A23,'Return Data'!$B$7:$R$2292,14,0)</f>
        <v>5.5991</v>
      </c>
      <c r="Y23" s="66">
        <f>RANK(X23,X$8:X$24,0)</f>
        <v>3</v>
      </c>
      <c r="Z23" s="65">
        <f>VLOOKUP($A23,'Return Data'!$B$7:$R$2292,16,0)</f>
        <v>6.6978999999999997</v>
      </c>
      <c r="AA23" s="67">
        <f t="shared" si="9"/>
        <v>11</v>
      </c>
    </row>
    <row r="24" spans="1:27" x14ac:dyDescent="0.3">
      <c r="A24" s="63" t="s">
        <v>1189</v>
      </c>
      <c r="B24" s="64">
        <f>VLOOKUP($A24,'Return Data'!$B$7:$R$2292,3,0)</f>
        <v>44679</v>
      </c>
      <c r="C24" s="65">
        <f>VLOOKUP($A24,'Return Data'!$B$7:$R$2292,4,0)</f>
        <v>2474.1718999999998</v>
      </c>
      <c r="D24" s="65">
        <f>VLOOKUP($A24,'Return Data'!$B$7:$R$2292,5,0)</f>
        <v>2.4563999999999999</v>
      </c>
      <c r="E24" s="66">
        <f t="shared" si="0"/>
        <v>14</v>
      </c>
      <c r="F24" s="65">
        <f>VLOOKUP($A24,'Return Data'!$B$7:$R$2292,6,0)</f>
        <v>3.0392999999999999</v>
      </c>
      <c r="G24" s="66">
        <f t="shared" si="1"/>
        <v>11</v>
      </c>
      <c r="H24" s="65">
        <f>VLOOKUP($A24,'Return Data'!$B$7:$R$2292,7,0)</f>
        <v>3.7080000000000002</v>
      </c>
      <c r="I24" s="66">
        <f t="shared" si="2"/>
        <v>3</v>
      </c>
      <c r="J24" s="65">
        <f>VLOOKUP($A24,'Return Data'!$B$7:$R$2292,8,0)</f>
        <v>5.2895000000000003</v>
      </c>
      <c r="K24" s="66">
        <f t="shared" si="3"/>
        <v>4</v>
      </c>
      <c r="L24" s="65">
        <f>VLOOKUP($A24,'Return Data'!$B$7:$R$2292,9,0)</f>
        <v>4.0347</v>
      </c>
      <c r="M24" s="66">
        <f t="shared" si="4"/>
        <v>4</v>
      </c>
      <c r="N24" s="65">
        <f>VLOOKUP($A24,'Return Data'!$B$7:$R$2292,10,0)</f>
        <v>4.2767999999999997</v>
      </c>
      <c r="O24" s="66">
        <f t="shared" si="5"/>
        <v>3</v>
      </c>
      <c r="P24" s="65">
        <f>VLOOKUP($A24,'Return Data'!$B$7:$R$2292,11,0)</f>
        <v>4.0734000000000004</v>
      </c>
      <c r="Q24" s="66">
        <f t="shared" si="6"/>
        <v>5</v>
      </c>
      <c r="R24" s="65">
        <f>VLOOKUP($A24,'Return Data'!$B$7:$R$2292,12,0)</f>
        <v>3.8772000000000002</v>
      </c>
      <c r="S24" s="66">
        <f t="shared" si="7"/>
        <v>4</v>
      </c>
      <c r="T24" s="65">
        <f>VLOOKUP($A24,'Return Data'!$B$7:$R$2292,13,0)</f>
        <v>3.8704999999999998</v>
      </c>
      <c r="U24" s="66">
        <f>RANK(T24,T$8:T$24,0)</f>
        <v>4</v>
      </c>
      <c r="V24" s="65">
        <f>VLOOKUP($A24,'Return Data'!$B$7:$R$2292,17,0)</f>
        <v>4.5712999999999999</v>
      </c>
      <c r="W24" s="66">
        <f>RANK(V24,V$8:V$24,0)</f>
        <v>5</v>
      </c>
      <c r="X24" s="65">
        <f>VLOOKUP($A24,'Return Data'!$B$7:$R$2292,14,0)</f>
        <v>5.4644000000000004</v>
      </c>
      <c r="Y24" s="66">
        <f>RANK(X24,X$8:X$24,0)</f>
        <v>7</v>
      </c>
      <c r="Z24" s="65">
        <f>VLOOKUP($A24,'Return Data'!$B$7:$R$2292,16,0)</f>
        <v>7.3273999999999999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3.0499176470588241</v>
      </c>
      <c r="E26" s="74"/>
      <c r="F26" s="75">
        <f>AVERAGE(F8:F24)</f>
        <v>3.0533000000000001</v>
      </c>
      <c r="G26" s="74"/>
      <c r="H26" s="75">
        <f>AVERAGE(H8:H24)</f>
        <v>3.3302941176470586</v>
      </c>
      <c r="I26" s="74"/>
      <c r="J26" s="75">
        <f>AVERAGE(J8:J24)</f>
        <v>4.9091705882352947</v>
      </c>
      <c r="K26" s="74"/>
      <c r="L26" s="75">
        <f>AVERAGE(L8:L24)</f>
        <v>3.6373235294117641</v>
      </c>
      <c r="M26" s="74"/>
      <c r="N26" s="75">
        <f>AVERAGE(N8:N24)</f>
        <v>3.8970764705882353</v>
      </c>
      <c r="O26" s="74"/>
      <c r="P26" s="75">
        <f>AVERAGE(P8:P24)</f>
        <v>3.7662470588235295</v>
      </c>
      <c r="Q26" s="74"/>
      <c r="R26" s="75">
        <f>AVERAGE(R8:R24)</f>
        <v>3.571470588235294</v>
      </c>
      <c r="S26" s="74"/>
      <c r="T26" s="75">
        <f>AVERAGE(T8:T24)</f>
        <v>3.5951999999999997</v>
      </c>
      <c r="U26" s="74"/>
      <c r="V26" s="75">
        <f>AVERAGE(V8:V24)</f>
        <v>4.3078857142857148</v>
      </c>
      <c r="W26" s="74"/>
      <c r="X26" s="75">
        <f>AVERAGE(X8:X24)</f>
        <v>5.3079230769230765</v>
      </c>
      <c r="Y26" s="74"/>
      <c r="Z26" s="75">
        <f>AVERAGE(Z8:Z24)</f>
        <v>6.4622058823529409</v>
      </c>
      <c r="AA26" s="76"/>
    </row>
    <row r="27" spans="1:27" x14ac:dyDescent="0.3">
      <c r="A27" s="73" t="s">
        <v>28</v>
      </c>
      <c r="B27" s="74"/>
      <c r="C27" s="74"/>
      <c r="D27" s="75">
        <f>MIN(D8:D24)</f>
        <v>0.34060000000000001</v>
      </c>
      <c r="E27" s="74"/>
      <c r="F27" s="75">
        <f>MIN(F8:F24)</f>
        <v>1.1920999999999999</v>
      </c>
      <c r="G27" s="74"/>
      <c r="H27" s="75">
        <f>MIN(H8:H24)</f>
        <v>2.3570000000000002</v>
      </c>
      <c r="I27" s="74"/>
      <c r="J27" s="75">
        <f>MIN(J8:J24)</f>
        <v>3.6817000000000002</v>
      </c>
      <c r="K27" s="74"/>
      <c r="L27" s="75">
        <f>MIN(L8:L24)</f>
        <v>2.8769999999999998</v>
      </c>
      <c r="M27" s="74"/>
      <c r="N27" s="75">
        <f>MIN(N8:N24)</f>
        <v>3.4344000000000001</v>
      </c>
      <c r="O27" s="74"/>
      <c r="P27" s="75">
        <f>MIN(P8:P24)</f>
        <v>3.3127</v>
      </c>
      <c r="Q27" s="74"/>
      <c r="R27" s="75">
        <f>MIN(R8:R24)</f>
        <v>3.0945999999999998</v>
      </c>
      <c r="S27" s="74"/>
      <c r="T27" s="75">
        <f>MIN(T8:T24)</f>
        <v>3.0369999999999999</v>
      </c>
      <c r="U27" s="74"/>
      <c r="V27" s="75">
        <f>MIN(V8:V24)</f>
        <v>3.6294</v>
      </c>
      <c r="W27" s="74"/>
      <c r="X27" s="75">
        <f>MIN(X8:X24)</f>
        <v>4.4755000000000003</v>
      </c>
      <c r="Y27" s="74"/>
      <c r="Z27" s="75">
        <f>MIN(Z8:Z24)</f>
        <v>3.5522999999999998</v>
      </c>
      <c r="AA27" s="76"/>
    </row>
    <row r="28" spans="1:27" ht="15" thickBot="1" x14ac:dyDescent="0.35">
      <c r="A28" s="77" t="s">
        <v>29</v>
      </c>
      <c r="B28" s="78"/>
      <c r="C28" s="78"/>
      <c r="D28" s="79">
        <f>MAX(D8:D24)</f>
        <v>5.2609000000000004</v>
      </c>
      <c r="E28" s="78"/>
      <c r="F28" s="79">
        <f>MAX(F8:F24)</f>
        <v>3.9447999999999999</v>
      </c>
      <c r="G28" s="78"/>
      <c r="H28" s="79">
        <f>MAX(H8:H24)</f>
        <v>4.0483000000000002</v>
      </c>
      <c r="I28" s="78"/>
      <c r="J28" s="79">
        <f>MAX(J8:J24)</f>
        <v>5.6436000000000002</v>
      </c>
      <c r="K28" s="78"/>
      <c r="L28" s="79">
        <f>MAX(L8:L24)</f>
        <v>4.4214000000000002</v>
      </c>
      <c r="M28" s="78"/>
      <c r="N28" s="79">
        <f>MAX(N8:N24)</f>
        <v>4.3479000000000001</v>
      </c>
      <c r="O28" s="78"/>
      <c r="P28" s="79">
        <f>MAX(P8:P24)</f>
        <v>4.1866000000000003</v>
      </c>
      <c r="Q28" s="78"/>
      <c r="R28" s="79">
        <f>MAX(R8:R24)</f>
        <v>3.9156</v>
      </c>
      <c r="S28" s="78"/>
      <c r="T28" s="79">
        <f>MAX(T8:T24)</f>
        <v>3.9140000000000001</v>
      </c>
      <c r="U28" s="78"/>
      <c r="V28" s="79">
        <f>MAX(V8:V24)</f>
        <v>4.7827000000000002</v>
      </c>
      <c r="W28" s="78"/>
      <c r="X28" s="79">
        <f>MAX(X8:X24)</f>
        <v>5.7224000000000004</v>
      </c>
      <c r="Y28" s="78"/>
      <c r="Z28" s="79">
        <f>MAX(Z8:Z24)</f>
        <v>7.4336000000000002</v>
      </c>
      <c r="AA28" s="80"/>
    </row>
    <row r="29" spans="1:27" x14ac:dyDescent="0.3">
      <c r="A29" s="112" t="s">
        <v>431</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1192</v>
      </c>
      <c r="B8" s="64">
        <f>VLOOKUP($A8,'Return Data'!$B$7:$R$2292,3,0)</f>
        <v>44679</v>
      </c>
      <c r="C8" s="65">
        <f>VLOOKUP($A8,'Return Data'!$B$7:$R$2292,4,0)</f>
        <v>32.912500000000001</v>
      </c>
      <c r="D8" s="65">
        <f>VLOOKUP($A8,'Return Data'!$B$7:$R$2292,10,0)</f>
        <v>-1.3843000000000001</v>
      </c>
      <c r="E8" s="66">
        <f t="shared" ref="E8:E16" si="0">RANK(D8,D$8:D$16,0)</f>
        <v>9</v>
      </c>
      <c r="F8" s="65">
        <f>VLOOKUP($A8,'Return Data'!$B$7:$R$2292,11,0)</f>
        <v>-4.5727000000000002</v>
      </c>
      <c r="G8" s="66">
        <f t="shared" ref="G8:G16" si="1">RANK(F8,F$8:F$16,0)</f>
        <v>9</v>
      </c>
      <c r="H8" s="65">
        <f>VLOOKUP($A8,'Return Data'!$B$7:$R$2292,12,0)</f>
        <v>5.3723000000000001</v>
      </c>
      <c r="I8" s="66">
        <f t="shared" ref="I8:I16" si="2">RANK(H8,H$8:H$16,0)</f>
        <v>8</v>
      </c>
      <c r="J8" s="65">
        <f>VLOOKUP($A8,'Return Data'!$B$7:$R$2292,13,0)</f>
        <v>13.909700000000001</v>
      </c>
      <c r="K8" s="66">
        <f t="shared" ref="K8:K16" si="3">RANK(J8,J$8:J$16,0)</f>
        <v>7</v>
      </c>
      <c r="L8" s="65">
        <f>VLOOKUP($A8,'Return Data'!$B$7:$R$2292,17,0)</f>
        <v>26.9726</v>
      </c>
      <c r="M8" s="66">
        <f t="shared" ref="M8:M14" si="4">RANK(L8,L$8:L$16,0)</f>
        <v>4</v>
      </c>
      <c r="N8" s="65">
        <f>VLOOKUP($A8,'Return Data'!$B$7:$R$2292,14,0)</f>
        <v>16.906300000000002</v>
      </c>
      <c r="O8" s="66">
        <f t="shared" ref="O8:O14" si="5">RANK(N8,N$8:N$16,0)</f>
        <v>3</v>
      </c>
      <c r="P8" s="65">
        <f>VLOOKUP($A8,'Return Data'!$B$7:$R$2292,15,0)</f>
        <v>12.963900000000001</v>
      </c>
      <c r="Q8" s="66">
        <f t="shared" ref="Q8:Q14" si="6">RANK(P8,P$8:P$16,0)</f>
        <v>3</v>
      </c>
      <c r="R8" s="65">
        <f>VLOOKUP($A8,'Return Data'!$B$7:$R$2292,16,0)</f>
        <v>10.761900000000001</v>
      </c>
      <c r="S8" s="67">
        <f t="shared" ref="S8:S16" si="7">RANK(R8,R$8:R$16,0)</f>
        <v>6</v>
      </c>
    </row>
    <row r="9" spans="1:20" x14ac:dyDescent="0.3">
      <c r="A9" s="63" t="s">
        <v>1195</v>
      </c>
      <c r="B9" s="64">
        <f>VLOOKUP($A9,'Return Data'!$B$7:$R$2292,3,0)</f>
        <v>44679</v>
      </c>
      <c r="C9" s="65">
        <f>VLOOKUP($A9,'Return Data'!$B$7:$R$2292,4,0)</f>
        <v>50.78</v>
      </c>
      <c r="D9" s="65">
        <f>VLOOKUP($A9,'Return Data'!$B$7:$R$2292,10,0)</f>
        <v>0.93420000000000003</v>
      </c>
      <c r="E9" s="66">
        <f t="shared" si="0"/>
        <v>6</v>
      </c>
      <c r="F9" s="65">
        <f>VLOOKUP($A9,'Return Data'!$B$7:$R$2292,11,0)</f>
        <v>0.79200000000000004</v>
      </c>
      <c r="G9" s="66">
        <f t="shared" si="1"/>
        <v>6</v>
      </c>
      <c r="H9" s="65">
        <f>VLOOKUP($A9,'Return Data'!$B$7:$R$2292,12,0)</f>
        <v>6.7793999999999999</v>
      </c>
      <c r="I9" s="66">
        <f t="shared" si="2"/>
        <v>5</v>
      </c>
      <c r="J9" s="65">
        <f>VLOOKUP($A9,'Return Data'!$B$7:$R$2292,13,0)</f>
        <v>14.661199999999999</v>
      </c>
      <c r="K9" s="66">
        <f t="shared" si="3"/>
        <v>5</v>
      </c>
      <c r="L9" s="65">
        <f>VLOOKUP($A9,'Return Data'!$B$7:$R$2292,17,0)</f>
        <v>27.459599999999998</v>
      </c>
      <c r="M9" s="66">
        <f t="shared" si="4"/>
        <v>3</v>
      </c>
      <c r="N9" s="65">
        <f>VLOOKUP($A9,'Return Data'!$B$7:$R$2292,14,0)</f>
        <v>14.972899999999999</v>
      </c>
      <c r="O9" s="66">
        <f t="shared" si="5"/>
        <v>4</v>
      </c>
      <c r="P9" s="65">
        <f>VLOOKUP($A9,'Return Data'!$B$7:$R$2292,15,0)</f>
        <v>11.0878</v>
      </c>
      <c r="Q9" s="66">
        <f t="shared" si="6"/>
        <v>4</v>
      </c>
      <c r="R9" s="65">
        <f>VLOOKUP($A9,'Return Data'!$B$7:$R$2292,16,0)</f>
        <v>11.0235</v>
      </c>
      <c r="S9" s="67">
        <f t="shared" si="7"/>
        <v>5</v>
      </c>
    </row>
    <row r="10" spans="1:20" x14ac:dyDescent="0.3">
      <c r="A10" s="63" t="s">
        <v>1197</v>
      </c>
      <c r="B10" s="64">
        <f>VLOOKUP($A10,'Return Data'!$B$7:$R$2292,3,0)</f>
        <v>44679</v>
      </c>
      <c r="C10" s="65">
        <f>VLOOKUP($A10,'Return Data'!$B$7:$R$2292,4,0)</f>
        <v>475.28379999999999</v>
      </c>
      <c r="D10" s="65">
        <f>VLOOKUP($A10,'Return Data'!$B$7:$R$2292,10,0)</f>
        <v>4.1928000000000001</v>
      </c>
      <c r="E10" s="66">
        <f t="shared" si="0"/>
        <v>3</v>
      </c>
      <c r="F10" s="65">
        <f>VLOOKUP($A10,'Return Data'!$B$7:$R$2292,11,0)</f>
        <v>6.1894</v>
      </c>
      <c r="G10" s="66">
        <f t="shared" si="1"/>
        <v>2</v>
      </c>
      <c r="H10" s="65">
        <f>VLOOKUP($A10,'Return Data'!$B$7:$R$2292,12,0)</f>
        <v>20.674099999999999</v>
      </c>
      <c r="I10" s="66">
        <f t="shared" si="2"/>
        <v>1</v>
      </c>
      <c r="J10" s="65">
        <f>VLOOKUP($A10,'Return Data'!$B$7:$R$2292,13,0)</f>
        <v>31.8096</v>
      </c>
      <c r="K10" s="66">
        <f t="shared" si="3"/>
        <v>2</v>
      </c>
      <c r="L10" s="65">
        <f>VLOOKUP($A10,'Return Data'!$B$7:$R$2292,17,0)</f>
        <v>39.957799999999999</v>
      </c>
      <c r="M10" s="66">
        <f t="shared" si="4"/>
        <v>2</v>
      </c>
      <c r="N10" s="65">
        <f>VLOOKUP($A10,'Return Data'!$B$7:$R$2292,14,0)</f>
        <v>18.942699999999999</v>
      </c>
      <c r="O10" s="66">
        <f t="shared" si="5"/>
        <v>2</v>
      </c>
      <c r="P10" s="65">
        <f>VLOOKUP($A10,'Return Data'!$B$7:$R$2292,15,0)</f>
        <v>14.7125</v>
      </c>
      <c r="Q10" s="66">
        <f t="shared" si="6"/>
        <v>2</v>
      </c>
      <c r="R10" s="65">
        <f>VLOOKUP($A10,'Return Data'!$B$7:$R$2292,16,0)</f>
        <v>16.210599999999999</v>
      </c>
      <c r="S10" s="67">
        <f t="shared" si="7"/>
        <v>2</v>
      </c>
    </row>
    <row r="11" spans="1:20" x14ac:dyDescent="0.3">
      <c r="A11" s="63" t="s">
        <v>1917</v>
      </c>
      <c r="B11" s="64">
        <f>VLOOKUP($A11,'Return Data'!$B$7:$R$2292,3,0)</f>
        <v>44679</v>
      </c>
      <c r="C11" s="65">
        <f>VLOOKUP($A11,'Return Data'!$B$7:$R$2292,4,0)</f>
        <v>28.347300000000001</v>
      </c>
      <c r="D11" s="65">
        <f>VLOOKUP($A11,'Return Data'!$B$7:$R$2292,10,0)</f>
        <v>0.1148</v>
      </c>
      <c r="E11" s="66">
        <f t="shared" si="0"/>
        <v>7</v>
      </c>
      <c r="F11" s="65">
        <f>VLOOKUP($A11,'Return Data'!$B$7:$R$2292,11,0)</f>
        <v>-2.0293999999999999</v>
      </c>
      <c r="G11" s="66">
        <f t="shared" si="1"/>
        <v>8</v>
      </c>
      <c r="H11" s="65">
        <f>VLOOKUP($A11,'Return Data'!$B$7:$R$2292,12,0)</f>
        <v>8.8873999999999995</v>
      </c>
      <c r="I11" s="66">
        <f t="shared" si="2"/>
        <v>4</v>
      </c>
      <c r="J11" s="65">
        <f>VLOOKUP($A11,'Return Data'!$B$7:$R$2292,13,0)</f>
        <v>16.764199999999999</v>
      </c>
      <c r="K11" s="66">
        <f t="shared" si="3"/>
        <v>4</v>
      </c>
      <c r="L11" s="65">
        <f>VLOOKUP($A11,'Return Data'!$B$7:$R$2292,17,0)</f>
        <v>26.020299999999999</v>
      </c>
      <c r="M11" s="66">
        <f t="shared" si="4"/>
        <v>5</v>
      </c>
      <c r="N11" s="65">
        <f>VLOOKUP($A11,'Return Data'!$B$7:$R$2292,14,0)</f>
        <v>13.784700000000001</v>
      </c>
      <c r="O11" s="66">
        <f t="shared" si="5"/>
        <v>5</v>
      </c>
      <c r="P11" s="65">
        <f>VLOOKUP($A11,'Return Data'!$B$7:$R$2292,15,0)</f>
        <v>10.4764</v>
      </c>
      <c r="Q11" s="66">
        <f t="shared" si="6"/>
        <v>5</v>
      </c>
      <c r="R11" s="65">
        <f>VLOOKUP($A11,'Return Data'!$B$7:$R$2292,16,0)</f>
        <v>9.6523000000000003</v>
      </c>
      <c r="S11" s="67">
        <f t="shared" si="7"/>
        <v>7</v>
      </c>
    </row>
    <row r="12" spans="1:20" x14ac:dyDescent="0.3">
      <c r="A12" s="63" t="s">
        <v>1199</v>
      </c>
      <c r="B12" s="64">
        <f>VLOOKUP($A12,'Return Data'!$B$7:$R$2292,3,0)</f>
        <v>44679</v>
      </c>
      <c r="C12" s="65">
        <f>VLOOKUP($A12,'Return Data'!$B$7:$R$2292,4,0)</f>
        <v>86.080100000000002</v>
      </c>
      <c r="D12" s="65">
        <f>VLOOKUP($A12,'Return Data'!$B$7:$R$2292,10,0)</f>
        <v>7.1196999999999999</v>
      </c>
      <c r="E12" s="66">
        <f t="shared" si="0"/>
        <v>2</v>
      </c>
      <c r="F12" s="65">
        <f>VLOOKUP($A12,'Return Data'!$B$7:$R$2292,11,0)</f>
        <v>12.482100000000001</v>
      </c>
      <c r="G12" s="66">
        <f t="shared" si="1"/>
        <v>1</v>
      </c>
      <c r="H12" s="65">
        <f>VLOOKUP($A12,'Return Data'!$B$7:$R$2292,12,0)</f>
        <v>18.438800000000001</v>
      </c>
      <c r="I12" s="66">
        <f t="shared" si="2"/>
        <v>2</v>
      </c>
      <c r="J12" s="65">
        <f>VLOOKUP($A12,'Return Data'!$B$7:$R$2292,13,0)</f>
        <v>38.311500000000002</v>
      </c>
      <c r="K12" s="66">
        <f t="shared" si="3"/>
        <v>1</v>
      </c>
      <c r="L12" s="65">
        <f>VLOOKUP($A12,'Return Data'!$B$7:$R$2292,17,0)</f>
        <v>58.709699999999998</v>
      </c>
      <c r="M12" s="66">
        <f t="shared" si="4"/>
        <v>1</v>
      </c>
      <c r="N12" s="65">
        <f>VLOOKUP($A12,'Return Data'!$B$7:$R$2292,14,0)</f>
        <v>32.864400000000003</v>
      </c>
      <c r="O12" s="66">
        <f t="shared" si="5"/>
        <v>1</v>
      </c>
      <c r="P12" s="65">
        <f>VLOOKUP($A12,'Return Data'!$B$7:$R$2292,15,0)</f>
        <v>20.564299999999999</v>
      </c>
      <c r="Q12" s="66">
        <f t="shared" si="6"/>
        <v>1</v>
      </c>
      <c r="R12" s="65">
        <f>VLOOKUP($A12,'Return Data'!$B$7:$R$2292,16,0)</f>
        <v>14.4848</v>
      </c>
      <c r="S12" s="67">
        <f t="shared" si="7"/>
        <v>3</v>
      </c>
    </row>
    <row r="13" spans="1:20" x14ac:dyDescent="0.3">
      <c r="A13" s="63" t="s">
        <v>742</v>
      </c>
      <c r="B13" s="64">
        <f>VLOOKUP($A13,'Return Data'!$B$7:$R$2292,3,0)</f>
        <v>44679</v>
      </c>
      <c r="C13" s="65">
        <f>VLOOKUP($A13,'Return Data'!$B$7:$R$2292,4,0)</f>
        <v>23.9499</v>
      </c>
      <c r="D13" s="65">
        <f>VLOOKUP($A13,'Return Data'!$B$7:$R$2292,10,0)</f>
        <v>7.8468999999999998</v>
      </c>
      <c r="E13" s="66">
        <f t="shared" si="0"/>
        <v>1</v>
      </c>
      <c r="F13" s="65">
        <f>VLOOKUP($A13,'Return Data'!$B$7:$R$2292,11,0)</f>
        <v>2.4255</v>
      </c>
      <c r="G13" s="66">
        <f t="shared" si="1"/>
        <v>3</v>
      </c>
      <c r="H13" s="65">
        <f>VLOOKUP($A13,'Return Data'!$B$7:$R$2292,12,0)</f>
        <v>6.1067999999999998</v>
      </c>
      <c r="I13" s="66">
        <f t="shared" si="2"/>
        <v>7</v>
      </c>
      <c r="J13" s="65">
        <f>VLOOKUP($A13,'Return Data'!$B$7:$R$2292,13,0)</f>
        <v>7.2634999999999996</v>
      </c>
      <c r="K13" s="66">
        <f t="shared" si="3"/>
        <v>9</v>
      </c>
      <c r="L13" s="65">
        <f>VLOOKUP($A13,'Return Data'!$B$7:$R$2292,17,0)</f>
        <v>13.136699999999999</v>
      </c>
      <c r="M13" s="66">
        <f t="shared" si="4"/>
        <v>8</v>
      </c>
      <c r="N13" s="65">
        <f>VLOOKUP($A13,'Return Data'!$B$7:$R$2292,14,0)</f>
        <v>9.0861000000000001</v>
      </c>
      <c r="O13" s="66">
        <f t="shared" si="5"/>
        <v>8</v>
      </c>
      <c r="P13" s="65">
        <f>VLOOKUP($A13,'Return Data'!$B$7:$R$2292,15,0)</f>
        <v>8.1994000000000007</v>
      </c>
      <c r="Q13" s="66">
        <f t="shared" si="6"/>
        <v>7</v>
      </c>
      <c r="R13" s="65">
        <f>VLOOKUP($A13,'Return Data'!$B$7:$R$2292,16,0)</f>
        <v>9.3185000000000002</v>
      </c>
      <c r="S13" s="67">
        <f t="shared" si="7"/>
        <v>8</v>
      </c>
    </row>
    <row r="14" spans="1:20" x14ac:dyDescent="0.3">
      <c r="A14" s="63" t="s">
        <v>1200</v>
      </c>
      <c r="B14" s="64">
        <f>VLOOKUP($A14,'Return Data'!$B$7:$R$2292,3,0)</f>
        <v>44679</v>
      </c>
      <c r="C14" s="65">
        <f>VLOOKUP($A14,'Return Data'!$B$7:$R$2292,4,0)</f>
        <v>40.739699999999999</v>
      </c>
      <c r="D14" s="65">
        <f>VLOOKUP($A14,'Return Data'!$B$7:$R$2292,10,0)</f>
        <v>2.6604999999999999</v>
      </c>
      <c r="E14" s="66">
        <f t="shared" si="0"/>
        <v>4</v>
      </c>
      <c r="F14" s="65">
        <f>VLOOKUP($A14,'Return Data'!$B$7:$R$2292,11,0)</f>
        <v>2.3363999999999998</v>
      </c>
      <c r="G14" s="66">
        <f t="shared" si="1"/>
        <v>4</v>
      </c>
      <c r="H14" s="65">
        <f>VLOOKUP($A14,'Return Data'!$B$7:$R$2292,12,0)</f>
        <v>6.3777999999999997</v>
      </c>
      <c r="I14" s="66">
        <f t="shared" si="2"/>
        <v>6</v>
      </c>
      <c r="J14" s="65">
        <f>VLOOKUP($A14,'Return Data'!$B$7:$R$2292,13,0)</f>
        <v>14.097300000000001</v>
      </c>
      <c r="K14" s="66">
        <f t="shared" si="3"/>
        <v>6</v>
      </c>
      <c r="L14" s="65">
        <f>VLOOKUP($A14,'Return Data'!$B$7:$R$2292,17,0)</f>
        <v>17.2805</v>
      </c>
      <c r="M14" s="66">
        <f t="shared" si="4"/>
        <v>7</v>
      </c>
      <c r="N14" s="65">
        <f>VLOOKUP($A14,'Return Data'!$B$7:$R$2292,14,0)</f>
        <v>13.239100000000001</v>
      </c>
      <c r="O14" s="66">
        <f t="shared" si="5"/>
        <v>6</v>
      </c>
      <c r="P14" s="65">
        <f>VLOOKUP($A14,'Return Data'!$B$7:$R$2292,15,0)</f>
        <v>10.196099999999999</v>
      </c>
      <c r="Q14" s="66">
        <f t="shared" si="6"/>
        <v>6</v>
      </c>
      <c r="R14" s="65">
        <f>VLOOKUP($A14,'Return Data'!$B$7:$R$2292,16,0)</f>
        <v>11.155099999999999</v>
      </c>
      <c r="S14" s="67">
        <f t="shared" si="7"/>
        <v>4</v>
      </c>
    </row>
    <row r="15" spans="1:20" x14ac:dyDescent="0.3">
      <c r="A15" s="63" t="s">
        <v>1202</v>
      </c>
      <c r="B15" s="64">
        <f>VLOOKUP($A15,'Return Data'!$B$7:$R$2292,3,0)</f>
        <v>44679</v>
      </c>
      <c r="C15" s="65">
        <f>VLOOKUP($A15,'Return Data'!$B$7:$R$2292,4,0)</f>
        <v>16.125499999999999</v>
      </c>
      <c r="D15" s="65">
        <f>VLOOKUP($A15,'Return Data'!$B$7:$R$2292,10,0)</f>
        <v>1.6112</v>
      </c>
      <c r="E15" s="66">
        <f t="shared" si="0"/>
        <v>5</v>
      </c>
      <c r="F15" s="65">
        <f>VLOOKUP($A15,'Return Data'!$B$7:$R$2292,11,0)</f>
        <v>1.6977</v>
      </c>
      <c r="G15" s="66">
        <f t="shared" si="1"/>
        <v>5</v>
      </c>
      <c r="H15" s="65">
        <f>VLOOKUP($A15,'Return Data'!$B$7:$R$2292,12,0)</f>
        <v>9.0356000000000005</v>
      </c>
      <c r="I15" s="66">
        <f t="shared" si="2"/>
        <v>3</v>
      </c>
      <c r="J15" s="65">
        <f>VLOOKUP($A15,'Return Data'!$B$7:$R$2292,13,0)</f>
        <v>17.253299999999999</v>
      </c>
      <c r="K15" s="66">
        <f t="shared" si="3"/>
        <v>3</v>
      </c>
      <c r="L15" s="65"/>
      <c r="M15" s="66"/>
      <c r="N15" s="65"/>
      <c r="O15" s="66"/>
      <c r="P15" s="65"/>
      <c r="Q15" s="66"/>
      <c r="R15" s="65">
        <f>VLOOKUP($A15,'Return Data'!$B$7:$R$2292,16,0)</f>
        <v>24.878299999999999</v>
      </c>
      <c r="S15" s="67">
        <f t="shared" si="7"/>
        <v>1</v>
      </c>
    </row>
    <row r="16" spans="1:20" x14ac:dyDescent="0.3">
      <c r="A16" s="63" t="s">
        <v>1204</v>
      </c>
      <c r="B16" s="64">
        <f>VLOOKUP($A16,'Return Data'!$B$7:$R$2292,3,0)</f>
        <v>44679</v>
      </c>
      <c r="C16" s="65">
        <f>VLOOKUP($A16,'Return Data'!$B$7:$R$2292,4,0)</f>
        <v>46.548499999999997</v>
      </c>
      <c r="D16" s="65">
        <f>VLOOKUP($A16,'Return Data'!$B$7:$R$2292,10,0)</f>
        <v>-0.1056</v>
      </c>
      <c r="E16" s="66">
        <f t="shared" si="0"/>
        <v>8</v>
      </c>
      <c r="F16" s="65">
        <f>VLOOKUP($A16,'Return Data'!$B$7:$R$2292,11,0)</f>
        <v>-1.5015000000000001</v>
      </c>
      <c r="G16" s="66">
        <f t="shared" si="1"/>
        <v>7</v>
      </c>
      <c r="H16" s="65">
        <f>VLOOKUP($A16,'Return Data'!$B$7:$R$2292,12,0)</f>
        <v>3.5958000000000001</v>
      </c>
      <c r="I16" s="66">
        <f t="shared" si="2"/>
        <v>9</v>
      </c>
      <c r="J16" s="65">
        <f>VLOOKUP($A16,'Return Data'!$B$7:$R$2292,13,0)</f>
        <v>8.4074000000000009</v>
      </c>
      <c r="K16" s="66">
        <f t="shared" si="3"/>
        <v>8</v>
      </c>
      <c r="L16" s="65">
        <f>VLOOKUP($A16,'Return Data'!$B$7:$R$2292,17,0)</f>
        <v>18.503599999999999</v>
      </c>
      <c r="M16" s="66">
        <f>RANK(L16,L$8:L$16,0)</f>
        <v>6</v>
      </c>
      <c r="N16" s="65">
        <f>VLOOKUP($A16,'Return Data'!$B$7:$R$2292,14,0)</f>
        <v>9.5360999999999994</v>
      </c>
      <c r="O16" s="66">
        <f>RANK(N16,N$8:N$16,0)</f>
        <v>7</v>
      </c>
      <c r="P16" s="65">
        <f>VLOOKUP($A16,'Return Data'!$B$7:$R$2292,15,0)</f>
        <v>7.5072999999999999</v>
      </c>
      <c r="Q16" s="66">
        <f>RANK(P16,P$8:P$16,0)</f>
        <v>8</v>
      </c>
      <c r="R16" s="65">
        <f>VLOOKUP($A16,'Return Data'!$B$7:$R$2292,16,0)</f>
        <v>7.5453999999999999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2.5544666666666669</v>
      </c>
      <c r="E18" s="74"/>
      <c r="F18" s="75">
        <f>AVERAGE(F8:F16)</f>
        <v>1.9799444444444445</v>
      </c>
      <c r="G18" s="74"/>
      <c r="H18" s="75">
        <f>AVERAGE(H8:H16)</f>
        <v>9.4742222222222221</v>
      </c>
      <c r="I18" s="74"/>
      <c r="J18" s="75">
        <f>AVERAGE(J8:J16)</f>
        <v>18.053077777777773</v>
      </c>
      <c r="K18" s="74"/>
      <c r="L18" s="75">
        <f>AVERAGE(L8:L16)</f>
        <v>28.505099999999995</v>
      </c>
      <c r="M18" s="74"/>
      <c r="N18" s="75">
        <f>AVERAGE(N8:N16)</f>
        <v>16.1665375</v>
      </c>
      <c r="O18" s="74"/>
      <c r="P18" s="75">
        <f>AVERAGE(P8:P16)</f>
        <v>11.9634625</v>
      </c>
      <c r="Q18" s="74"/>
      <c r="R18" s="75">
        <f>AVERAGE(R8:R16)</f>
        <v>12.781155555555557</v>
      </c>
      <c r="S18" s="76"/>
    </row>
    <row r="19" spans="1:19" x14ac:dyDescent="0.3">
      <c r="A19" s="73" t="s">
        <v>28</v>
      </c>
      <c r="B19" s="74"/>
      <c r="C19" s="74"/>
      <c r="D19" s="75">
        <f>MIN(D8:D16)</f>
        <v>-1.3843000000000001</v>
      </c>
      <c r="E19" s="74"/>
      <c r="F19" s="75">
        <f>MIN(F8:F16)</f>
        <v>-4.5727000000000002</v>
      </c>
      <c r="G19" s="74"/>
      <c r="H19" s="75">
        <f>MIN(H8:H16)</f>
        <v>3.5958000000000001</v>
      </c>
      <c r="I19" s="74"/>
      <c r="J19" s="75">
        <f>MIN(J8:J16)</f>
        <v>7.2634999999999996</v>
      </c>
      <c r="K19" s="74"/>
      <c r="L19" s="75">
        <f>MIN(L8:L16)</f>
        <v>13.136699999999999</v>
      </c>
      <c r="M19" s="74"/>
      <c r="N19" s="75">
        <f>MIN(N8:N16)</f>
        <v>9.0861000000000001</v>
      </c>
      <c r="O19" s="74"/>
      <c r="P19" s="75">
        <f>MIN(P8:P16)</f>
        <v>7.5072999999999999</v>
      </c>
      <c r="Q19" s="74"/>
      <c r="R19" s="75">
        <f>MIN(R8:R16)</f>
        <v>7.5453999999999999</v>
      </c>
      <c r="S19" s="76"/>
    </row>
    <row r="20" spans="1:19" ht="15" thickBot="1" x14ac:dyDescent="0.35">
      <c r="A20" s="77" t="s">
        <v>29</v>
      </c>
      <c r="B20" s="78"/>
      <c r="C20" s="78"/>
      <c r="D20" s="79">
        <f>MAX(D8:D16)</f>
        <v>7.8468999999999998</v>
      </c>
      <c r="E20" s="78"/>
      <c r="F20" s="79">
        <f>MAX(F8:F16)</f>
        <v>12.482100000000001</v>
      </c>
      <c r="G20" s="78"/>
      <c r="H20" s="79">
        <f>MAX(H8:H16)</f>
        <v>20.674099999999999</v>
      </c>
      <c r="I20" s="78"/>
      <c r="J20" s="79">
        <f>MAX(J8:J16)</f>
        <v>38.311500000000002</v>
      </c>
      <c r="K20" s="78"/>
      <c r="L20" s="79">
        <f>MAX(L8:L16)</f>
        <v>58.709699999999998</v>
      </c>
      <c r="M20" s="78"/>
      <c r="N20" s="79">
        <f>MAX(N8:N16)</f>
        <v>32.864400000000003</v>
      </c>
      <c r="O20" s="78"/>
      <c r="P20" s="79">
        <f>MAX(P8:P16)</f>
        <v>20.564299999999999</v>
      </c>
      <c r="Q20" s="78"/>
      <c r="R20" s="79">
        <f>MAX(R8:R16)</f>
        <v>24.878299999999999</v>
      </c>
      <c r="S20" s="80"/>
    </row>
    <row r="21" spans="1:19" x14ac:dyDescent="0.3">
      <c r="A21" s="112" t="s">
        <v>430</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782</v>
      </c>
      <c r="B8" s="64">
        <f>VLOOKUP($A8,'Return Data'!$B$7:$R$2292,3,0)</f>
        <v>44679</v>
      </c>
      <c r="C8" s="65">
        <f>VLOOKUP($A8,'Return Data'!$B$7:$R$2292,4,0)</f>
        <v>284.38569999999999</v>
      </c>
      <c r="D8" s="65">
        <f>VLOOKUP($A8,'Return Data'!$B$7:$R$2292,5,0)</f>
        <v>1.6556999999999999</v>
      </c>
      <c r="E8" s="66">
        <f>RANK(D8,D$8:D$14,0)</f>
        <v>3</v>
      </c>
      <c r="F8" s="65">
        <f>VLOOKUP($A8,'Return Data'!$B$7:$R$2292,6,0)</f>
        <v>5.3330000000000002</v>
      </c>
      <c r="G8" s="66">
        <f>RANK(F8,F$8:F$14,0)</f>
        <v>3</v>
      </c>
      <c r="H8" s="65">
        <f>VLOOKUP($A8,'Return Data'!$B$7:$R$2292,7,0)</f>
        <v>5.8059000000000003</v>
      </c>
      <c r="I8" s="66">
        <f>RANK(H8,H$8:H$14,0)</f>
        <v>4</v>
      </c>
      <c r="J8" s="65">
        <f>VLOOKUP($A8,'Return Data'!$B$7:$R$2292,8,0)</f>
        <v>7.0004</v>
      </c>
      <c r="K8" s="66">
        <f>RANK(J8,J$8:J$14,0)</f>
        <v>4</v>
      </c>
      <c r="L8" s="65">
        <f>VLOOKUP($A8,'Return Data'!$B$7:$R$2292,9,0)</f>
        <v>4.4108999999999998</v>
      </c>
      <c r="M8" s="66">
        <f>RANK(L8,L$8:L$14,0)</f>
        <v>2</v>
      </c>
      <c r="N8" s="65">
        <f>VLOOKUP($A8,'Return Data'!$B$7:$R$2292,10,0)</f>
        <v>4.9569000000000001</v>
      </c>
      <c r="O8" s="66">
        <f>RANK(N8,N$8:N$14,0)</f>
        <v>1</v>
      </c>
      <c r="P8" s="65">
        <f>VLOOKUP($A8,'Return Data'!$B$7:$R$2292,11,0)</f>
        <v>4.1708999999999996</v>
      </c>
      <c r="Q8" s="66">
        <f>RANK(P8,P$8:P$14,0)</f>
        <v>1</v>
      </c>
      <c r="R8" s="65">
        <f>VLOOKUP($A8,'Return Data'!$B$7:$R$2292,12,0)</f>
        <v>4.0305999999999997</v>
      </c>
      <c r="S8" s="66">
        <f>RANK(R8,R$8:R$14,0)</f>
        <v>1</v>
      </c>
      <c r="T8" s="65">
        <f>VLOOKUP($A8,'Return Data'!$B$7:$R$2292,13,0)</f>
        <v>4.4164000000000003</v>
      </c>
      <c r="U8" s="66">
        <f>RANK(T8,T$8:T$14,0)</f>
        <v>4</v>
      </c>
      <c r="V8" s="65">
        <f>VLOOKUP($A8,'Return Data'!$B$7:$R$2292,17,0)</f>
        <v>5.9425999999999997</v>
      </c>
      <c r="W8" s="66">
        <f>RANK(V8,V$8:V$14,0)</f>
        <v>4</v>
      </c>
      <c r="X8" s="65">
        <f>VLOOKUP($A8,'Return Data'!$B$7:$R$2292,14,0)</f>
        <v>6.7176999999999998</v>
      </c>
      <c r="Y8" s="66">
        <f>RANK(X8,X$8:X$14,0)</f>
        <v>4</v>
      </c>
      <c r="Z8" s="65">
        <f>VLOOKUP($A8,'Return Data'!$B$7:$R$2292,16,0)</f>
        <v>8.1860999999999997</v>
      </c>
      <c r="AA8" s="67">
        <f>RANK(Z8,Z$8:Z$14,0)</f>
        <v>3</v>
      </c>
    </row>
    <row r="9" spans="1:27" x14ac:dyDescent="0.3">
      <c r="A9" s="63" t="s">
        <v>784</v>
      </c>
      <c r="B9" s="64">
        <f>VLOOKUP($A9,'Return Data'!$B$7:$R$2292,3,0)</f>
        <v>44679</v>
      </c>
      <c r="C9" s="65">
        <f>VLOOKUP($A9,'Return Data'!$B$7:$R$2292,4,0)</f>
        <v>34.724499999999999</v>
      </c>
      <c r="D9" s="65">
        <f>VLOOKUP($A9,'Return Data'!$B$7:$R$2292,5,0)</f>
        <v>-2.6276000000000002</v>
      </c>
      <c r="E9" s="66">
        <f t="shared" ref="E9:E14" si="0">RANK(D9,D$8:D$14,0)</f>
        <v>5</v>
      </c>
      <c r="F9" s="65">
        <f>VLOOKUP($A9,'Return Data'!$B$7:$R$2292,6,0)</f>
        <v>2.4882</v>
      </c>
      <c r="G9" s="66">
        <f t="shared" ref="G9:G14" si="1">RANK(F9,F$8:F$14,0)</f>
        <v>6</v>
      </c>
      <c r="H9" s="65">
        <f>VLOOKUP($A9,'Return Data'!$B$7:$R$2292,7,0)</f>
        <v>4.8547000000000002</v>
      </c>
      <c r="I9" s="66">
        <f t="shared" ref="I9:I14" si="2">RANK(H9,H$8:H$14,0)</f>
        <v>7</v>
      </c>
      <c r="J9" s="65">
        <f>VLOOKUP($A9,'Return Data'!$B$7:$R$2292,8,0)</f>
        <v>4.5986000000000002</v>
      </c>
      <c r="K9" s="66">
        <f t="shared" ref="K9:K14" si="3">RANK(J9,J$8:J$14,0)</f>
        <v>7</v>
      </c>
      <c r="L9" s="65">
        <f>VLOOKUP($A9,'Return Data'!$B$7:$R$2292,9,0)</f>
        <v>5.0808</v>
      </c>
      <c r="M9" s="66">
        <f t="shared" ref="M9:M14" si="4">RANK(L9,L$8:L$14,0)</f>
        <v>1</v>
      </c>
      <c r="N9" s="65">
        <f>VLOOKUP($A9,'Return Data'!$B$7:$R$2292,10,0)</f>
        <v>3.7852000000000001</v>
      </c>
      <c r="O9" s="66">
        <f t="shared" ref="O9:O14" si="5">RANK(N9,N$8:N$14,0)</f>
        <v>2</v>
      </c>
      <c r="P9" s="65">
        <f>VLOOKUP($A9,'Return Data'!$B$7:$R$2292,11,0)</f>
        <v>3.0310000000000001</v>
      </c>
      <c r="Q9" s="66">
        <f t="shared" ref="Q9:Q14" si="6">RANK(P9,P$8:P$14,0)</f>
        <v>5</v>
      </c>
      <c r="R9" s="65">
        <f>VLOOKUP($A9,'Return Data'!$B$7:$R$2292,12,0)</f>
        <v>3.6695000000000002</v>
      </c>
      <c r="S9" s="66">
        <f t="shared" ref="S9:S14" si="7">RANK(R9,R$8:R$14,0)</f>
        <v>4</v>
      </c>
      <c r="T9" s="65">
        <f>VLOOKUP($A9,'Return Data'!$B$7:$R$2292,13,0)</f>
        <v>4.0652999999999997</v>
      </c>
      <c r="U9" s="66">
        <f t="shared" ref="U9:U14" si="8">RANK(T9,T$8:T$14,0)</f>
        <v>6</v>
      </c>
      <c r="V9" s="65">
        <f>VLOOKUP($A9,'Return Data'!$B$7:$R$2292,17,0)</f>
        <v>5.1734</v>
      </c>
      <c r="W9" s="66">
        <f t="shared" ref="W9:W13" si="9">RANK(V9,V$8:V$14,0)</f>
        <v>6</v>
      </c>
      <c r="X9" s="65">
        <f>VLOOKUP($A9,'Return Data'!$B$7:$R$2292,14,0)</f>
        <v>5.8403999999999998</v>
      </c>
      <c r="Y9" s="66">
        <f t="shared" ref="Y9:Y13" si="10">RANK(X9,X$8:X$14,0)</f>
        <v>5</v>
      </c>
      <c r="Z9" s="65">
        <f>VLOOKUP($A9,'Return Data'!$B$7:$R$2292,16,0)</f>
        <v>6.8116000000000003</v>
      </c>
      <c r="AA9" s="67">
        <f t="shared" ref="AA9:AA14" si="11">RANK(Z9,Z$8:Z$14,0)</f>
        <v>7</v>
      </c>
    </row>
    <row r="10" spans="1:27" x14ac:dyDescent="0.3">
      <c r="A10" s="63" t="s">
        <v>786</v>
      </c>
      <c r="B10" s="64">
        <f>VLOOKUP($A10,'Return Data'!$B$7:$R$2292,3,0)</f>
        <v>44679</v>
      </c>
      <c r="C10" s="65">
        <f>VLOOKUP($A10,'Return Data'!$B$7:$R$2292,4,0)</f>
        <v>40.2012</v>
      </c>
      <c r="D10" s="65">
        <f>VLOOKUP($A10,'Return Data'!$B$7:$R$2292,5,0)</f>
        <v>3.2688999999999999</v>
      </c>
      <c r="E10" s="66">
        <f t="shared" si="0"/>
        <v>2</v>
      </c>
      <c r="F10" s="65">
        <f>VLOOKUP($A10,'Return Data'!$B$7:$R$2292,6,0)</f>
        <v>7.2980999999999998</v>
      </c>
      <c r="G10" s="66">
        <f t="shared" si="1"/>
        <v>1</v>
      </c>
      <c r="H10" s="65">
        <f>VLOOKUP($A10,'Return Data'!$B$7:$R$2292,7,0)</f>
        <v>8.952</v>
      </c>
      <c r="I10" s="66">
        <f t="shared" si="2"/>
        <v>2</v>
      </c>
      <c r="J10" s="65">
        <f>VLOOKUP($A10,'Return Data'!$B$7:$R$2292,8,0)</f>
        <v>8.6256000000000004</v>
      </c>
      <c r="K10" s="66">
        <f t="shared" si="3"/>
        <v>2</v>
      </c>
      <c r="L10" s="65">
        <f>VLOOKUP($A10,'Return Data'!$B$7:$R$2292,9,0)</f>
        <v>3.8757999999999999</v>
      </c>
      <c r="M10" s="66">
        <f t="shared" si="4"/>
        <v>4</v>
      </c>
      <c r="N10" s="65">
        <f>VLOOKUP($A10,'Return Data'!$B$7:$R$2292,10,0)</f>
        <v>3.5834000000000001</v>
      </c>
      <c r="O10" s="66">
        <f t="shared" si="5"/>
        <v>3</v>
      </c>
      <c r="P10" s="65">
        <f>VLOOKUP($A10,'Return Data'!$B$7:$R$2292,11,0)</f>
        <v>3.2042000000000002</v>
      </c>
      <c r="Q10" s="66">
        <f t="shared" si="6"/>
        <v>3</v>
      </c>
      <c r="R10" s="65">
        <f>VLOOKUP($A10,'Return Data'!$B$7:$R$2292,12,0)</f>
        <v>3.7814999999999999</v>
      </c>
      <c r="S10" s="66">
        <f t="shared" si="7"/>
        <v>3</v>
      </c>
      <c r="T10" s="65">
        <f>VLOOKUP($A10,'Return Data'!$B$7:$R$2292,13,0)</f>
        <v>4.5406000000000004</v>
      </c>
      <c r="U10" s="66">
        <f t="shared" si="8"/>
        <v>3</v>
      </c>
      <c r="V10" s="65">
        <f>VLOOKUP($A10,'Return Data'!$B$7:$R$2292,17,0)</f>
        <v>6.5738000000000003</v>
      </c>
      <c r="W10" s="66">
        <f t="shared" si="9"/>
        <v>3</v>
      </c>
      <c r="X10" s="65">
        <f>VLOOKUP($A10,'Return Data'!$B$7:$R$2292,14,0)</f>
        <v>6.9545000000000003</v>
      </c>
      <c r="Y10" s="66">
        <f t="shared" si="10"/>
        <v>3</v>
      </c>
      <c r="Z10" s="65">
        <f>VLOOKUP($A10,'Return Data'!$B$7:$R$2292,16,0)</f>
        <v>7.9894999999999996</v>
      </c>
      <c r="AA10" s="67">
        <f t="shared" si="11"/>
        <v>4</v>
      </c>
    </row>
    <row r="11" spans="1:27" x14ac:dyDescent="0.3">
      <c r="A11" s="63" t="s">
        <v>788</v>
      </c>
      <c r="B11" s="64">
        <f>VLOOKUP($A11,'Return Data'!$B$7:$R$2292,3,0)</f>
        <v>44679</v>
      </c>
      <c r="C11" s="65">
        <f>VLOOKUP($A11,'Return Data'!$B$7:$R$2292,4,0)</f>
        <v>361.21300000000002</v>
      </c>
      <c r="D11" s="65">
        <f>VLOOKUP($A11,'Return Data'!$B$7:$R$2292,5,0)</f>
        <v>-4.3041999999999998</v>
      </c>
      <c r="E11" s="66">
        <f t="shared" si="0"/>
        <v>7</v>
      </c>
      <c r="F11" s="65">
        <f>VLOOKUP($A11,'Return Data'!$B$7:$R$2292,6,0)</f>
        <v>1.5563</v>
      </c>
      <c r="G11" s="66">
        <f t="shared" si="1"/>
        <v>7</v>
      </c>
      <c r="H11" s="65">
        <f>VLOOKUP($A11,'Return Data'!$B$7:$R$2292,7,0)</f>
        <v>8.2847000000000008</v>
      </c>
      <c r="I11" s="66">
        <f t="shared" si="2"/>
        <v>3</v>
      </c>
      <c r="J11" s="65">
        <f>VLOOKUP($A11,'Return Data'!$B$7:$R$2292,8,0)</f>
        <v>5.4546999999999999</v>
      </c>
      <c r="K11" s="66">
        <f t="shared" si="3"/>
        <v>6</v>
      </c>
      <c r="L11" s="65">
        <f>VLOOKUP($A11,'Return Data'!$B$7:$R$2292,9,0)</f>
        <v>4.1578999999999997</v>
      </c>
      <c r="M11" s="66">
        <f t="shared" si="4"/>
        <v>3</v>
      </c>
      <c r="N11" s="65">
        <f>VLOOKUP($A11,'Return Data'!$B$7:$R$2292,10,0)</f>
        <v>2.4323999999999999</v>
      </c>
      <c r="O11" s="66">
        <f t="shared" si="5"/>
        <v>7</v>
      </c>
      <c r="P11" s="65">
        <f>VLOOKUP($A11,'Return Data'!$B$7:$R$2292,11,0)</f>
        <v>1.5431999999999999</v>
      </c>
      <c r="Q11" s="66">
        <f t="shared" si="6"/>
        <v>7</v>
      </c>
      <c r="R11" s="65">
        <f>VLOOKUP($A11,'Return Data'!$B$7:$R$2292,12,0)</f>
        <v>3.2856000000000001</v>
      </c>
      <c r="S11" s="66">
        <f t="shared" si="7"/>
        <v>7</v>
      </c>
      <c r="T11" s="65">
        <f>VLOOKUP($A11,'Return Data'!$B$7:$R$2292,13,0)</f>
        <v>4.6067999999999998</v>
      </c>
      <c r="U11" s="66">
        <f t="shared" si="8"/>
        <v>2</v>
      </c>
      <c r="V11" s="65">
        <f>VLOOKUP($A11,'Return Data'!$B$7:$R$2292,17,0)</f>
        <v>7.0316999999999998</v>
      </c>
      <c r="W11" s="66">
        <f t="shared" si="9"/>
        <v>1</v>
      </c>
      <c r="X11" s="65">
        <f>VLOOKUP($A11,'Return Data'!$B$7:$R$2292,14,0)</f>
        <v>7.2960000000000003</v>
      </c>
      <c r="Y11" s="66">
        <f t="shared" si="10"/>
        <v>2</v>
      </c>
      <c r="Z11" s="65">
        <f>VLOOKUP($A11,'Return Data'!$B$7:$R$2292,16,0)</f>
        <v>8.3765000000000001</v>
      </c>
      <c r="AA11" s="67">
        <f t="shared" si="11"/>
        <v>1</v>
      </c>
    </row>
    <row r="12" spans="1:27" x14ac:dyDescent="0.3">
      <c r="A12" s="63" t="s">
        <v>789</v>
      </c>
      <c r="B12" s="64">
        <f>VLOOKUP($A12,'Return Data'!$B$7:$R$2292,3,0)</f>
        <v>44679</v>
      </c>
      <c r="C12" s="65">
        <f>VLOOKUP($A12,'Return Data'!$B$7:$R$2292,4,0)</f>
        <v>1227.4535000000001</v>
      </c>
      <c r="D12" s="65">
        <f>VLOOKUP($A12,'Return Data'!$B$7:$R$2292,5,0)</f>
        <v>5.63</v>
      </c>
      <c r="E12" s="66">
        <f t="shared" si="0"/>
        <v>1</v>
      </c>
      <c r="F12" s="65">
        <f>VLOOKUP($A12,'Return Data'!$B$7:$R$2292,6,0)</f>
        <v>3.9512999999999998</v>
      </c>
      <c r="G12" s="66">
        <f t="shared" si="1"/>
        <v>4</v>
      </c>
      <c r="H12" s="65">
        <f>VLOOKUP($A12,'Return Data'!$B$7:$R$2292,7,0)</f>
        <v>10.445600000000001</v>
      </c>
      <c r="I12" s="66">
        <f t="shared" si="2"/>
        <v>1</v>
      </c>
      <c r="J12" s="65">
        <f>VLOOKUP($A12,'Return Data'!$B$7:$R$2292,8,0)</f>
        <v>10.242100000000001</v>
      </c>
      <c r="K12" s="66">
        <f t="shared" si="3"/>
        <v>1</v>
      </c>
      <c r="L12" s="65">
        <f>VLOOKUP($A12,'Return Data'!$B$7:$R$2292,9,0)</f>
        <v>1.6806000000000001</v>
      </c>
      <c r="M12" s="66">
        <f t="shared" si="4"/>
        <v>6</v>
      </c>
      <c r="N12" s="65">
        <f>VLOOKUP($A12,'Return Data'!$B$7:$R$2292,10,0)</f>
        <v>2.9956999999999998</v>
      </c>
      <c r="O12" s="66">
        <f t="shared" si="5"/>
        <v>5</v>
      </c>
      <c r="P12" s="65">
        <f>VLOOKUP($A12,'Return Data'!$B$7:$R$2292,11,0)</f>
        <v>3.0920999999999998</v>
      </c>
      <c r="Q12" s="66">
        <f t="shared" si="6"/>
        <v>4</v>
      </c>
      <c r="R12" s="65">
        <f>VLOOKUP($A12,'Return Data'!$B$7:$R$2292,12,0)</f>
        <v>4.0160999999999998</v>
      </c>
      <c r="S12" s="66">
        <f t="shared" si="7"/>
        <v>2</v>
      </c>
      <c r="T12" s="65">
        <f>VLOOKUP($A12,'Return Data'!$B$7:$R$2292,13,0)</f>
        <v>5.0448000000000004</v>
      </c>
      <c r="U12" s="66">
        <f t="shared" si="8"/>
        <v>1</v>
      </c>
      <c r="V12" s="65"/>
      <c r="W12" s="66"/>
      <c r="X12" s="65"/>
      <c r="Y12" s="66"/>
      <c r="Z12" s="65">
        <f>VLOOKUP($A12,'Return Data'!$B$7:$R$2292,16,0)</f>
        <v>7.1718000000000002</v>
      </c>
      <c r="AA12" s="67">
        <f t="shared" si="11"/>
        <v>5</v>
      </c>
    </row>
    <row r="13" spans="1:27" x14ac:dyDescent="0.3">
      <c r="A13" s="63" t="s">
        <v>792</v>
      </c>
      <c r="B13" s="64">
        <f>VLOOKUP($A13,'Return Data'!$B$7:$R$2292,3,0)</f>
        <v>44679</v>
      </c>
      <c r="C13" s="65">
        <f>VLOOKUP($A13,'Return Data'!$B$7:$R$2292,4,0)</f>
        <v>37.780200000000001</v>
      </c>
      <c r="D13" s="65">
        <f>VLOOKUP($A13,'Return Data'!$B$7:$R$2292,5,0)</f>
        <v>-3.6709000000000001</v>
      </c>
      <c r="E13" s="66">
        <f t="shared" si="0"/>
        <v>6</v>
      </c>
      <c r="F13" s="65">
        <f>VLOOKUP($A13,'Return Data'!$B$7:$R$2292,6,0)</f>
        <v>5.4771000000000001</v>
      </c>
      <c r="G13" s="66">
        <f t="shared" si="1"/>
        <v>2</v>
      </c>
      <c r="H13" s="65">
        <f>VLOOKUP($A13,'Return Data'!$B$7:$R$2292,7,0)</f>
        <v>5.2084000000000001</v>
      </c>
      <c r="I13" s="66">
        <f t="shared" si="2"/>
        <v>6</v>
      </c>
      <c r="J13" s="65">
        <f>VLOOKUP($A13,'Return Data'!$B$7:$R$2292,8,0)</f>
        <v>7.0472000000000001</v>
      </c>
      <c r="K13" s="66">
        <f t="shared" si="3"/>
        <v>3</v>
      </c>
      <c r="L13" s="65">
        <f>VLOOKUP($A13,'Return Data'!$B$7:$R$2292,9,0)</f>
        <v>1.6291</v>
      </c>
      <c r="M13" s="66">
        <f t="shared" si="4"/>
        <v>7</v>
      </c>
      <c r="N13" s="65">
        <f>VLOOKUP($A13,'Return Data'!$B$7:$R$2292,10,0)</f>
        <v>3.4197000000000002</v>
      </c>
      <c r="O13" s="66">
        <f t="shared" si="5"/>
        <v>4</v>
      </c>
      <c r="P13" s="65">
        <f>VLOOKUP($A13,'Return Data'!$B$7:$R$2292,11,0)</f>
        <v>3.3778999999999999</v>
      </c>
      <c r="Q13" s="66">
        <f t="shared" si="6"/>
        <v>2</v>
      </c>
      <c r="R13" s="65">
        <f>VLOOKUP($A13,'Return Data'!$B$7:$R$2292,12,0)</f>
        <v>3.5575000000000001</v>
      </c>
      <c r="S13" s="66">
        <f t="shared" si="7"/>
        <v>5</v>
      </c>
      <c r="T13" s="65">
        <f>VLOOKUP($A13,'Return Data'!$B$7:$R$2292,13,0)</f>
        <v>4.2454000000000001</v>
      </c>
      <c r="U13" s="66">
        <f t="shared" si="8"/>
        <v>5</v>
      </c>
      <c r="V13" s="65">
        <f>VLOOKUP($A13,'Return Data'!$B$7:$R$2292,17,0)</f>
        <v>6.8720999999999997</v>
      </c>
      <c r="W13" s="66">
        <f t="shared" si="9"/>
        <v>2</v>
      </c>
      <c r="X13" s="65">
        <f>VLOOKUP($A13,'Return Data'!$B$7:$R$2292,14,0)</f>
        <v>7.7424999999999997</v>
      </c>
      <c r="Y13" s="66">
        <f t="shared" si="10"/>
        <v>1</v>
      </c>
      <c r="Z13" s="65">
        <f>VLOOKUP($A13,'Return Data'!$B$7:$R$2292,16,0)</f>
        <v>8.1906999999999996</v>
      </c>
      <c r="AA13" s="67">
        <f t="shared" si="11"/>
        <v>2</v>
      </c>
    </row>
    <row r="14" spans="1:27" x14ac:dyDescent="0.3">
      <c r="A14" s="63" t="s">
        <v>793</v>
      </c>
      <c r="B14" s="64">
        <f>VLOOKUP($A14,'Return Data'!$B$7:$R$2292,3,0)</f>
        <v>44679</v>
      </c>
      <c r="C14" s="65">
        <f>VLOOKUP($A14,'Return Data'!$B$7:$R$2292,4,0)</f>
        <v>1260.7334000000001</v>
      </c>
      <c r="D14" s="65">
        <f>VLOOKUP($A14,'Return Data'!$B$7:$R$2292,5,0)</f>
        <v>-0.61950000000000005</v>
      </c>
      <c r="E14" s="66">
        <f t="shared" si="0"/>
        <v>4</v>
      </c>
      <c r="F14" s="65">
        <f>VLOOKUP($A14,'Return Data'!$B$7:$R$2292,6,0)</f>
        <v>3.8748999999999998</v>
      </c>
      <c r="G14" s="66">
        <f t="shared" si="1"/>
        <v>5</v>
      </c>
      <c r="H14" s="65">
        <f>VLOOKUP($A14,'Return Data'!$B$7:$R$2292,7,0)</f>
        <v>5.7445000000000004</v>
      </c>
      <c r="I14" s="66">
        <f t="shared" si="2"/>
        <v>5</v>
      </c>
      <c r="J14" s="65">
        <f>VLOOKUP($A14,'Return Data'!$B$7:$R$2292,8,0)</f>
        <v>6.5781000000000001</v>
      </c>
      <c r="K14" s="66">
        <f t="shared" si="3"/>
        <v>5</v>
      </c>
      <c r="L14" s="65">
        <f>VLOOKUP($A14,'Return Data'!$B$7:$R$2292,9,0)</f>
        <v>3.2820999999999998</v>
      </c>
      <c r="M14" s="66">
        <f t="shared" si="4"/>
        <v>5</v>
      </c>
      <c r="N14" s="65">
        <f>VLOOKUP($A14,'Return Data'!$B$7:$R$2292,10,0)</f>
        <v>2.7831000000000001</v>
      </c>
      <c r="O14" s="66">
        <f t="shared" si="5"/>
        <v>6</v>
      </c>
      <c r="P14" s="65">
        <f>VLOOKUP($A14,'Return Data'!$B$7:$R$2292,11,0)</f>
        <v>2.5613000000000001</v>
      </c>
      <c r="Q14" s="66">
        <f t="shared" si="6"/>
        <v>6</v>
      </c>
      <c r="R14" s="65">
        <f>VLOOKUP($A14,'Return Data'!$B$7:$R$2292,12,0)</f>
        <v>3.3094000000000001</v>
      </c>
      <c r="S14" s="66">
        <f t="shared" si="7"/>
        <v>6</v>
      </c>
      <c r="T14" s="65">
        <f>VLOOKUP($A14,'Return Data'!$B$7:$R$2292,13,0)</f>
        <v>3.7498999999999998</v>
      </c>
      <c r="U14" s="66">
        <f t="shared" si="8"/>
        <v>7</v>
      </c>
      <c r="V14" s="65">
        <f>VLOOKUP($A14,'Return Data'!$B$7:$R$2292,17,0)</f>
        <v>5.3432000000000004</v>
      </c>
      <c r="W14" s="66">
        <f t="shared" ref="W14" si="12">RANK(V14,V$8:V$14,0)</f>
        <v>5</v>
      </c>
      <c r="X14" s="65"/>
      <c r="Y14" s="66"/>
      <c r="Z14" s="65">
        <f>VLOOKUP($A14,'Return Data'!$B$7:$R$2292,16,0)</f>
        <v>6.8521999999999998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-9.5371428571428621E-2</v>
      </c>
      <c r="E16" s="74"/>
      <c r="F16" s="75">
        <f>AVERAGE(F8:F14)</f>
        <v>4.2827000000000002</v>
      </c>
      <c r="G16" s="74"/>
      <c r="H16" s="75">
        <f>AVERAGE(H8:H14)</f>
        <v>7.0422571428571432</v>
      </c>
      <c r="I16" s="74"/>
      <c r="J16" s="75">
        <f>AVERAGE(J8:J14)</f>
        <v>7.0781000000000009</v>
      </c>
      <c r="K16" s="74"/>
      <c r="L16" s="75">
        <f>AVERAGE(L8:L14)</f>
        <v>3.4453142857142853</v>
      </c>
      <c r="M16" s="74"/>
      <c r="N16" s="75">
        <f>AVERAGE(N8:N14)</f>
        <v>3.4223428571428576</v>
      </c>
      <c r="O16" s="74"/>
      <c r="P16" s="75">
        <f>AVERAGE(P8:P14)</f>
        <v>2.9972285714285714</v>
      </c>
      <c r="Q16" s="74"/>
      <c r="R16" s="75">
        <f>AVERAGE(R8:R14)</f>
        <v>3.6643142857142861</v>
      </c>
      <c r="S16" s="74"/>
      <c r="T16" s="75">
        <f>AVERAGE(T8:T14)</f>
        <v>4.3813142857142866</v>
      </c>
      <c r="U16" s="74"/>
      <c r="V16" s="75">
        <f>AVERAGE(V8:V14)</f>
        <v>6.156133333333333</v>
      </c>
      <c r="W16" s="74"/>
      <c r="X16" s="75">
        <f>AVERAGE(X8:X14)</f>
        <v>6.9102199999999998</v>
      </c>
      <c r="Y16" s="74"/>
      <c r="Z16" s="75">
        <f>AVERAGE(Z8:Z14)</f>
        <v>7.6540571428571429</v>
      </c>
      <c r="AA16" s="76"/>
    </row>
    <row r="17" spans="1:27" x14ac:dyDescent="0.3">
      <c r="A17" s="73" t="s">
        <v>28</v>
      </c>
      <c r="B17" s="74"/>
      <c r="C17" s="74"/>
      <c r="D17" s="75">
        <f>MIN(D8:D14)</f>
        <v>-4.3041999999999998</v>
      </c>
      <c r="E17" s="74"/>
      <c r="F17" s="75">
        <f>MIN(F8:F14)</f>
        <v>1.5563</v>
      </c>
      <c r="G17" s="74"/>
      <c r="H17" s="75">
        <f>MIN(H8:H14)</f>
        <v>4.8547000000000002</v>
      </c>
      <c r="I17" s="74"/>
      <c r="J17" s="75">
        <f>MIN(J8:J14)</f>
        <v>4.5986000000000002</v>
      </c>
      <c r="K17" s="74"/>
      <c r="L17" s="75">
        <f>MIN(L8:L14)</f>
        <v>1.6291</v>
      </c>
      <c r="M17" s="74"/>
      <c r="N17" s="75">
        <f>MIN(N8:N14)</f>
        <v>2.4323999999999999</v>
      </c>
      <c r="O17" s="74"/>
      <c r="P17" s="75">
        <f>MIN(P8:P14)</f>
        <v>1.5431999999999999</v>
      </c>
      <c r="Q17" s="74"/>
      <c r="R17" s="75">
        <f>MIN(R8:R14)</f>
        <v>3.2856000000000001</v>
      </c>
      <c r="S17" s="74"/>
      <c r="T17" s="75">
        <f>MIN(T8:T14)</f>
        <v>3.7498999999999998</v>
      </c>
      <c r="U17" s="74"/>
      <c r="V17" s="75">
        <f>MIN(V8:V14)</f>
        <v>5.1734</v>
      </c>
      <c r="W17" s="74"/>
      <c r="X17" s="75">
        <f>MIN(X8:X14)</f>
        <v>5.8403999999999998</v>
      </c>
      <c r="Y17" s="74"/>
      <c r="Z17" s="75">
        <f>MIN(Z8:Z14)</f>
        <v>6.8116000000000003</v>
      </c>
      <c r="AA17" s="76"/>
    </row>
    <row r="18" spans="1:27" ht="15" thickBot="1" x14ac:dyDescent="0.35">
      <c r="A18" s="77" t="s">
        <v>29</v>
      </c>
      <c r="B18" s="78"/>
      <c r="C18" s="78"/>
      <c r="D18" s="79">
        <f>MAX(D8:D14)</f>
        <v>5.63</v>
      </c>
      <c r="E18" s="78"/>
      <c r="F18" s="79">
        <f>MAX(F8:F14)</f>
        <v>7.2980999999999998</v>
      </c>
      <c r="G18" s="78"/>
      <c r="H18" s="79">
        <f>MAX(H8:H14)</f>
        <v>10.445600000000001</v>
      </c>
      <c r="I18" s="78"/>
      <c r="J18" s="79">
        <f>MAX(J8:J14)</f>
        <v>10.242100000000001</v>
      </c>
      <c r="K18" s="78"/>
      <c r="L18" s="79">
        <f>MAX(L8:L14)</f>
        <v>5.0808</v>
      </c>
      <c r="M18" s="78"/>
      <c r="N18" s="79">
        <f>MAX(N8:N14)</f>
        <v>4.9569000000000001</v>
      </c>
      <c r="O18" s="78"/>
      <c r="P18" s="79">
        <f>MAX(P8:P14)</f>
        <v>4.1708999999999996</v>
      </c>
      <c r="Q18" s="78"/>
      <c r="R18" s="79">
        <f>MAX(R8:R14)</f>
        <v>4.0305999999999997</v>
      </c>
      <c r="S18" s="78"/>
      <c r="T18" s="79">
        <f>MAX(T8:T14)</f>
        <v>5.0448000000000004</v>
      </c>
      <c r="U18" s="78"/>
      <c r="V18" s="79">
        <f>MAX(V8:V14)</f>
        <v>7.0316999999999998</v>
      </c>
      <c r="W18" s="78"/>
      <c r="X18" s="79">
        <f>MAX(X8:X14)</f>
        <v>7.7424999999999997</v>
      </c>
      <c r="Y18" s="78"/>
      <c r="Z18" s="79">
        <f>MAX(Z8:Z14)</f>
        <v>8.3765000000000001</v>
      </c>
      <c r="AA18" s="80"/>
    </row>
    <row r="19" spans="1:27" x14ac:dyDescent="0.3">
      <c r="A19" s="112" t="s">
        <v>431</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1510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781</v>
      </c>
      <c r="B8" s="64">
        <f>VLOOKUP($A8,'Return Data'!$B$7:$R$2292,3,0)</f>
        <v>44679</v>
      </c>
      <c r="C8" s="65">
        <f>VLOOKUP($A8,'Return Data'!$B$7:$R$2292,4,0)</f>
        <v>278.6789</v>
      </c>
      <c r="D8" s="65">
        <f>VLOOKUP($A8,'Return Data'!$B$7:$R$2292,5,0)</f>
        <v>1.3884000000000001</v>
      </c>
      <c r="E8" s="66">
        <f>RANK(D8,D$8:D$14,0)</f>
        <v>3</v>
      </c>
      <c r="F8" s="65">
        <f>VLOOKUP($A8,'Return Data'!$B$7:$R$2292,6,0)</f>
        <v>5.0751999999999997</v>
      </c>
      <c r="G8" s="66">
        <f>RANK(F8,F$8:F$14,0)</f>
        <v>3</v>
      </c>
      <c r="H8" s="65">
        <f>VLOOKUP($A8,'Return Data'!$B$7:$R$2292,7,0)</f>
        <v>5.5499000000000001</v>
      </c>
      <c r="I8" s="66">
        <f>RANK(H8,H$8:H$14,0)</f>
        <v>4</v>
      </c>
      <c r="J8" s="65">
        <f>VLOOKUP($A8,'Return Data'!$B$7:$R$2292,8,0)</f>
        <v>6.7438000000000002</v>
      </c>
      <c r="K8" s="66">
        <f>RANK(J8,J$8:J$14,0)</f>
        <v>3</v>
      </c>
      <c r="L8" s="65">
        <f>VLOOKUP($A8,'Return Data'!$B$7:$R$2292,9,0)</f>
        <v>4.1538000000000004</v>
      </c>
      <c r="M8" s="66">
        <f>RANK(L8,L$8:L$14,0)</f>
        <v>2</v>
      </c>
      <c r="N8" s="65">
        <f>VLOOKUP($A8,'Return Data'!$B$7:$R$2292,10,0)</f>
        <v>4.7066999999999997</v>
      </c>
      <c r="O8" s="66">
        <f>RANK(N8,N$8:N$14,0)</f>
        <v>1</v>
      </c>
      <c r="P8" s="65">
        <f>VLOOKUP($A8,'Return Data'!$B$7:$R$2292,11,0)</f>
        <v>3.9344000000000001</v>
      </c>
      <c r="Q8" s="66">
        <f>RANK(P8,P$8:P$14,0)</f>
        <v>1</v>
      </c>
      <c r="R8" s="65">
        <f>VLOOKUP($A8,'Return Data'!$B$7:$R$2292,12,0)</f>
        <v>3.8065000000000002</v>
      </c>
      <c r="S8" s="66">
        <f>RANK(R8,R$8:R$14,0)</f>
        <v>1</v>
      </c>
      <c r="T8" s="65">
        <f>VLOOKUP($A8,'Return Data'!$B$7:$R$2292,13,0)</f>
        <v>4.2068000000000003</v>
      </c>
      <c r="U8" s="66">
        <f>RANK(T8,T$8:T$14,0)</f>
        <v>3</v>
      </c>
      <c r="V8" s="65">
        <f>VLOOKUP($A8,'Return Data'!$B$7:$R$2292,17,0)</f>
        <v>5.7488000000000001</v>
      </c>
      <c r="W8" s="66">
        <f>RANK(V8,V$8:V$14,0)</f>
        <v>4</v>
      </c>
      <c r="X8" s="65">
        <f>VLOOKUP($A8,'Return Data'!$B$7:$R$2292,14,0)</f>
        <v>6.5095000000000001</v>
      </c>
      <c r="Y8" s="66">
        <f>RANK(X8,X$8:X$14,0)</f>
        <v>4</v>
      </c>
      <c r="Z8" s="65">
        <f>VLOOKUP($A8,'Return Data'!$B$7:$R$2292,16,0)</f>
        <v>8.1351999999999993</v>
      </c>
      <c r="AA8" s="67">
        <f>RANK(Z8,Z$8:Z$14,0)</f>
        <v>1</v>
      </c>
    </row>
    <row r="9" spans="1:27" x14ac:dyDescent="0.3">
      <c r="A9" s="63" t="s">
        <v>783</v>
      </c>
      <c r="B9" s="64">
        <f>VLOOKUP($A9,'Return Data'!$B$7:$R$2292,3,0)</f>
        <v>44679</v>
      </c>
      <c r="C9" s="65">
        <f>VLOOKUP($A9,'Return Data'!$B$7:$R$2292,4,0)</f>
        <v>32.546500000000002</v>
      </c>
      <c r="D9" s="65">
        <f>VLOOKUP($A9,'Return Data'!$B$7:$R$2292,5,0)</f>
        <v>-3.2519999999999998</v>
      </c>
      <c r="E9" s="66">
        <f t="shared" ref="E9:E14" si="0">RANK(D9,D$8:D$14,0)</f>
        <v>5</v>
      </c>
      <c r="F9" s="65">
        <f>VLOOKUP($A9,'Return Data'!$B$7:$R$2292,6,0)</f>
        <v>1.7946</v>
      </c>
      <c r="G9" s="66">
        <f t="shared" ref="G9:G14" si="1">RANK(F9,F$8:F$14,0)</f>
        <v>6</v>
      </c>
      <c r="H9" s="65">
        <f>VLOOKUP($A9,'Return Data'!$B$7:$R$2292,7,0)</f>
        <v>4.1528</v>
      </c>
      <c r="I9" s="66">
        <f t="shared" ref="I9:I14" si="2">RANK(H9,H$8:H$14,0)</f>
        <v>7</v>
      </c>
      <c r="J9" s="65">
        <f>VLOOKUP($A9,'Return Data'!$B$7:$R$2292,8,0)</f>
        <v>3.9015</v>
      </c>
      <c r="K9" s="66">
        <f t="shared" ref="K9:K14" si="3">RANK(J9,J$8:J$14,0)</f>
        <v>7</v>
      </c>
      <c r="L9" s="65">
        <f>VLOOKUP($A9,'Return Data'!$B$7:$R$2292,9,0)</f>
        <v>4.3827999999999996</v>
      </c>
      <c r="M9" s="66">
        <f t="shared" ref="M9:M14" si="4">RANK(L9,L$8:L$14,0)</f>
        <v>1</v>
      </c>
      <c r="N9" s="65">
        <f>VLOOKUP($A9,'Return Data'!$B$7:$R$2292,10,0)</f>
        <v>3.1038999999999999</v>
      </c>
      <c r="O9" s="66">
        <f t="shared" ref="O9:O14" si="5">RANK(N9,N$8:N$14,0)</f>
        <v>3</v>
      </c>
      <c r="P9" s="65">
        <f>VLOOKUP($A9,'Return Data'!$B$7:$R$2292,11,0)</f>
        <v>2.3597000000000001</v>
      </c>
      <c r="Q9" s="66">
        <f t="shared" ref="Q9:Q14" si="6">RANK(P9,P$8:P$14,0)</f>
        <v>5</v>
      </c>
      <c r="R9" s="65">
        <f>VLOOKUP($A9,'Return Data'!$B$7:$R$2292,12,0)</f>
        <v>2.9853999999999998</v>
      </c>
      <c r="S9" s="66">
        <f t="shared" ref="S9:S14" si="7">RANK(R9,R$8:R$14,0)</f>
        <v>5</v>
      </c>
      <c r="T9" s="65">
        <f>VLOOKUP($A9,'Return Data'!$B$7:$R$2292,13,0)</f>
        <v>3.3721000000000001</v>
      </c>
      <c r="U9" s="66">
        <f t="shared" ref="U9:U14" si="8">RANK(T9,T$8:T$14,0)</f>
        <v>6</v>
      </c>
      <c r="V9" s="65">
        <f>VLOOKUP($A9,'Return Data'!$B$7:$R$2292,17,0)</f>
        <v>4.4534000000000002</v>
      </c>
      <c r="W9" s="66">
        <f t="shared" ref="W9:W11" si="9">RANK(V9,V$8:V$14,0)</f>
        <v>6</v>
      </c>
      <c r="X9" s="65">
        <f>VLOOKUP($A9,'Return Data'!$B$7:$R$2292,14,0)</f>
        <v>5.1620999999999997</v>
      </c>
      <c r="Y9" s="66">
        <f t="shared" ref="Y9:Y11" si="10">RANK(X9,X$8:X$14,0)</f>
        <v>5</v>
      </c>
      <c r="Z9" s="65">
        <f>VLOOKUP($A9,'Return Data'!$B$7:$R$2292,16,0)</f>
        <v>5.7725999999999997</v>
      </c>
      <c r="AA9" s="67">
        <f t="shared" ref="AA9:AA14" si="11">RANK(Z9,Z$8:Z$14,0)</f>
        <v>7</v>
      </c>
    </row>
    <row r="10" spans="1:27" x14ac:dyDescent="0.3">
      <c r="A10" s="63" t="s">
        <v>785</v>
      </c>
      <c r="B10" s="64">
        <f>VLOOKUP($A10,'Return Data'!$B$7:$R$2292,3,0)</f>
        <v>44679</v>
      </c>
      <c r="C10" s="65">
        <f>VLOOKUP($A10,'Return Data'!$B$7:$R$2292,4,0)</f>
        <v>39.696300000000001</v>
      </c>
      <c r="D10" s="65">
        <f>VLOOKUP($A10,'Return Data'!$B$7:$R$2292,5,0)</f>
        <v>3.0345</v>
      </c>
      <c r="E10" s="66">
        <f t="shared" si="0"/>
        <v>2</v>
      </c>
      <c r="F10" s="65">
        <f>VLOOKUP($A10,'Return Data'!$B$7:$R$2292,6,0)</f>
        <v>7.0533999999999999</v>
      </c>
      <c r="G10" s="66">
        <f t="shared" si="1"/>
        <v>1</v>
      </c>
      <c r="H10" s="65">
        <f>VLOOKUP($A10,'Return Data'!$B$7:$R$2292,7,0)</f>
        <v>8.7102000000000004</v>
      </c>
      <c r="I10" s="66">
        <f t="shared" si="2"/>
        <v>2</v>
      </c>
      <c r="J10" s="65">
        <f>VLOOKUP($A10,'Return Data'!$B$7:$R$2292,8,0)</f>
        <v>8.3775999999999993</v>
      </c>
      <c r="K10" s="66">
        <f t="shared" si="3"/>
        <v>2</v>
      </c>
      <c r="L10" s="65">
        <f>VLOOKUP($A10,'Return Data'!$B$7:$R$2292,9,0)</f>
        <v>3.6267999999999998</v>
      </c>
      <c r="M10" s="66">
        <f t="shared" si="4"/>
        <v>3</v>
      </c>
      <c r="N10" s="65">
        <f>VLOOKUP($A10,'Return Data'!$B$7:$R$2292,10,0)</f>
        <v>3.3321999999999998</v>
      </c>
      <c r="O10" s="66">
        <f t="shared" si="5"/>
        <v>2</v>
      </c>
      <c r="P10" s="65">
        <f>VLOOKUP($A10,'Return Data'!$B$7:$R$2292,11,0)</f>
        <v>2.9502999999999999</v>
      </c>
      <c r="Q10" s="66">
        <f t="shared" si="6"/>
        <v>3</v>
      </c>
      <c r="R10" s="65">
        <f>VLOOKUP($A10,'Return Data'!$B$7:$R$2292,12,0)</f>
        <v>3.5247999999999999</v>
      </c>
      <c r="S10" s="66">
        <f t="shared" si="7"/>
        <v>3</v>
      </c>
      <c r="T10" s="65">
        <f>VLOOKUP($A10,'Return Data'!$B$7:$R$2292,13,0)</f>
        <v>4.2794999999999996</v>
      </c>
      <c r="U10" s="66">
        <f t="shared" si="8"/>
        <v>2</v>
      </c>
      <c r="V10" s="65">
        <f>VLOOKUP($A10,'Return Data'!$B$7:$R$2292,17,0)</f>
        <v>6.3147000000000002</v>
      </c>
      <c r="W10" s="66">
        <f t="shared" si="9"/>
        <v>2</v>
      </c>
      <c r="X10" s="65">
        <f>VLOOKUP($A10,'Return Data'!$B$7:$R$2292,14,0)</f>
        <v>6.7279999999999998</v>
      </c>
      <c r="Y10" s="66">
        <f t="shared" si="10"/>
        <v>2</v>
      </c>
      <c r="Z10" s="65">
        <f>VLOOKUP($A10,'Return Data'!$B$7:$R$2292,16,0)</f>
        <v>7.8860999999999999</v>
      </c>
      <c r="AA10" s="67">
        <f t="shared" si="11"/>
        <v>2</v>
      </c>
    </row>
    <row r="11" spans="1:27" x14ac:dyDescent="0.3">
      <c r="A11" s="63" t="s">
        <v>787</v>
      </c>
      <c r="B11" s="64">
        <f>VLOOKUP($A11,'Return Data'!$B$7:$R$2292,3,0)</f>
        <v>44679</v>
      </c>
      <c r="C11" s="65">
        <f>VLOOKUP($A11,'Return Data'!$B$7:$R$2292,4,0)</f>
        <v>337.6644</v>
      </c>
      <c r="D11" s="65">
        <f>VLOOKUP($A11,'Return Data'!$B$7:$R$2292,5,0)</f>
        <v>-5.0148999999999999</v>
      </c>
      <c r="E11" s="66">
        <f t="shared" si="0"/>
        <v>7</v>
      </c>
      <c r="F11" s="65">
        <f>VLOOKUP($A11,'Return Data'!$B$7:$R$2292,6,0)</f>
        <v>0.83960000000000001</v>
      </c>
      <c r="G11" s="66">
        <f t="shared" si="1"/>
        <v>7</v>
      </c>
      <c r="H11" s="65">
        <f>VLOOKUP($A11,'Return Data'!$B$7:$R$2292,7,0)</f>
        <v>7.5652999999999997</v>
      </c>
      <c r="I11" s="66">
        <f t="shared" si="2"/>
        <v>3</v>
      </c>
      <c r="J11" s="65">
        <f>VLOOKUP($A11,'Return Data'!$B$7:$R$2292,8,0)</f>
        <v>4.7336999999999998</v>
      </c>
      <c r="K11" s="66">
        <f t="shared" si="3"/>
        <v>6</v>
      </c>
      <c r="L11" s="65">
        <f>VLOOKUP($A11,'Return Data'!$B$7:$R$2292,9,0)</f>
        <v>3.4359000000000002</v>
      </c>
      <c r="M11" s="66">
        <f t="shared" si="4"/>
        <v>4</v>
      </c>
      <c r="N11" s="65">
        <f>VLOOKUP($A11,'Return Data'!$B$7:$R$2292,10,0)</f>
        <v>1.7090000000000001</v>
      </c>
      <c r="O11" s="66">
        <f t="shared" si="5"/>
        <v>7</v>
      </c>
      <c r="P11" s="65">
        <f>VLOOKUP($A11,'Return Data'!$B$7:$R$2292,11,0)</f>
        <v>0.81899999999999995</v>
      </c>
      <c r="Q11" s="66">
        <f t="shared" si="6"/>
        <v>7</v>
      </c>
      <c r="R11" s="65">
        <f>VLOOKUP($A11,'Return Data'!$B$7:$R$2292,12,0)</f>
        <v>2.5497999999999998</v>
      </c>
      <c r="S11" s="66">
        <f t="shared" si="7"/>
        <v>7</v>
      </c>
      <c r="T11" s="65">
        <f>VLOOKUP($A11,'Return Data'!$B$7:$R$2292,13,0)</f>
        <v>3.8563000000000001</v>
      </c>
      <c r="U11" s="66">
        <f t="shared" si="8"/>
        <v>5</v>
      </c>
      <c r="V11" s="65">
        <f>VLOOKUP($A11,'Return Data'!$B$7:$R$2292,17,0)</f>
        <v>6.2633000000000001</v>
      </c>
      <c r="W11" s="66">
        <f t="shared" si="9"/>
        <v>3</v>
      </c>
      <c r="X11" s="65">
        <f>VLOOKUP($A11,'Return Data'!$B$7:$R$2292,14,0)</f>
        <v>6.5189000000000004</v>
      </c>
      <c r="Y11" s="66">
        <f t="shared" si="10"/>
        <v>3</v>
      </c>
      <c r="Z11" s="65">
        <f>VLOOKUP($A11,'Return Data'!$B$7:$R$2292,16,0)</f>
        <v>7.6756000000000002</v>
      </c>
      <c r="AA11" s="67">
        <f t="shared" si="11"/>
        <v>3</v>
      </c>
    </row>
    <row r="12" spans="1:27" x14ac:dyDescent="0.3">
      <c r="A12" s="63" t="s">
        <v>790</v>
      </c>
      <c r="B12" s="64">
        <f>VLOOKUP($A12,'Return Data'!$B$7:$R$2292,3,0)</f>
        <v>44679</v>
      </c>
      <c r="C12" s="65">
        <f>VLOOKUP($A12,'Return Data'!$B$7:$R$2292,4,0)</f>
        <v>1214.5694000000001</v>
      </c>
      <c r="D12" s="65">
        <f>VLOOKUP($A12,'Return Data'!$B$7:$R$2292,5,0)</f>
        <v>5.2328000000000001</v>
      </c>
      <c r="E12" s="66">
        <f t="shared" si="0"/>
        <v>1</v>
      </c>
      <c r="F12" s="65">
        <f>VLOOKUP($A12,'Return Data'!$B$7:$R$2292,6,0)</f>
        <v>3.5522</v>
      </c>
      <c r="G12" s="66">
        <f t="shared" si="1"/>
        <v>4</v>
      </c>
      <c r="H12" s="65">
        <f>VLOOKUP($A12,'Return Data'!$B$7:$R$2292,7,0)</f>
        <v>10.044600000000001</v>
      </c>
      <c r="I12" s="66">
        <f t="shared" si="2"/>
        <v>1</v>
      </c>
      <c r="J12" s="65">
        <f>VLOOKUP($A12,'Return Data'!$B$7:$R$2292,8,0)</f>
        <v>9.8402999999999992</v>
      </c>
      <c r="K12" s="66">
        <f t="shared" si="3"/>
        <v>1</v>
      </c>
      <c r="L12" s="65">
        <f>VLOOKUP($A12,'Return Data'!$B$7:$R$2292,9,0)</f>
        <v>1.2799</v>
      </c>
      <c r="M12" s="66">
        <f t="shared" si="4"/>
        <v>7</v>
      </c>
      <c r="N12" s="65">
        <f>VLOOKUP($A12,'Return Data'!$B$7:$R$2292,10,0)</f>
        <v>2.5929000000000002</v>
      </c>
      <c r="O12" s="66">
        <f t="shared" si="5"/>
        <v>5</v>
      </c>
      <c r="P12" s="65">
        <f>VLOOKUP($A12,'Return Data'!$B$7:$R$2292,11,0)</f>
        <v>2.6863000000000001</v>
      </c>
      <c r="Q12" s="66">
        <f t="shared" si="6"/>
        <v>4</v>
      </c>
      <c r="R12" s="65">
        <f>VLOOKUP($A12,'Return Data'!$B$7:$R$2292,12,0)</f>
        <v>3.6052</v>
      </c>
      <c r="S12" s="66">
        <f t="shared" si="7"/>
        <v>2</v>
      </c>
      <c r="T12" s="65">
        <f>VLOOKUP($A12,'Return Data'!$B$7:$R$2292,13,0)</f>
        <v>4.6258999999999997</v>
      </c>
      <c r="U12" s="66">
        <f t="shared" si="8"/>
        <v>1</v>
      </c>
      <c r="V12" s="65"/>
      <c r="W12" s="66"/>
      <c r="X12" s="65"/>
      <c r="Y12" s="66"/>
      <c r="Z12" s="65">
        <f>VLOOKUP($A12,'Return Data'!$B$7:$R$2292,16,0)</f>
        <v>6.7903000000000002</v>
      </c>
      <c r="AA12" s="67">
        <f t="shared" si="11"/>
        <v>5</v>
      </c>
    </row>
    <row r="13" spans="1:27" x14ac:dyDescent="0.3">
      <c r="A13" s="63" t="s">
        <v>791</v>
      </c>
      <c r="B13" s="64">
        <f>VLOOKUP($A13,'Return Data'!$B$7:$R$2292,3,0)</f>
        <v>44679</v>
      </c>
      <c r="C13" s="65">
        <f>VLOOKUP($A13,'Return Data'!$B$7:$R$2292,4,0)</f>
        <v>36.255000000000003</v>
      </c>
      <c r="D13" s="65">
        <f>VLOOKUP($A13,'Return Data'!$B$7:$R$2292,5,0)</f>
        <v>-3.9258999999999999</v>
      </c>
      <c r="E13" s="66">
        <f t="shared" si="0"/>
        <v>6</v>
      </c>
      <c r="F13" s="65">
        <f>VLOOKUP($A13,'Return Data'!$B$7:$R$2292,6,0)</f>
        <v>5.1702000000000004</v>
      </c>
      <c r="G13" s="66">
        <f t="shared" si="1"/>
        <v>2</v>
      </c>
      <c r="H13" s="65">
        <f>VLOOKUP($A13,'Return Data'!$B$7:$R$2292,7,0)</f>
        <v>4.8945999999999996</v>
      </c>
      <c r="I13" s="66">
        <f t="shared" si="2"/>
        <v>6</v>
      </c>
      <c r="J13" s="65">
        <f>VLOOKUP($A13,'Return Data'!$B$7:$R$2292,8,0)</f>
        <v>6.7168000000000001</v>
      </c>
      <c r="K13" s="66">
        <f t="shared" si="3"/>
        <v>4</v>
      </c>
      <c r="L13" s="65">
        <f>VLOOKUP($A13,'Return Data'!$B$7:$R$2292,9,0)</f>
        <v>1.3005</v>
      </c>
      <c r="M13" s="66">
        <f t="shared" si="4"/>
        <v>6</v>
      </c>
      <c r="N13" s="65">
        <f>VLOOKUP($A13,'Return Data'!$B$7:$R$2292,10,0)</f>
        <v>3.0872000000000002</v>
      </c>
      <c r="O13" s="66">
        <f t="shared" si="5"/>
        <v>4</v>
      </c>
      <c r="P13" s="65">
        <f>VLOOKUP($A13,'Return Data'!$B$7:$R$2292,11,0)</f>
        <v>3.0430999999999999</v>
      </c>
      <c r="Q13" s="66">
        <f t="shared" si="6"/>
        <v>2</v>
      </c>
      <c r="R13" s="65">
        <f>VLOOKUP($A13,'Return Data'!$B$7:$R$2292,12,0)</f>
        <v>3.2193000000000001</v>
      </c>
      <c r="S13" s="66">
        <f t="shared" si="7"/>
        <v>4</v>
      </c>
      <c r="T13" s="65">
        <f>VLOOKUP($A13,'Return Data'!$B$7:$R$2292,13,0)</f>
        <v>3.9018999999999999</v>
      </c>
      <c r="U13" s="66">
        <f t="shared" si="8"/>
        <v>4</v>
      </c>
      <c r="V13" s="65">
        <f>VLOOKUP($A13,'Return Data'!$B$7:$R$2292,17,0)</f>
        <v>6.5125999999999999</v>
      </c>
      <c r="W13" s="66">
        <f t="shared" ref="W13:W14" si="12">RANK(V13,V$8:V$14,0)</f>
        <v>1</v>
      </c>
      <c r="X13" s="65">
        <f>VLOOKUP($A13,'Return Data'!$B$7:$R$2292,14,0)</f>
        <v>7.3456999999999999</v>
      </c>
      <c r="Y13" s="66">
        <f t="shared" ref="Y13" si="13">RANK(X13,X$8:X$14,0)</f>
        <v>1</v>
      </c>
      <c r="Z13" s="65">
        <f>VLOOKUP($A13,'Return Data'!$B$7:$R$2292,16,0)</f>
        <v>7.5644999999999998</v>
      </c>
      <c r="AA13" s="67">
        <f t="shared" si="11"/>
        <v>4</v>
      </c>
    </row>
    <row r="14" spans="1:27" x14ac:dyDescent="0.3">
      <c r="A14" s="63" t="s">
        <v>794</v>
      </c>
      <c r="B14" s="64">
        <f>VLOOKUP($A14,'Return Data'!$B$7:$R$2292,3,0)</f>
        <v>44679</v>
      </c>
      <c r="C14" s="65">
        <f>VLOOKUP($A14,'Return Data'!$B$7:$R$2292,4,0)</f>
        <v>1223.0798</v>
      </c>
      <c r="D14" s="65">
        <f>VLOOKUP($A14,'Return Data'!$B$7:$R$2292,5,0)</f>
        <v>-1.1191</v>
      </c>
      <c r="E14" s="66">
        <f t="shared" si="0"/>
        <v>4</v>
      </c>
      <c r="F14" s="65">
        <f>VLOOKUP($A14,'Return Data'!$B$7:$R$2292,6,0)</f>
        <v>3.3752</v>
      </c>
      <c r="G14" s="66">
        <f t="shared" si="1"/>
        <v>5</v>
      </c>
      <c r="H14" s="65">
        <f>VLOOKUP($A14,'Return Data'!$B$7:$R$2292,7,0)</f>
        <v>5.2443999999999997</v>
      </c>
      <c r="I14" s="66">
        <f t="shared" si="2"/>
        <v>5</v>
      </c>
      <c r="J14" s="65">
        <f>VLOOKUP($A14,'Return Data'!$B$7:$R$2292,8,0)</f>
        <v>6.0768000000000004</v>
      </c>
      <c r="K14" s="66">
        <f t="shared" si="3"/>
        <v>5</v>
      </c>
      <c r="L14" s="65">
        <f>VLOOKUP($A14,'Return Data'!$B$7:$R$2292,9,0)</f>
        <v>2.7808999999999999</v>
      </c>
      <c r="M14" s="66">
        <f t="shared" si="4"/>
        <v>5</v>
      </c>
      <c r="N14" s="65">
        <f>VLOOKUP($A14,'Return Data'!$B$7:$R$2292,10,0)</f>
        <v>2.2799999999999998</v>
      </c>
      <c r="O14" s="66">
        <f t="shared" si="5"/>
        <v>6</v>
      </c>
      <c r="P14" s="65">
        <f>VLOOKUP($A14,'Return Data'!$B$7:$R$2292,11,0)</f>
        <v>2.0556000000000001</v>
      </c>
      <c r="Q14" s="66">
        <f t="shared" si="6"/>
        <v>6</v>
      </c>
      <c r="R14" s="65">
        <f>VLOOKUP($A14,'Return Data'!$B$7:$R$2292,12,0)</f>
        <v>2.7549000000000001</v>
      </c>
      <c r="S14" s="66">
        <f t="shared" si="7"/>
        <v>6</v>
      </c>
      <c r="T14" s="65">
        <f>VLOOKUP($A14,'Return Data'!$B$7:$R$2292,13,0)</f>
        <v>3.1067999999999998</v>
      </c>
      <c r="U14" s="66">
        <f t="shared" si="8"/>
        <v>7</v>
      </c>
      <c r="V14" s="65">
        <f>VLOOKUP($A14,'Return Data'!$B$7:$R$2292,17,0)</f>
        <v>4.5366999999999997</v>
      </c>
      <c r="W14" s="66">
        <f t="shared" si="12"/>
        <v>5</v>
      </c>
      <c r="X14" s="65"/>
      <c r="Y14" s="66"/>
      <c r="Z14" s="65">
        <f>VLOOKUP($A14,'Return Data'!$B$7:$R$2292,16,0)</f>
        <v>5.9294000000000002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-0.52231428571428562</v>
      </c>
      <c r="E16" s="74"/>
      <c r="F16" s="75">
        <f>AVERAGE(F8:F14)</f>
        <v>3.8372000000000002</v>
      </c>
      <c r="G16" s="74"/>
      <c r="H16" s="75">
        <f>AVERAGE(H8:H14)</f>
        <v>6.5945428571428568</v>
      </c>
      <c r="I16" s="74"/>
      <c r="J16" s="75">
        <f>AVERAGE(J8:J14)</f>
        <v>6.6272142857142855</v>
      </c>
      <c r="K16" s="74"/>
      <c r="L16" s="75">
        <f>AVERAGE(L8:L14)</f>
        <v>2.9943714285714287</v>
      </c>
      <c r="M16" s="74"/>
      <c r="N16" s="75">
        <f>AVERAGE(N8:N14)</f>
        <v>2.9731285714285716</v>
      </c>
      <c r="O16" s="74"/>
      <c r="P16" s="75">
        <f>AVERAGE(P8:P14)</f>
        <v>2.5497714285714284</v>
      </c>
      <c r="Q16" s="74"/>
      <c r="R16" s="75">
        <f>AVERAGE(R8:R14)</f>
        <v>3.2065571428571427</v>
      </c>
      <c r="S16" s="74"/>
      <c r="T16" s="75">
        <f>AVERAGE(T8:T14)</f>
        <v>3.9070428571428577</v>
      </c>
      <c r="U16" s="74"/>
      <c r="V16" s="75">
        <f>AVERAGE(V8:V14)</f>
        <v>5.6382499999999993</v>
      </c>
      <c r="W16" s="74"/>
      <c r="X16" s="75">
        <f>AVERAGE(X8:X14)</f>
        <v>6.4528400000000001</v>
      </c>
      <c r="Y16" s="74"/>
      <c r="Z16" s="75">
        <f>AVERAGE(Z8:Z14)</f>
        <v>7.1076714285714289</v>
      </c>
      <c r="AA16" s="76"/>
    </row>
    <row r="17" spans="1:27" x14ac:dyDescent="0.3">
      <c r="A17" s="73" t="s">
        <v>28</v>
      </c>
      <c r="B17" s="74"/>
      <c r="C17" s="74"/>
      <c r="D17" s="75">
        <f>MIN(D8:D14)</f>
        <v>-5.0148999999999999</v>
      </c>
      <c r="E17" s="74"/>
      <c r="F17" s="75">
        <f>MIN(F8:F14)</f>
        <v>0.83960000000000001</v>
      </c>
      <c r="G17" s="74"/>
      <c r="H17" s="75">
        <f>MIN(H8:H14)</f>
        <v>4.1528</v>
      </c>
      <c r="I17" s="74"/>
      <c r="J17" s="75">
        <f>MIN(J8:J14)</f>
        <v>3.9015</v>
      </c>
      <c r="K17" s="74"/>
      <c r="L17" s="75">
        <f>MIN(L8:L14)</f>
        <v>1.2799</v>
      </c>
      <c r="M17" s="74"/>
      <c r="N17" s="75">
        <f>MIN(N8:N14)</f>
        <v>1.7090000000000001</v>
      </c>
      <c r="O17" s="74"/>
      <c r="P17" s="75">
        <f>MIN(P8:P14)</f>
        <v>0.81899999999999995</v>
      </c>
      <c r="Q17" s="74"/>
      <c r="R17" s="75">
        <f>MIN(R8:R14)</f>
        <v>2.5497999999999998</v>
      </c>
      <c r="S17" s="74"/>
      <c r="T17" s="75">
        <f>MIN(T8:T14)</f>
        <v>3.1067999999999998</v>
      </c>
      <c r="U17" s="74"/>
      <c r="V17" s="75">
        <f>MIN(V8:V14)</f>
        <v>4.4534000000000002</v>
      </c>
      <c r="W17" s="74"/>
      <c r="X17" s="75">
        <f>MIN(X8:X14)</f>
        <v>5.1620999999999997</v>
      </c>
      <c r="Y17" s="74"/>
      <c r="Z17" s="75">
        <f>MIN(Z8:Z14)</f>
        <v>5.7725999999999997</v>
      </c>
      <c r="AA17" s="76"/>
    </row>
    <row r="18" spans="1:27" ht="15" thickBot="1" x14ac:dyDescent="0.35">
      <c r="A18" s="77" t="s">
        <v>29</v>
      </c>
      <c r="B18" s="78"/>
      <c r="C18" s="78"/>
      <c r="D18" s="79">
        <f>MAX(D8:D14)</f>
        <v>5.2328000000000001</v>
      </c>
      <c r="E18" s="78"/>
      <c r="F18" s="79">
        <f>MAX(F8:F14)</f>
        <v>7.0533999999999999</v>
      </c>
      <c r="G18" s="78"/>
      <c r="H18" s="79">
        <f>MAX(H8:H14)</f>
        <v>10.044600000000001</v>
      </c>
      <c r="I18" s="78"/>
      <c r="J18" s="79">
        <f>MAX(J8:J14)</f>
        <v>9.8402999999999992</v>
      </c>
      <c r="K18" s="78"/>
      <c r="L18" s="79">
        <f>MAX(L8:L14)</f>
        <v>4.3827999999999996</v>
      </c>
      <c r="M18" s="78"/>
      <c r="N18" s="79">
        <f>MAX(N8:N14)</f>
        <v>4.7066999999999997</v>
      </c>
      <c r="O18" s="78"/>
      <c r="P18" s="79">
        <f>MAX(P8:P14)</f>
        <v>3.9344000000000001</v>
      </c>
      <c r="Q18" s="78"/>
      <c r="R18" s="79">
        <f>MAX(R8:R14)</f>
        <v>3.8065000000000002</v>
      </c>
      <c r="S18" s="78"/>
      <c r="T18" s="79">
        <f>MAX(T8:T14)</f>
        <v>4.6258999999999997</v>
      </c>
      <c r="U18" s="78"/>
      <c r="V18" s="79">
        <f>MAX(V8:V14)</f>
        <v>6.5125999999999999</v>
      </c>
      <c r="W18" s="78"/>
      <c r="X18" s="79">
        <f>MAX(X8:X14)</f>
        <v>7.3456999999999999</v>
      </c>
      <c r="Y18" s="78"/>
      <c r="Z18" s="79">
        <f>MAX(Z8:Z14)</f>
        <v>8.1351999999999993</v>
      </c>
      <c r="AA18" s="80"/>
    </row>
    <row r="19" spans="1:27" x14ac:dyDescent="0.3">
      <c r="A19" s="112" t="s">
        <v>431</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44679</v>
      </c>
      <c r="C8" s="65">
        <f>VLOOKUP($A8,'Return Data'!$B$7:$R$2292,4,0)</f>
        <v>344.08909999999997</v>
      </c>
      <c r="D8" s="65">
        <f>VLOOKUP($A8,'Return Data'!$B$7:$R$2292,5,0)</f>
        <v>2.8855</v>
      </c>
      <c r="E8" s="66">
        <f t="shared" ref="E8:E43" si="0">RANK(D8,D$8:D$43,0)</f>
        <v>27</v>
      </c>
      <c r="F8" s="65">
        <f>VLOOKUP($A8,'Return Data'!$B$7:$R$2292,6,0)</f>
        <v>2.8151999999999999</v>
      </c>
      <c r="G8" s="66">
        <f t="shared" ref="G8:G43" si="1">RANK(F8,F$8:F$43,0)</f>
        <v>29</v>
      </c>
      <c r="H8" s="65">
        <f>VLOOKUP($A8,'Return Data'!$B$7:$R$2292,7,0)</f>
        <v>3.0204</v>
      </c>
      <c r="I8" s="66">
        <f t="shared" ref="I8:I43" si="2">RANK(H8,H$8:H$43,0)</f>
        <v>31</v>
      </c>
      <c r="J8" s="65">
        <f>VLOOKUP($A8,'Return Data'!$B$7:$R$2292,8,0)</f>
        <v>3.5752000000000002</v>
      </c>
      <c r="K8" s="66">
        <f t="shared" ref="K8:K43" si="3">RANK(J8,J$8:J$43,0)</f>
        <v>31</v>
      </c>
      <c r="L8" s="65">
        <f>VLOOKUP($A8,'Return Data'!$B$7:$R$2292,9,0)</f>
        <v>3.8167</v>
      </c>
      <c r="M8" s="66">
        <f t="shared" ref="M8:M43" si="4">RANK(L8,L$8:L$43,0)</f>
        <v>11</v>
      </c>
      <c r="N8" s="65">
        <f>VLOOKUP($A8,'Return Data'!$B$7:$R$2292,10,0)</f>
        <v>3.7793999999999999</v>
      </c>
      <c r="O8" s="66">
        <f t="shared" ref="O8:O43" si="5">RANK(N8,N$8:N$43,0)</f>
        <v>3</v>
      </c>
      <c r="P8" s="65">
        <f>VLOOKUP($A8,'Return Data'!$B$7:$R$2292,11,0)</f>
        <v>3.7078000000000002</v>
      </c>
      <c r="Q8" s="66">
        <f t="shared" ref="Q8:Q43" si="6">RANK(P8,P$8:P$43,0)</f>
        <v>4</v>
      </c>
      <c r="R8" s="65">
        <f>VLOOKUP($A8,'Return Data'!$B$7:$R$2292,12,0)</f>
        <v>3.5567000000000002</v>
      </c>
      <c r="S8" s="66">
        <f t="shared" ref="S8:S43" si="7">RANK(R8,R$8:R$43,0)</f>
        <v>5</v>
      </c>
      <c r="T8" s="65">
        <f>VLOOKUP($A8,'Return Data'!$B$7:$R$2292,13,0)</f>
        <v>3.5278</v>
      </c>
      <c r="U8" s="66">
        <f t="shared" ref="U8:U43" si="8">RANK(T8,T$8:T$43,0)</f>
        <v>7</v>
      </c>
      <c r="V8" s="65">
        <f>VLOOKUP($A8,'Return Data'!$B$7:$R$2292,17,0)</f>
        <v>3.5556999999999999</v>
      </c>
      <c r="W8" s="66">
        <f t="shared" ref="W8:W43" si="9">RANK(V8,V$8:V$43,0)</f>
        <v>6</v>
      </c>
      <c r="X8" s="65">
        <f>VLOOKUP($A8,'Return Data'!$B$7:$R$2292,14,0)</f>
        <v>4.4320000000000004</v>
      </c>
      <c r="Y8" s="66">
        <f t="shared" ref="Y8:Y23" si="10">RANK(X8,X$8:X$43,0)</f>
        <v>6</v>
      </c>
      <c r="Z8" s="65">
        <f>VLOOKUP($A8,'Return Data'!$B$7:$R$2292,16,0)</f>
        <v>6.9420999999999999</v>
      </c>
      <c r="AA8" s="67">
        <f t="shared" ref="AA8:AA43" si="11">RANK(Z8,Z$8:Z$43,0)</f>
        <v>3</v>
      </c>
    </row>
    <row r="9" spans="1:27" x14ac:dyDescent="0.3">
      <c r="A9" s="63" t="s">
        <v>119</v>
      </c>
      <c r="B9" s="64">
        <f>VLOOKUP($A9,'Return Data'!$B$7:$R$2292,3,0)</f>
        <v>44679</v>
      </c>
      <c r="C9" s="65">
        <f>VLOOKUP($A9,'Return Data'!$B$7:$R$2292,4,0)</f>
        <v>2370.7698</v>
      </c>
      <c r="D9" s="65">
        <f>VLOOKUP($A9,'Return Data'!$B$7:$R$2292,5,0)</f>
        <v>3.1301999999999999</v>
      </c>
      <c r="E9" s="66">
        <f t="shared" si="0"/>
        <v>15</v>
      </c>
      <c r="F9" s="65">
        <f>VLOOKUP($A9,'Return Data'!$B$7:$R$2292,6,0)</f>
        <v>3.0085999999999999</v>
      </c>
      <c r="G9" s="66">
        <f t="shared" si="1"/>
        <v>16</v>
      </c>
      <c r="H9" s="65">
        <f>VLOOKUP($A9,'Return Data'!$B$7:$R$2292,7,0)</f>
        <v>3.1614</v>
      </c>
      <c r="I9" s="66">
        <f t="shared" si="2"/>
        <v>16</v>
      </c>
      <c r="J9" s="65">
        <f>VLOOKUP($A9,'Return Data'!$B$7:$R$2292,8,0)</f>
        <v>3.6316999999999999</v>
      </c>
      <c r="K9" s="66">
        <f t="shared" si="3"/>
        <v>22</v>
      </c>
      <c r="L9" s="65">
        <f>VLOOKUP($A9,'Return Data'!$B$7:$R$2292,9,0)</f>
        <v>3.8098999999999998</v>
      </c>
      <c r="M9" s="66">
        <f t="shared" si="4"/>
        <v>13</v>
      </c>
      <c r="N9" s="65">
        <f>VLOOKUP($A9,'Return Data'!$B$7:$R$2292,10,0)</f>
        <v>3.7364999999999999</v>
      </c>
      <c r="O9" s="66">
        <f t="shared" si="5"/>
        <v>11</v>
      </c>
      <c r="P9" s="65">
        <f>VLOOKUP($A9,'Return Data'!$B$7:$R$2292,11,0)</f>
        <v>3.6781000000000001</v>
      </c>
      <c r="Q9" s="66">
        <f t="shared" si="6"/>
        <v>11</v>
      </c>
      <c r="R9" s="65">
        <f>VLOOKUP($A9,'Return Data'!$B$7:$R$2292,12,0)</f>
        <v>3.5367999999999999</v>
      </c>
      <c r="S9" s="66">
        <f t="shared" si="7"/>
        <v>13</v>
      </c>
      <c r="T9" s="65">
        <f>VLOOKUP($A9,'Return Data'!$B$7:$R$2292,13,0)</f>
        <v>3.5049999999999999</v>
      </c>
      <c r="U9" s="66">
        <f t="shared" si="8"/>
        <v>14</v>
      </c>
      <c r="V9" s="65">
        <f>VLOOKUP($A9,'Return Data'!$B$7:$R$2292,17,0)</f>
        <v>3.4851000000000001</v>
      </c>
      <c r="W9" s="66">
        <f t="shared" si="9"/>
        <v>14</v>
      </c>
      <c r="X9" s="65">
        <f>VLOOKUP($A9,'Return Data'!$B$7:$R$2292,14,0)</f>
        <v>4.3730000000000002</v>
      </c>
      <c r="Y9" s="66">
        <f t="shared" si="10"/>
        <v>13</v>
      </c>
      <c r="Z9" s="65">
        <f>VLOOKUP($A9,'Return Data'!$B$7:$R$2292,16,0)</f>
        <v>6.8933</v>
      </c>
      <c r="AA9" s="67">
        <f t="shared" si="11"/>
        <v>11</v>
      </c>
    </row>
    <row r="10" spans="1:27" x14ac:dyDescent="0.3">
      <c r="A10" s="63" t="s">
        <v>2018</v>
      </c>
      <c r="B10" s="64">
        <f>VLOOKUP($A10,'Return Data'!$B$7:$R$2292,3,0)</f>
        <v>44679</v>
      </c>
      <c r="C10" s="65">
        <f>VLOOKUP($A10,'Return Data'!$B$7:$R$2292,4,0)</f>
        <v>2460.0095000000001</v>
      </c>
      <c r="D10" s="65">
        <f>VLOOKUP($A10,'Return Data'!$B$7:$R$2292,5,0)</f>
        <v>2.9973999999999998</v>
      </c>
      <c r="E10" s="66">
        <f t="shared" si="0"/>
        <v>22</v>
      </c>
      <c r="F10" s="65">
        <f>VLOOKUP($A10,'Return Data'!$B$7:$R$2292,6,0)</f>
        <v>2.8795999999999999</v>
      </c>
      <c r="G10" s="66">
        <f t="shared" si="1"/>
        <v>24</v>
      </c>
      <c r="H10" s="65">
        <f>VLOOKUP($A10,'Return Data'!$B$7:$R$2292,7,0)</f>
        <v>3.0960999999999999</v>
      </c>
      <c r="I10" s="66">
        <f t="shared" si="2"/>
        <v>23</v>
      </c>
      <c r="J10" s="65">
        <f>VLOOKUP($A10,'Return Data'!$B$7:$R$2292,8,0)</f>
        <v>3.7307000000000001</v>
      </c>
      <c r="K10" s="66">
        <f t="shared" si="3"/>
        <v>6</v>
      </c>
      <c r="L10" s="65">
        <f>VLOOKUP($A10,'Return Data'!$B$7:$R$2292,9,0)</f>
        <v>3.9203999999999999</v>
      </c>
      <c r="M10" s="66">
        <f t="shared" si="4"/>
        <v>3</v>
      </c>
      <c r="N10" s="65">
        <f>VLOOKUP($A10,'Return Data'!$B$7:$R$2292,10,0)</f>
        <v>3.7688000000000001</v>
      </c>
      <c r="O10" s="66">
        <f t="shared" si="5"/>
        <v>5</v>
      </c>
      <c r="P10" s="65">
        <f>VLOOKUP($A10,'Return Data'!$B$7:$R$2292,11,0)</f>
        <v>3.7029000000000001</v>
      </c>
      <c r="Q10" s="66">
        <f t="shared" si="6"/>
        <v>6</v>
      </c>
      <c r="R10" s="65">
        <f>VLOOKUP($A10,'Return Data'!$B$7:$R$2292,12,0)</f>
        <v>3.5807000000000002</v>
      </c>
      <c r="S10" s="66">
        <f t="shared" si="7"/>
        <v>3</v>
      </c>
      <c r="T10" s="65">
        <f>VLOOKUP($A10,'Return Data'!$B$7:$R$2292,13,0)</f>
        <v>3.5596000000000001</v>
      </c>
      <c r="U10" s="66">
        <f t="shared" si="8"/>
        <v>3</v>
      </c>
      <c r="V10" s="65">
        <f>VLOOKUP($A10,'Return Data'!$B$7:$R$2292,17,0)</f>
        <v>3.4622999999999999</v>
      </c>
      <c r="W10" s="66">
        <f t="shared" si="9"/>
        <v>20</v>
      </c>
      <c r="X10" s="65">
        <f>VLOOKUP($A10,'Return Data'!$B$7:$R$2292,14,0)</f>
        <v>4.3724999999999996</v>
      </c>
      <c r="Y10" s="66">
        <f t="shared" si="10"/>
        <v>14</v>
      </c>
      <c r="Z10" s="65">
        <f>VLOOKUP($A10,'Return Data'!$B$7:$R$2292,16,0)</f>
        <v>6.9341999999999997</v>
      </c>
      <c r="AA10" s="67">
        <f t="shared" si="11"/>
        <v>4</v>
      </c>
    </row>
    <row r="11" spans="1:27" x14ac:dyDescent="0.3">
      <c r="A11" s="63" t="s">
        <v>122</v>
      </c>
      <c r="B11" s="64">
        <f>VLOOKUP($A11,'Return Data'!$B$7:$R$2292,3,0)</f>
        <v>44679</v>
      </c>
      <c r="C11" s="65">
        <f>VLOOKUP($A11,'Return Data'!$B$7:$R$2292,4,0)</f>
        <v>2456.1628999999998</v>
      </c>
      <c r="D11" s="65">
        <f>VLOOKUP($A11,'Return Data'!$B$7:$R$2292,5,0)</f>
        <v>2.8786999999999998</v>
      </c>
      <c r="E11" s="66">
        <f t="shared" si="0"/>
        <v>29</v>
      </c>
      <c r="F11" s="65">
        <f>VLOOKUP($A11,'Return Data'!$B$7:$R$2292,6,0)</f>
        <v>2.6274000000000002</v>
      </c>
      <c r="G11" s="66">
        <f t="shared" si="1"/>
        <v>36</v>
      </c>
      <c r="H11" s="65">
        <f>VLOOKUP($A11,'Return Data'!$B$7:$R$2292,7,0)</f>
        <v>2.9142999999999999</v>
      </c>
      <c r="I11" s="66">
        <f t="shared" si="2"/>
        <v>34</v>
      </c>
      <c r="J11" s="65">
        <f>VLOOKUP($A11,'Return Data'!$B$7:$R$2292,8,0)</f>
        <v>3.6204999999999998</v>
      </c>
      <c r="K11" s="66">
        <f t="shared" si="3"/>
        <v>24</v>
      </c>
      <c r="L11" s="65">
        <f>VLOOKUP($A11,'Return Data'!$B$7:$R$2292,9,0)</f>
        <v>3.8765000000000001</v>
      </c>
      <c r="M11" s="66">
        <f t="shared" si="4"/>
        <v>5</v>
      </c>
      <c r="N11" s="65">
        <f>VLOOKUP($A11,'Return Data'!$B$7:$R$2292,10,0)</f>
        <v>3.7624</v>
      </c>
      <c r="O11" s="66">
        <f t="shared" si="5"/>
        <v>7</v>
      </c>
      <c r="P11" s="65">
        <f>VLOOKUP($A11,'Return Data'!$B$7:$R$2292,11,0)</f>
        <v>3.7214</v>
      </c>
      <c r="Q11" s="66">
        <f t="shared" si="6"/>
        <v>3</v>
      </c>
      <c r="R11" s="65">
        <f>VLOOKUP($A11,'Return Data'!$B$7:$R$2292,12,0)</f>
        <v>3.5663</v>
      </c>
      <c r="S11" s="66">
        <f t="shared" si="7"/>
        <v>4</v>
      </c>
      <c r="T11" s="65">
        <f>VLOOKUP($A11,'Return Data'!$B$7:$R$2292,13,0)</f>
        <v>3.5041000000000002</v>
      </c>
      <c r="U11" s="66">
        <f t="shared" si="8"/>
        <v>15</v>
      </c>
      <c r="V11" s="65">
        <f>VLOOKUP($A11,'Return Data'!$B$7:$R$2292,17,0)</f>
        <v>3.4678</v>
      </c>
      <c r="W11" s="66">
        <f t="shared" si="9"/>
        <v>17</v>
      </c>
      <c r="X11" s="65">
        <f>VLOOKUP($A11,'Return Data'!$B$7:$R$2292,14,0)</f>
        <v>4.2751999999999999</v>
      </c>
      <c r="Y11" s="66">
        <f t="shared" si="10"/>
        <v>24</v>
      </c>
      <c r="Z11" s="65">
        <f>VLOOKUP($A11,'Return Data'!$B$7:$R$2292,16,0)</f>
        <v>6.8648999999999996</v>
      </c>
      <c r="AA11" s="67">
        <f t="shared" si="11"/>
        <v>14</v>
      </c>
    </row>
    <row r="12" spans="1:27" x14ac:dyDescent="0.3">
      <c r="A12" s="63" t="s">
        <v>123</v>
      </c>
      <c r="B12" s="64">
        <f>VLOOKUP($A12,'Return Data'!$B$7:$R$2292,3,0)</f>
        <v>44679</v>
      </c>
      <c r="C12" s="65">
        <f>VLOOKUP($A12,'Return Data'!$B$7:$R$2292,4,0)</f>
        <v>2556.6214</v>
      </c>
      <c r="D12" s="65">
        <f>VLOOKUP($A12,'Return Data'!$B$7:$R$2292,5,0)</f>
        <v>3.1211000000000002</v>
      </c>
      <c r="E12" s="66">
        <f t="shared" si="0"/>
        <v>17</v>
      </c>
      <c r="F12" s="65">
        <f>VLOOKUP($A12,'Return Data'!$B$7:$R$2292,6,0)</f>
        <v>3.0783</v>
      </c>
      <c r="G12" s="66">
        <f t="shared" si="1"/>
        <v>12</v>
      </c>
      <c r="H12" s="65">
        <f>VLOOKUP($A12,'Return Data'!$B$7:$R$2292,7,0)</f>
        <v>3.1838000000000002</v>
      </c>
      <c r="I12" s="66">
        <f t="shared" si="2"/>
        <v>14</v>
      </c>
      <c r="J12" s="65">
        <f>VLOOKUP($A12,'Return Data'!$B$7:$R$2292,8,0)</f>
        <v>3.5183</v>
      </c>
      <c r="K12" s="66">
        <f t="shared" si="3"/>
        <v>34</v>
      </c>
      <c r="L12" s="65">
        <f>VLOOKUP($A12,'Return Data'!$B$7:$R$2292,9,0)</f>
        <v>3.5792999999999999</v>
      </c>
      <c r="M12" s="66">
        <f t="shared" si="4"/>
        <v>32</v>
      </c>
      <c r="N12" s="65">
        <f>VLOOKUP($A12,'Return Data'!$B$7:$R$2292,10,0)</f>
        <v>3.5596000000000001</v>
      </c>
      <c r="O12" s="66">
        <f t="shared" si="5"/>
        <v>30</v>
      </c>
      <c r="P12" s="65">
        <f>VLOOKUP($A12,'Return Data'!$B$7:$R$2292,11,0)</f>
        <v>3.5108999999999999</v>
      </c>
      <c r="Q12" s="66">
        <f t="shared" si="6"/>
        <v>29</v>
      </c>
      <c r="R12" s="65">
        <f>VLOOKUP($A12,'Return Data'!$B$7:$R$2292,12,0)</f>
        <v>3.4115000000000002</v>
      </c>
      <c r="S12" s="66">
        <f t="shared" si="7"/>
        <v>29</v>
      </c>
      <c r="T12" s="65">
        <f>VLOOKUP($A12,'Return Data'!$B$7:$R$2292,13,0)</f>
        <v>3.3835999999999999</v>
      </c>
      <c r="U12" s="66">
        <f t="shared" si="8"/>
        <v>29</v>
      </c>
      <c r="V12" s="65">
        <f>VLOOKUP($A12,'Return Data'!$B$7:$R$2292,17,0)</f>
        <v>3.2806999999999999</v>
      </c>
      <c r="W12" s="66">
        <f t="shared" si="9"/>
        <v>29</v>
      </c>
      <c r="X12" s="65">
        <f>VLOOKUP($A12,'Return Data'!$B$7:$R$2292,14,0)</f>
        <v>4.0275999999999996</v>
      </c>
      <c r="Y12" s="66">
        <f t="shared" si="10"/>
        <v>30</v>
      </c>
      <c r="Z12" s="65">
        <f>VLOOKUP($A12,'Return Data'!$B$7:$R$2292,16,0)</f>
        <v>6.6942000000000004</v>
      </c>
      <c r="AA12" s="67">
        <f t="shared" si="11"/>
        <v>27</v>
      </c>
    </row>
    <row r="13" spans="1:27" x14ac:dyDescent="0.3">
      <c r="A13" s="63" t="s">
        <v>124</v>
      </c>
      <c r="B13" s="64">
        <f>VLOOKUP($A13,'Return Data'!$B$7:$R$2292,3,0)</f>
        <v>44679</v>
      </c>
      <c r="C13" s="65">
        <f>VLOOKUP($A13,'Return Data'!$B$7:$R$2292,4,0)</f>
        <v>3051.5511000000001</v>
      </c>
      <c r="D13" s="65">
        <f>VLOOKUP($A13,'Return Data'!$B$7:$R$2292,5,0)</f>
        <v>3.1507999999999998</v>
      </c>
      <c r="E13" s="66">
        <f t="shared" si="0"/>
        <v>12</v>
      </c>
      <c r="F13" s="65">
        <f>VLOOKUP($A13,'Return Data'!$B$7:$R$2292,6,0)</f>
        <v>3.0217000000000001</v>
      </c>
      <c r="G13" s="66">
        <f t="shared" si="1"/>
        <v>15</v>
      </c>
      <c r="H13" s="65">
        <f>VLOOKUP($A13,'Return Data'!$B$7:$R$2292,7,0)</f>
        <v>3.2094</v>
      </c>
      <c r="I13" s="66">
        <f t="shared" si="2"/>
        <v>13</v>
      </c>
      <c r="J13" s="65">
        <f>VLOOKUP($A13,'Return Data'!$B$7:$R$2292,8,0)</f>
        <v>3.6198000000000001</v>
      </c>
      <c r="K13" s="66">
        <f t="shared" si="3"/>
        <v>25</v>
      </c>
      <c r="L13" s="65">
        <f>VLOOKUP($A13,'Return Data'!$B$7:$R$2292,9,0)</f>
        <v>3.7723</v>
      </c>
      <c r="M13" s="66">
        <f t="shared" si="4"/>
        <v>18</v>
      </c>
      <c r="N13" s="65">
        <f>VLOOKUP($A13,'Return Data'!$B$7:$R$2292,10,0)</f>
        <v>3.7178</v>
      </c>
      <c r="O13" s="66">
        <f t="shared" si="5"/>
        <v>15</v>
      </c>
      <c r="P13" s="65">
        <f>VLOOKUP($A13,'Return Data'!$B$7:$R$2292,11,0)</f>
        <v>3.6617000000000002</v>
      </c>
      <c r="Q13" s="66">
        <f t="shared" si="6"/>
        <v>14</v>
      </c>
      <c r="R13" s="65">
        <f>VLOOKUP($A13,'Return Data'!$B$7:$R$2292,12,0)</f>
        <v>3.5232000000000001</v>
      </c>
      <c r="S13" s="66">
        <f t="shared" si="7"/>
        <v>19</v>
      </c>
      <c r="T13" s="65">
        <f>VLOOKUP($A13,'Return Data'!$B$7:$R$2292,13,0)</f>
        <v>3.4927000000000001</v>
      </c>
      <c r="U13" s="66">
        <f t="shared" si="8"/>
        <v>20</v>
      </c>
      <c r="V13" s="65">
        <f>VLOOKUP($A13,'Return Data'!$B$7:$R$2292,17,0)</f>
        <v>3.4384999999999999</v>
      </c>
      <c r="W13" s="66">
        <f t="shared" si="9"/>
        <v>24</v>
      </c>
      <c r="X13" s="65">
        <f>VLOOKUP($A13,'Return Data'!$B$7:$R$2292,14,0)</f>
        <v>4.3162000000000003</v>
      </c>
      <c r="Y13" s="66">
        <f t="shared" si="10"/>
        <v>18</v>
      </c>
      <c r="Z13" s="65">
        <f>VLOOKUP($A13,'Return Data'!$B$7:$R$2292,16,0)</f>
        <v>6.8574000000000002</v>
      </c>
      <c r="AA13" s="67">
        <f t="shared" si="11"/>
        <v>17</v>
      </c>
    </row>
    <row r="14" spans="1:27" x14ac:dyDescent="0.3">
      <c r="A14" s="63" t="s">
        <v>125</v>
      </c>
      <c r="B14" s="64">
        <f>VLOOKUP($A14,'Return Data'!$B$7:$R$2292,3,0)</f>
        <v>44679</v>
      </c>
      <c r="C14" s="65">
        <f>VLOOKUP($A14,'Return Data'!$B$7:$R$2292,4,0)</f>
        <v>2755.2096999999999</v>
      </c>
      <c r="D14" s="65">
        <f>VLOOKUP($A14,'Return Data'!$B$7:$R$2292,5,0)</f>
        <v>2.8180000000000001</v>
      </c>
      <c r="E14" s="66">
        <f t="shared" si="0"/>
        <v>31</v>
      </c>
      <c r="F14" s="65">
        <f>VLOOKUP($A14,'Return Data'!$B$7:$R$2292,6,0)</f>
        <v>2.8184</v>
      </c>
      <c r="G14" s="66">
        <f t="shared" si="1"/>
        <v>28</v>
      </c>
      <c r="H14" s="65">
        <f>VLOOKUP($A14,'Return Data'!$B$7:$R$2292,7,0)</f>
        <v>3.1402999999999999</v>
      </c>
      <c r="I14" s="66">
        <f t="shared" si="2"/>
        <v>19</v>
      </c>
      <c r="J14" s="65">
        <f>VLOOKUP($A14,'Return Data'!$B$7:$R$2292,8,0)</f>
        <v>3.6625000000000001</v>
      </c>
      <c r="K14" s="66">
        <f t="shared" si="3"/>
        <v>18</v>
      </c>
      <c r="L14" s="65">
        <f>VLOOKUP($A14,'Return Data'!$B$7:$R$2292,9,0)</f>
        <v>3.7101000000000002</v>
      </c>
      <c r="M14" s="66">
        <f t="shared" si="4"/>
        <v>28</v>
      </c>
      <c r="N14" s="65">
        <f>VLOOKUP($A14,'Return Data'!$B$7:$R$2292,10,0)</f>
        <v>3.6846000000000001</v>
      </c>
      <c r="O14" s="66">
        <f t="shared" si="5"/>
        <v>25</v>
      </c>
      <c r="P14" s="65">
        <f>VLOOKUP($A14,'Return Data'!$B$7:$R$2292,11,0)</f>
        <v>3.6333000000000002</v>
      </c>
      <c r="Q14" s="66">
        <f t="shared" si="6"/>
        <v>22</v>
      </c>
      <c r="R14" s="65">
        <f>VLOOKUP($A14,'Return Data'!$B$7:$R$2292,12,0)</f>
        <v>3.5387</v>
      </c>
      <c r="S14" s="66">
        <f t="shared" si="7"/>
        <v>12</v>
      </c>
      <c r="T14" s="65">
        <f>VLOOKUP($A14,'Return Data'!$B$7:$R$2292,13,0)</f>
        <v>3.5512000000000001</v>
      </c>
      <c r="U14" s="66">
        <f t="shared" si="8"/>
        <v>4</v>
      </c>
      <c r="V14" s="65">
        <f>VLOOKUP($A14,'Return Data'!$B$7:$R$2292,17,0)</f>
        <v>3.5594999999999999</v>
      </c>
      <c r="W14" s="66">
        <f t="shared" si="9"/>
        <v>4</v>
      </c>
      <c r="X14" s="65">
        <f>VLOOKUP($A14,'Return Data'!$B$7:$R$2292,14,0)</f>
        <v>4.4619999999999997</v>
      </c>
      <c r="Y14" s="66">
        <f t="shared" si="10"/>
        <v>3</v>
      </c>
      <c r="Z14" s="65">
        <f>VLOOKUP($A14,'Return Data'!$B$7:$R$2292,16,0)</f>
        <v>6.8189000000000002</v>
      </c>
      <c r="AA14" s="67">
        <f t="shared" si="11"/>
        <v>24</v>
      </c>
    </row>
    <row r="15" spans="1:27" x14ac:dyDescent="0.3">
      <c r="A15" s="63" t="s">
        <v>127</v>
      </c>
      <c r="B15" s="64">
        <f>VLOOKUP($A15,'Return Data'!$B$7:$R$2292,3,0)</f>
        <v>44679</v>
      </c>
      <c r="C15" s="65">
        <f>VLOOKUP($A15,'Return Data'!$B$7:$R$2292,4,0)</f>
        <v>3208.0569</v>
      </c>
      <c r="D15" s="65">
        <f>VLOOKUP($A15,'Return Data'!$B$7:$R$2292,5,0)</f>
        <v>2.8628</v>
      </c>
      <c r="E15" s="66">
        <f t="shared" si="0"/>
        <v>30</v>
      </c>
      <c r="F15" s="65">
        <f>VLOOKUP($A15,'Return Data'!$B$7:$R$2292,6,0)</f>
        <v>2.8826000000000001</v>
      </c>
      <c r="G15" s="66">
        <f t="shared" si="1"/>
        <v>23</v>
      </c>
      <c r="H15" s="65">
        <f>VLOOKUP($A15,'Return Data'!$B$7:$R$2292,7,0)</f>
        <v>3.1415000000000002</v>
      </c>
      <c r="I15" s="66">
        <f t="shared" si="2"/>
        <v>18</v>
      </c>
      <c r="J15" s="65">
        <f>VLOOKUP($A15,'Return Data'!$B$7:$R$2292,8,0)</f>
        <v>3.7189999999999999</v>
      </c>
      <c r="K15" s="66">
        <f t="shared" si="3"/>
        <v>9</v>
      </c>
      <c r="L15" s="65">
        <f>VLOOKUP($A15,'Return Data'!$B$7:$R$2292,9,0)</f>
        <v>3.8449</v>
      </c>
      <c r="M15" s="66">
        <f t="shared" si="4"/>
        <v>7</v>
      </c>
      <c r="N15" s="65">
        <f>VLOOKUP($A15,'Return Data'!$B$7:$R$2292,10,0)</f>
        <v>3.7143000000000002</v>
      </c>
      <c r="O15" s="66">
        <f t="shared" si="5"/>
        <v>19</v>
      </c>
      <c r="P15" s="65">
        <f>VLOOKUP($A15,'Return Data'!$B$7:$R$2292,11,0)</f>
        <v>3.6741999999999999</v>
      </c>
      <c r="Q15" s="66">
        <f t="shared" si="6"/>
        <v>13</v>
      </c>
      <c r="R15" s="65">
        <f>VLOOKUP($A15,'Return Data'!$B$7:$R$2292,12,0)</f>
        <v>3.5356999999999998</v>
      </c>
      <c r="S15" s="66">
        <f t="shared" si="7"/>
        <v>14</v>
      </c>
      <c r="T15" s="65">
        <f>VLOOKUP($A15,'Return Data'!$B$7:$R$2292,13,0)</f>
        <v>3.5032000000000001</v>
      </c>
      <c r="U15" s="66">
        <f t="shared" si="8"/>
        <v>17</v>
      </c>
      <c r="V15" s="65">
        <f>VLOOKUP($A15,'Return Data'!$B$7:$R$2292,17,0)</f>
        <v>3.4807000000000001</v>
      </c>
      <c r="W15" s="66">
        <f t="shared" si="9"/>
        <v>15</v>
      </c>
      <c r="X15" s="65">
        <f>VLOOKUP($A15,'Return Data'!$B$7:$R$2292,14,0)</f>
        <v>4.46</v>
      </c>
      <c r="Y15" s="66">
        <f t="shared" si="10"/>
        <v>4</v>
      </c>
      <c r="Z15" s="65">
        <f>VLOOKUP($A15,'Return Data'!$B$7:$R$2292,16,0)</f>
        <v>6.9802999999999997</v>
      </c>
      <c r="AA15" s="67">
        <f t="shared" si="11"/>
        <v>2</v>
      </c>
    </row>
    <row r="16" spans="1:27" x14ac:dyDescent="0.3">
      <c r="A16" s="63" t="s">
        <v>128</v>
      </c>
      <c r="B16" s="64">
        <f>VLOOKUP($A16,'Return Data'!$B$7:$R$2292,3,0)</f>
        <v>44679</v>
      </c>
      <c r="C16" s="65">
        <f>VLOOKUP($A16,'Return Data'!$B$7:$R$2292,4,0)</f>
        <v>4196.2951999999996</v>
      </c>
      <c r="D16" s="65">
        <f>VLOOKUP($A16,'Return Data'!$B$7:$R$2292,5,0)</f>
        <v>2.8149000000000002</v>
      </c>
      <c r="E16" s="66">
        <f t="shared" si="0"/>
        <v>32</v>
      </c>
      <c r="F16" s="65">
        <f>VLOOKUP($A16,'Return Data'!$B$7:$R$2292,6,0)</f>
        <v>2.7597</v>
      </c>
      <c r="G16" s="66">
        <f t="shared" si="1"/>
        <v>31</v>
      </c>
      <c r="H16" s="65">
        <f>VLOOKUP($A16,'Return Data'!$B$7:$R$2292,7,0)</f>
        <v>2.9535</v>
      </c>
      <c r="I16" s="66">
        <f t="shared" si="2"/>
        <v>32</v>
      </c>
      <c r="J16" s="65">
        <f>VLOOKUP($A16,'Return Data'!$B$7:$R$2292,8,0)</f>
        <v>3.5954999999999999</v>
      </c>
      <c r="K16" s="66">
        <f t="shared" si="3"/>
        <v>30</v>
      </c>
      <c r="L16" s="65">
        <f>VLOOKUP($A16,'Return Data'!$B$7:$R$2292,9,0)</f>
        <v>3.7621000000000002</v>
      </c>
      <c r="M16" s="66">
        <f t="shared" si="4"/>
        <v>22</v>
      </c>
      <c r="N16" s="65">
        <f>VLOOKUP($A16,'Return Data'!$B$7:$R$2292,10,0)</f>
        <v>3.7160000000000002</v>
      </c>
      <c r="O16" s="66">
        <f t="shared" si="5"/>
        <v>16</v>
      </c>
      <c r="P16" s="65">
        <f>VLOOKUP($A16,'Return Data'!$B$7:$R$2292,11,0)</f>
        <v>3.6412</v>
      </c>
      <c r="Q16" s="66">
        <f t="shared" si="6"/>
        <v>19</v>
      </c>
      <c r="R16" s="65">
        <f>VLOOKUP($A16,'Return Data'!$B$7:$R$2292,12,0)</f>
        <v>3.5076999999999998</v>
      </c>
      <c r="S16" s="66">
        <f t="shared" si="7"/>
        <v>23</v>
      </c>
      <c r="T16" s="65">
        <f>VLOOKUP($A16,'Return Data'!$B$7:$R$2292,13,0)</f>
        <v>3.4788999999999999</v>
      </c>
      <c r="U16" s="66">
        <f t="shared" si="8"/>
        <v>24</v>
      </c>
      <c r="V16" s="65">
        <f>VLOOKUP($A16,'Return Data'!$B$7:$R$2292,17,0)</f>
        <v>3.4319000000000002</v>
      </c>
      <c r="W16" s="66">
        <f t="shared" si="9"/>
        <v>25</v>
      </c>
      <c r="X16" s="65">
        <f>VLOOKUP($A16,'Return Data'!$B$7:$R$2292,14,0)</f>
        <v>4.3026</v>
      </c>
      <c r="Y16" s="66">
        <f t="shared" si="10"/>
        <v>20</v>
      </c>
      <c r="Z16" s="65">
        <f>VLOOKUP($A16,'Return Data'!$B$7:$R$2292,16,0)</f>
        <v>6.8320999999999996</v>
      </c>
      <c r="AA16" s="67">
        <f t="shared" si="11"/>
        <v>21</v>
      </c>
    </row>
    <row r="17" spans="1:27" x14ac:dyDescent="0.3">
      <c r="A17" s="63" t="s">
        <v>129</v>
      </c>
      <c r="B17" s="64">
        <f>VLOOKUP($A17,'Return Data'!$B$7:$R$2292,3,0)</f>
        <v>44679</v>
      </c>
      <c r="C17" s="65">
        <f>VLOOKUP($A17,'Return Data'!$B$7:$R$2292,4,0)</f>
        <v>2125.7282</v>
      </c>
      <c r="D17" s="65">
        <f>VLOOKUP($A17,'Return Data'!$B$7:$R$2292,5,0)</f>
        <v>2.5276999999999998</v>
      </c>
      <c r="E17" s="66">
        <f t="shared" si="0"/>
        <v>36</v>
      </c>
      <c r="F17" s="65">
        <f>VLOOKUP($A17,'Return Data'!$B$7:$R$2292,6,0)</f>
        <v>2.6871999999999998</v>
      </c>
      <c r="G17" s="66">
        <f t="shared" si="1"/>
        <v>33</v>
      </c>
      <c r="H17" s="65">
        <f>VLOOKUP($A17,'Return Data'!$B$7:$R$2292,7,0)</f>
        <v>3.0564</v>
      </c>
      <c r="I17" s="66">
        <f t="shared" si="2"/>
        <v>27</v>
      </c>
      <c r="J17" s="65">
        <f>VLOOKUP($A17,'Return Data'!$B$7:$R$2292,8,0)</f>
        <v>3.6076000000000001</v>
      </c>
      <c r="K17" s="66">
        <f t="shared" si="3"/>
        <v>28</v>
      </c>
      <c r="L17" s="65">
        <f>VLOOKUP($A17,'Return Data'!$B$7:$R$2292,9,0)</f>
        <v>3.8321999999999998</v>
      </c>
      <c r="M17" s="66">
        <f t="shared" si="4"/>
        <v>9</v>
      </c>
      <c r="N17" s="65">
        <f>VLOOKUP($A17,'Return Data'!$B$7:$R$2292,10,0)</f>
        <v>3.7019000000000002</v>
      </c>
      <c r="O17" s="66">
        <f t="shared" si="5"/>
        <v>20</v>
      </c>
      <c r="P17" s="65">
        <f>VLOOKUP($A17,'Return Data'!$B$7:$R$2292,11,0)</f>
        <v>3.6560999999999999</v>
      </c>
      <c r="Q17" s="66">
        <f t="shared" si="6"/>
        <v>15</v>
      </c>
      <c r="R17" s="65">
        <f>VLOOKUP($A17,'Return Data'!$B$7:$R$2292,12,0)</f>
        <v>3.5255000000000001</v>
      </c>
      <c r="S17" s="66">
        <f t="shared" si="7"/>
        <v>17</v>
      </c>
      <c r="T17" s="65">
        <f>VLOOKUP($A17,'Return Data'!$B$7:$R$2292,13,0)</f>
        <v>3.4961000000000002</v>
      </c>
      <c r="U17" s="66">
        <f t="shared" si="8"/>
        <v>19</v>
      </c>
      <c r="V17" s="65">
        <f>VLOOKUP($A17,'Return Data'!$B$7:$R$2292,17,0)</f>
        <v>3.4611000000000001</v>
      </c>
      <c r="W17" s="66">
        <f t="shared" si="9"/>
        <v>21</v>
      </c>
      <c r="X17" s="65">
        <f>VLOOKUP($A17,'Return Data'!$B$7:$R$2292,14,0)</f>
        <v>4.3211000000000004</v>
      </c>
      <c r="Y17" s="66">
        <f t="shared" si="10"/>
        <v>17</v>
      </c>
      <c r="Z17" s="65">
        <f>VLOOKUP($A17,'Return Data'!$B$7:$R$2292,16,0)</f>
        <v>6.8524000000000003</v>
      </c>
      <c r="AA17" s="67">
        <f t="shared" si="11"/>
        <v>19</v>
      </c>
    </row>
    <row r="18" spans="1:27" x14ac:dyDescent="0.3">
      <c r="A18" s="63" t="s">
        <v>130</v>
      </c>
      <c r="B18" s="64">
        <f>VLOOKUP($A18,'Return Data'!$B$7:$R$2292,3,0)</f>
        <v>44679</v>
      </c>
      <c r="C18" s="65">
        <f>VLOOKUP($A18,'Return Data'!$B$7:$R$2292,4,0)</f>
        <v>316.12799999999999</v>
      </c>
      <c r="D18" s="65">
        <f>VLOOKUP($A18,'Return Data'!$B$7:$R$2292,5,0)</f>
        <v>2.6558000000000002</v>
      </c>
      <c r="E18" s="66">
        <f t="shared" si="0"/>
        <v>34</v>
      </c>
      <c r="F18" s="65">
        <f>VLOOKUP($A18,'Return Data'!$B$7:$R$2292,6,0)</f>
        <v>2.6716000000000002</v>
      </c>
      <c r="G18" s="66">
        <f t="shared" si="1"/>
        <v>34</v>
      </c>
      <c r="H18" s="65">
        <f>VLOOKUP($A18,'Return Data'!$B$7:$R$2292,7,0)</f>
        <v>2.9045999999999998</v>
      </c>
      <c r="I18" s="66">
        <f t="shared" si="2"/>
        <v>35</v>
      </c>
      <c r="J18" s="65">
        <f>VLOOKUP($A18,'Return Data'!$B$7:$R$2292,8,0)</f>
        <v>3.6139000000000001</v>
      </c>
      <c r="K18" s="66">
        <f t="shared" si="3"/>
        <v>27</v>
      </c>
      <c r="L18" s="65">
        <f>VLOOKUP($A18,'Return Data'!$B$7:$R$2292,9,0)</f>
        <v>3.7801999999999998</v>
      </c>
      <c r="M18" s="66">
        <f t="shared" si="4"/>
        <v>17</v>
      </c>
      <c r="N18" s="65">
        <f>VLOOKUP($A18,'Return Data'!$B$7:$R$2292,10,0)</f>
        <v>3.6934999999999998</v>
      </c>
      <c r="O18" s="66">
        <f t="shared" si="5"/>
        <v>23</v>
      </c>
      <c r="P18" s="65">
        <f>VLOOKUP($A18,'Return Data'!$B$7:$R$2292,11,0)</f>
        <v>3.6284999999999998</v>
      </c>
      <c r="Q18" s="66">
        <f t="shared" si="6"/>
        <v>24</v>
      </c>
      <c r="R18" s="65">
        <f>VLOOKUP($A18,'Return Data'!$B$7:$R$2292,12,0)</f>
        <v>3.5074999999999998</v>
      </c>
      <c r="S18" s="66">
        <f t="shared" si="7"/>
        <v>24</v>
      </c>
      <c r="T18" s="65">
        <f>VLOOKUP($A18,'Return Data'!$B$7:$R$2292,13,0)</f>
        <v>3.4834000000000001</v>
      </c>
      <c r="U18" s="66">
        <f t="shared" si="8"/>
        <v>23</v>
      </c>
      <c r="V18" s="65">
        <f>VLOOKUP($A18,'Return Data'!$B$7:$R$2292,17,0)</f>
        <v>3.5173000000000001</v>
      </c>
      <c r="W18" s="66">
        <f t="shared" si="9"/>
        <v>9</v>
      </c>
      <c r="X18" s="65">
        <f>VLOOKUP($A18,'Return Data'!$B$7:$R$2292,14,0)</f>
        <v>4.3823999999999996</v>
      </c>
      <c r="Y18" s="66">
        <f t="shared" si="10"/>
        <v>11</v>
      </c>
      <c r="Z18" s="65">
        <f>VLOOKUP($A18,'Return Data'!$B$7:$R$2292,16,0)</f>
        <v>6.8849999999999998</v>
      </c>
      <c r="AA18" s="67">
        <f t="shared" si="11"/>
        <v>12</v>
      </c>
    </row>
    <row r="19" spans="1:27" x14ac:dyDescent="0.3">
      <c r="A19" s="63" t="s">
        <v>131</v>
      </c>
      <c r="B19" s="64">
        <f>VLOOKUP($A19,'Return Data'!$B$7:$R$2292,3,0)</f>
        <v>44679</v>
      </c>
      <c r="C19" s="65">
        <f>VLOOKUP($A19,'Return Data'!$B$7:$R$2292,4,0)</f>
        <v>2297.7696000000001</v>
      </c>
      <c r="D19" s="65">
        <f>VLOOKUP($A19,'Return Data'!$B$7:$R$2292,5,0)</f>
        <v>2.9517000000000002</v>
      </c>
      <c r="E19" s="66">
        <f t="shared" si="0"/>
        <v>23</v>
      </c>
      <c r="F19" s="65">
        <f>VLOOKUP($A19,'Return Data'!$B$7:$R$2292,6,0)</f>
        <v>2.8254999999999999</v>
      </c>
      <c r="G19" s="66">
        <f t="shared" si="1"/>
        <v>27</v>
      </c>
      <c r="H19" s="65">
        <f>VLOOKUP($A19,'Return Data'!$B$7:$R$2292,7,0)</f>
        <v>3.0255999999999998</v>
      </c>
      <c r="I19" s="66">
        <f t="shared" si="2"/>
        <v>30</v>
      </c>
      <c r="J19" s="65">
        <f>VLOOKUP($A19,'Return Data'!$B$7:$R$2292,8,0)</f>
        <v>3.7652000000000001</v>
      </c>
      <c r="K19" s="66">
        <f t="shared" si="3"/>
        <v>4</v>
      </c>
      <c r="L19" s="65">
        <f>VLOOKUP($A19,'Return Data'!$B$7:$R$2292,9,0)</f>
        <v>3.9197000000000002</v>
      </c>
      <c r="M19" s="66">
        <f t="shared" si="4"/>
        <v>4</v>
      </c>
      <c r="N19" s="65">
        <f>VLOOKUP($A19,'Return Data'!$B$7:$R$2292,10,0)</f>
        <v>3.7625000000000002</v>
      </c>
      <c r="O19" s="66">
        <f t="shared" si="5"/>
        <v>6</v>
      </c>
      <c r="P19" s="65">
        <f>VLOOKUP($A19,'Return Data'!$B$7:$R$2292,11,0)</f>
        <v>3.6979000000000002</v>
      </c>
      <c r="Q19" s="66">
        <f t="shared" si="6"/>
        <v>8</v>
      </c>
      <c r="R19" s="65">
        <f>VLOOKUP($A19,'Return Data'!$B$7:$R$2292,12,0)</f>
        <v>3.5546000000000002</v>
      </c>
      <c r="S19" s="66">
        <f t="shared" si="7"/>
        <v>7</v>
      </c>
      <c r="T19" s="65">
        <f>VLOOKUP($A19,'Return Data'!$B$7:$R$2292,13,0)</f>
        <v>3.5459999999999998</v>
      </c>
      <c r="U19" s="66">
        <f t="shared" si="8"/>
        <v>5</v>
      </c>
      <c r="V19" s="65">
        <f>VLOOKUP($A19,'Return Data'!$B$7:$R$2292,17,0)</f>
        <v>3.6177000000000001</v>
      </c>
      <c r="W19" s="66">
        <f t="shared" si="9"/>
        <v>2</v>
      </c>
      <c r="X19" s="65">
        <f>VLOOKUP($A19,'Return Data'!$B$7:$R$2292,14,0)</f>
        <v>4.4939</v>
      </c>
      <c r="Y19" s="66">
        <f t="shared" si="10"/>
        <v>2</v>
      </c>
      <c r="Z19" s="65">
        <f>VLOOKUP($A19,'Return Data'!$B$7:$R$2292,16,0)</f>
        <v>6.9032999999999998</v>
      </c>
      <c r="AA19" s="67">
        <f t="shared" si="11"/>
        <v>8</v>
      </c>
    </row>
    <row r="20" spans="1:27" x14ac:dyDescent="0.3">
      <c r="A20" s="63" t="s">
        <v>132</v>
      </c>
      <c r="B20" s="64">
        <f>VLOOKUP($A20,'Return Data'!$B$7:$R$2292,3,0)</f>
        <v>44679</v>
      </c>
      <c r="C20" s="65">
        <f>VLOOKUP($A20,'Return Data'!$B$7:$R$2292,4,0)</f>
        <v>2578.2262000000001</v>
      </c>
      <c r="D20" s="65">
        <f>VLOOKUP($A20,'Return Data'!$B$7:$R$2292,5,0)</f>
        <v>3.1955</v>
      </c>
      <c r="E20" s="66">
        <f t="shared" si="0"/>
        <v>9</v>
      </c>
      <c r="F20" s="65">
        <f>VLOOKUP($A20,'Return Data'!$B$7:$R$2292,6,0)</f>
        <v>3.0331999999999999</v>
      </c>
      <c r="G20" s="66">
        <f t="shared" si="1"/>
        <v>13</v>
      </c>
      <c r="H20" s="65">
        <f>VLOOKUP($A20,'Return Data'!$B$7:$R$2292,7,0)</f>
        <v>3.2103999999999999</v>
      </c>
      <c r="I20" s="66">
        <f t="shared" si="2"/>
        <v>12</v>
      </c>
      <c r="J20" s="65">
        <f>VLOOKUP($A20,'Return Data'!$B$7:$R$2292,8,0)</f>
        <v>3.7094999999999998</v>
      </c>
      <c r="K20" s="66">
        <f t="shared" si="3"/>
        <v>11</v>
      </c>
      <c r="L20" s="65">
        <f>VLOOKUP($A20,'Return Data'!$B$7:$R$2292,9,0)</f>
        <v>3.7706</v>
      </c>
      <c r="M20" s="66">
        <f t="shared" si="4"/>
        <v>19</v>
      </c>
      <c r="N20" s="65">
        <f>VLOOKUP($A20,'Return Data'!$B$7:$R$2292,10,0)</f>
        <v>3.6981000000000002</v>
      </c>
      <c r="O20" s="66">
        <f t="shared" si="5"/>
        <v>22</v>
      </c>
      <c r="P20" s="65">
        <f>VLOOKUP($A20,'Return Data'!$B$7:$R$2292,11,0)</f>
        <v>3.5960999999999999</v>
      </c>
      <c r="Q20" s="66">
        <f t="shared" si="6"/>
        <v>27</v>
      </c>
      <c r="R20" s="65">
        <f>VLOOKUP($A20,'Return Data'!$B$7:$R$2292,12,0)</f>
        <v>3.4834000000000001</v>
      </c>
      <c r="S20" s="66">
        <f t="shared" si="7"/>
        <v>26</v>
      </c>
      <c r="T20" s="65">
        <f>VLOOKUP($A20,'Return Data'!$B$7:$R$2292,13,0)</f>
        <v>3.4546999999999999</v>
      </c>
      <c r="U20" s="66">
        <f t="shared" si="8"/>
        <v>26</v>
      </c>
      <c r="V20" s="65">
        <f>VLOOKUP($A20,'Return Data'!$B$7:$R$2292,17,0)</f>
        <v>3.3988999999999998</v>
      </c>
      <c r="W20" s="66">
        <f t="shared" si="9"/>
        <v>27</v>
      </c>
      <c r="X20" s="65">
        <f>VLOOKUP($A20,'Return Data'!$B$7:$R$2292,14,0)</f>
        <v>4.1997</v>
      </c>
      <c r="Y20" s="66">
        <f t="shared" si="10"/>
        <v>26</v>
      </c>
      <c r="Z20" s="65">
        <f>VLOOKUP($A20,'Return Data'!$B$7:$R$2292,16,0)</f>
        <v>6.7931999999999997</v>
      </c>
      <c r="AA20" s="67">
        <f t="shared" si="11"/>
        <v>26</v>
      </c>
    </row>
    <row r="21" spans="1:27" x14ac:dyDescent="0.3">
      <c r="A21" s="63" t="s">
        <v>133</v>
      </c>
      <c r="B21" s="64">
        <f>VLOOKUP($A21,'Return Data'!$B$7:$R$2292,3,0)</f>
        <v>44679</v>
      </c>
      <c r="C21" s="65">
        <f>VLOOKUP($A21,'Return Data'!$B$7:$R$2292,4,0)</f>
        <v>1645.6043999999999</v>
      </c>
      <c r="D21" s="65">
        <f>VLOOKUP($A21,'Return Data'!$B$7:$R$2292,5,0)</f>
        <v>3.0589</v>
      </c>
      <c r="E21" s="66">
        <f t="shared" si="0"/>
        <v>20</v>
      </c>
      <c r="F21" s="65">
        <f>VLOOKUP($A21,'Return Data'!$B$7:$R$2292,6,0)</f>
        <v>3.0253999999999999</v>
      </c>
      <c r="G21" s="66">
        <f t="shared" si="1"/>
        <v>14</v>
      </c>
      <c r="H21" s="65">
        <f>VLOOKUP($A21,'Return Data'!$B$7:$R$2292,7,0)</f>
        <v>3.1638999999999999</v>
      </c>
      <c r="I21" s="66">
        <f t="shared" si="2"/>
        <v>15</v>
      </c>
      <c r="J21" s="65">
        <f>VLOOKUP($A21,'Return Data'!$B$7:$R$2292,8,0)</f>
        <v>3.669</v>
      </c>
      <c r="K21" s="66">
        <f t="shared" si="3"/>
        <v>17</v>
      </c>
      <c r="L21" s="65">
        <f>VLOOKUP($A21,'Return Data'!$B$7:$R$2292,9,0)</f>
        <v>3.6850999999999998</v>
      </c>
      <c r="M21" s="66">
        <f t="shared" si="4"/>
        <v>29</v>
      </c>
      <c r="N21" s="65">
        <f>VLOOKUP($A21,'Return Data'!$B$7:$R$2292,10,0)</f>
        <v>3.5546000000000002</v>
      </c>
      <c r="O21" s="66">
        <f t="shared" si="5"/>
        <v>31</v>
      </c>
      <c r="P21" s="65">
        <f>VLOOKUP($A21,'Return Data'!$B$7:$R$2292,11,0)</f>
        <v>3.4460000000000002</v>
      </c>
      <c r="Q21" s="66">
        <f t="shared" si="6"/>
        <v>32</v>
      </c>
      <c r="R21" s="65">
        <f>VLOOKUP($A21,'Return Data'!$B$7:$R$2292,12,0)</f>
        <v>3.3361000000000001</v>
      </c>
      <c r="S21" s="66">
        <f t="shared" si="7"/>
        <v>32</v>
      </c>
      <c r="T21" s="65">
        <f>VLOOKUP($A21,'Return Data'!$B$7:$R$2292,13,0)</f>
        <v>3.2665000000000002</v>
      </c>
      <c r="U21" s="66">
        <f t="shared" si="8"/>
        <v>33</v>
      </c>
      <c r="V21" s="65">
        <f>VLOOKUP($A21,'Return Data'!$B$7:$R$2292,17,0)</f>
        <v>3.1116999999999999</v>
      </c>
      <c r="W21" s="66">
        <f t="shared" si="9"/>
        <v>35</v>
      </c>
      <c r="X21" s="65">
        <f>VLOOKUP($A21,'Return Data'!$B$7:$R$2292,14,0)</f>
        <v>3.819</v>
      </c>
      <c r="Y21" s="66">
        <f t="shared" si="10"/>
        <v>34</v>
      </c>
      <c r="Z21" s="65">
        <f>VLOOKUP($A21,'Return Data'!$B$7:$R$2292,16,0)</f>
        <v>6.0614999999999997</v>
      </c>
      <c r="AA21" s="67">
        <f t="shared" si="11"/>
        <v>30</v>
      </c>
    </row>
    <row r="22" spans="1:27" x14ac:dyDescent="0.3">
      <c r="A22" s="63" t="s">
        <v>134</v>
      </c>
      <c r="B22" s="64">
        <f>VLOOKUP($A22,'Return Data'!$B$7:$R$2292,3,0)</f>
        <v>44679</v>
      </c>
      <c r="C22" s="65">
        <f>VLOOKUP($A22,'Return Data'!$B$7:$R$2292,4,0)</f>
        <v>2074.8227999999999</v>
      </c>
      <c r="D22" s="65">
        <f>VLOOKUP($A22,'Return Data'!$B$7:$R$2292,5,0)</f>
        <v>3.2601</v>
      </c>
      <c r="E22" s="66">
        <f t="shared" si="0"/>
        <v>8</v>
      </c>
      <c r="F22" s="65">
        <f>VLOOKUP($A22,'Return Data'!$B$7:$R$2292,6,0)</f>
        <v>3.4735999999999998</v>
      </c>
      <c r="G22" s="66">
        <f t="shared" si="1"/>
        <v>3</v>
      </c>
      <c r="H22" s="65">
        <f>VLOOKUP($A22,'Return Data'!$B$7:$R$2292,7,0)</f>
        <v>3.4205999999999999</v>
      </c>
      <c r="I22" s="66">
        <f t="shared" si="2"/>
        <v>3</v>
      </c>
      <c r="J22" s="65">
        <f>VLOOKUP($A22,'Return Data'!$B$7:$R$2292,8,0)</f>
        <v>3.4912999999999998</v>
      </c>
      <c r="K22" s="66">
        <f t="shared" si="3"/>
        <v>36</v>
      </c>
      <c r="L22" s="65">
        <f>VLOOKUP($A22,'Return Data'!$B$7:$R$2292,9,0)</f>
        <v>3.4489000000000001</v>
      </c>
      <c r="M22" s="66">
        <f t="shared" si="4"/>
        <v>34</v>
      </c>
      <c r="N22" s="65">
        <f>VLOOKUP($A22,'Return Data'!$B$7:$R$2292,10,0)</f>
        <v>3.3898999999999999</v>
      </c>
      <c r="O22" s="66">
        <f t="shared" si="5"/>
        <v>35</v>
      </c>
      <c r="P22" s="65">
        <f>VLOOKUP($A22,'Return Data'!$B$7:$R$2292,11,0)</f>
        <v>3.3188</v>
      </c>
      <c r="Q22" s="66">
        <f t="shared" si="6"/>
        <v>35</v>
      </c>
      <c r="R22" s="65">
        <f>VLOOKUP($A22,'Return Data'!$B$7:$R$2292,12,0)</f>
        <v>3.2273000000000001</v>
      </c>
      <c r="S22" s="66">
        <f t="shared" si="7"/>
        <v>35</v>
      </c>
      <c r="T22" s="65">
        <f>VLOOKUP($A22,'Return Data'!$B$7:$R$2292,13,0)</f>
        <v>3.1871999999999998</v>
      </c>
      <c r="U22" s="66">
        <f t="shared" si="8"/>
        <v>35</v>
      </c>
      <c r="V22" s="65">
        <f>VLOOKUP($A22,'Return Data'!$B$7:$R$2292,17,0)</f>
        <v>3.2414000000000001</v>
      </c>
      <c r="W22" s="66">
        <f t="shared" si="9"/>
        <v>31</v>
      </c>
      <c r="X22" s="65">
        <f>VLOOKUP($A22,'Return Data'!$B$7:$R$2292,14,0)</f>
        <v>4.1694000000000004</v>
      </c>
      <c r="Y22" s="66">
        <f t="shared" si="10"/>
        <v>27</v>
      </c>
      <c r="Z22" s="65">
        <f>VLOOKUP($A22,'Return Data'!$B$7:$R$2292,16,0)</f>
        <v>6.8617999999999997</v>
      </c>
      <c r="AA22" s="67">
        <f t="shared" si="11"/>
        <v>15</v>
      </c>
    </row>
    <row r="23" spans="1:27" x14ac:dyDescent="0.3">
      <c r="A23" s="63" t="s">
        <v>139</v>
      </c>
      <c r="B23" s="64">
        <f>VLOOKUP($A23,'Return Data'!$B$7:$R$2292,3,0)</f>
        <v>44679</v>
      </c>
      <c r="C23" s="65">
        <f>VLOOKUP($A23,'Return Data'!$B$7:$R$2292,4,0)</f>
        <v>2931.4557</v>
      </c>
      <c r="D23" s="65">
        <f>VLOOKUP($A23,'Return Data'!$B$7:$R$2292,5,0)</f>
        <v>3.1267999999999998</v>
      </c>
      <c r="E23" s="66">
        <f t="shared" si="0"/>
        <v>16</v>
      </c>
      <c r="F23" s="65">
        <f>VLOOKUP($A23,'Return Data'!$B$7:$R$2292,6,0)</f>
        <v>3.0044</v>
      </c>
      <c r="G23" s="66">
        <f t="shared" si="1"/>
        <v>17</v>
      </c>
      <c r="H23" s="65">
        <f>VLOOKUP($A23,'Return Data'!$B$7:$R$2292,7,0)</f>
        <v>3.1221000000000001</v>
      </c>
      <c r="I23" s="66">
        <f t="shared" si="2"/>
        <v>20</v>
      </c>
      <c r="J23" s="65">
        <f>VLOOKUP($A23,'Return Data'!$B$7:$R$2292,8,0)</f>
        <v>3.6581000000000001</v>
      </c>
      <c r="K23" s="66">
        <f t="shared" si="3"/>
        <v>20</v>
      </c>
      <c r="L23" s="65">
        <f>VLOOKUP($A23,'Return Data'!$B$7:$R$2292,9,0)</f>
        <v>3.7642000000000002</v>
      </c>
      <c r="M23" s="66">
        <f t="shared" si="4"/>
        <v>21</v>
      </c>
      <c r="N23" s="65">
        <f>VLOOKUP($A23,'Return Data'!$B$7:$R$2292,10,0)</f>
        <v>3.7157</v>
      </c>
      <c r="O23" s="66">
        <f t="shared" si="5"/>
        <v>17</v>
      </c>
      <c r="P23" s="65">
        <f>VLOOKUP($A23,'Return Data'!$B$7:$R$2292,11,0)</f>
        <v>3.6288</v>
      </c>
      <c r="Q23" s="66">
        <f t="shared" si="6"/>
        <v>23</v>
      </c>
      <c r="R23" s="65">
        <f>VLOOKUP($A23,'Return Data'!$B$7:$R$2292,12,0)</f>
        <v>3.5068000000000001</v>
      </c>
      <c r="S23" s="66">
        <f t="shared" si="7"/>
        <v>25</v>
      </c>
      <c r="T23" s="65">
        <f>VLOOKUP($A23,'Return Data'!$B$7:$R$2292,13,0)</f>
        <v>3.4759000000000002</v>
      </c>
      <c r="U23" s="66">
        <f t="shared" si="8"/>
        <v>25</v>
      </c>
      <c r="V23" s="65">
        <f>VLOOKUP($A23,'Return Data'!$B$7:$R$2292,17,0)</f>
        <v>3.4445999999999999</v>
      </c>
      <c r="W23" s="66">
        <f t="shared" si="9"/>
        <v>23</v>
      </c>
      <c r="X23" s="65">
        <f>VLOOKUP($A23,'Return Data'!$B$7:$R$2292,14,0)</f>
        <v>4.2590000000000003</v>
      </c>
      <c r="Y23" s="66">
        <f t="shared" si="10"/>
        <v>25</v>
      </c>
      <c r="Z23" s="65">
        <f>VLOOKUP($A23,'Return Data'!$B$7:$R$2292,16,0)</f>
        <v>6.8563000000000001</v>
      </c>
      <c r="AA23" s="67">
        <f t="shared" si="11"/>
        <v>18</v>
      </c>
    </row>
    <row r="24" spans="1:27" x14ac:dyDescent="0.3">
      <c r="A24" s="63" t="s">
        <v>140</v>
      </c>
      <c r="B24" s="64">
        <f>VLOOKUP($A24,'Return Data'!$B$7:$R$2292,3,0)</f>
        <v>44679</v>
      </c>
      <c r="C24" s="65">
        <f>VLOOKUP($A24,'Return Data'!$B$7:$R$2292,4,0)</f>
        <v>1118.2335</v>
      </c>
      <c r="D24" s="65">
        <f>VLOOKUP($A24,'Return Data'!$B$7:$R$2292,5,0)</f>
        <v>3.5484</v>
      </c>
      <c r="E24" s="66">
        <f t="shared" si="0"/>
        <v>3</v>
      </c>
      <c r="F24" s="65">
        <f>VLOOKUP($A24,'Return Data'!$B$7:$R$2292,6,0)</f>
        <v>3.5175000000000001</v>
      </c>
      <c r="G24" s="66">
        <f t="shared" si="1"/>
        <v>1</v>
      </c>
      <c r="H24" s="65">
        <f>VLOOKUP($A24,'Return Data'!$B$7:$R$2292,7,0)</f>
        <v>3.4935</v>
      </c>
      <c r="I24" s="66">
        <f t="shared" si="2"/>
        <v>2</v>
      </c>
      <c r="J24" s="65">
        <f>VLOOKUP($A24,'Return Data'!$B$7:$R$2292,8,0)</f>
        <v>3.5750999999999999</v>
      </c>
      <c r="K24" s="66">
        <f t="shared" si="3"/>
        <v>32</v>
      </c>
      <c r="L24" s="65">
        <f>VLOOKUP($A24,'Return Data'!$B$7:$R$2292,9,0)</f>
        <v>3.6469999999999998</v>
      </c>
      <c r="M24" s="66">
        <f t="shared" si="4"/>
        <v>30</v>
      </c>
      <c r="N24" s="65">
        <f>VLOOKUP($A24,'Return Data'!$B$7:$R$2292,10,0)</f>
        <v>3.5259</v>
      </c>
      <c r="O24" s="66">
        <f t="shared" si="5"/>
        <v>33</v>
      </c>
      <c r="P24" s="65">
        <f>VLOOKUP($A24,'Return Data'!$B$7:$R$2292,11,0)</f>
        <v>3.4409000000000001</v>
      </c>
      <c r="Q24" s="66">
        <f t="shared" si="6"/>
        <v>33</v>
      </c>
      <c r="R24" s="65">
        <f>VLOOKUP($A24,'Return Data'!$B$7:$R$2292,12,0)</f>
        <v>3.3248000000000002</v>
      </c>
      <c r="S24" s="66">
        <f t="shared" si="7"/>
        <v>33</v>
      </c>
      <c r="T24" s="65">
        <f>VLOOKUP($A24,'Return Data'!$B$7:$R$2292,13,0)</f>
        <v>3.3033000000000001</v>
      </c>
      <c r="U24" s="66">
        <f t="shared" si="8"/>
        <v>32</v>
      </c>
      <c r="V24" s="65">
        <f>VLOOKUP($A24,'Return Data'!$B$7:$R$2292,17,0)</f>
        <v>3.1398000000000001</v>
      </c>
      <c r="W24" s="66">
        <f t="shared" si="9"/>
        <v>33</v>
      </c>
      <c r="X24" s="65"/>
      <c r="Y24" s="66"/>
      <c r="Z24" s="65">
        <f>VLOOKUP($A24,'Return Data'!$B$7:$R$2292,16,0)</f>
        <v>3.7747000000000002</v>
      </c>
      <c r="AA24" s="67">
        <f t="shared" si="11"/>
        <v>36</v>
      </c>
    </row>
    <row r="25" spans="1:27" x14ac:dyDescent="0.3">
      <c r="A25" s="63" t="s">
        <v>141</v>
      </c>
      <c r="B25" s="64">
        <f>VLOOKUP($A25,'Return Data'!$B$7:$R$2292,3,0)</f>
        <v>44679</v>
      </c>
      <c r="C25" s="65">
        <f>VLOOKUP($A25,'Return Data'!$B$7:$R$2292,4,0)</f>
        <v>58.375999999999998</v>
      </c>
      <c r="D25" s="65">
        <f>VLOOKUP($A25,'Return Data'!$B$7:$R$2292,5,0)</f>
        <v>3.3767</v>
      </c>
      <c r="E25" s="66">
        <f t="shared" si="0"/>
        <v>5</v>
      </c>
      <c r="F25" s="65">
        <f>VLOOKUP($A25,'Return Data'!$B$7:$R$2292,6,0)</f>
        <v>3.1688000000000001</v>
      </c>
      <c r="G25" s="66">
        <f t="shared" si="1"/>
        <v>10</v>
      </c>
      <c r="H25" s="65">
        <f>VLOOKUP($A25,'Return Data'!$B$7:$R$2292,7,0)</f>
        <v>3.2444000000000002</v>
      </c>
      <c r="I25" s="66">
        <f t="shared" si="2"/>
        <v>10</v>
      </c>
      <c r="J25" s="65">
        <f>VLOOKUP($A25,'Return Data'!$B$7:$R$2292,8,0)</f>
        <v>3.7301000000000002</v>
      </c>
      <c r="K25" s="66">
        <f t="shared" si="3"/>
        <v>7</v>
      </c>
      <c r="L25" s="65">
        <f>VLOOKUP($A25,'Return Data'!$B$7:$R$2292,9,0)</f>
        <v>3.794</v>
      </c>
      <c r="M25" s="66">
        <f t="shared" si="4"/>
        <v>14</v>
      </c>
      <c r="N25" s="65">
        <f>VLOOKUP($A25,'Return Data'!$B$7:$R$2292,10,0)</f>
        <v>3.7334999999999998</v>
      </c>
      <c r="O25" s="66">
        <f t="shared" si="5"/>
        <v>12</v>
      </c>
      <c r="P25" s="65">
        <f>VLOOKUP($A25,'Return Data'!$B$7:$R$2292,11,0)</f>
        <v>3.6846999999999999</v>
      </c>
      <c r="Q25" s="66">
        <f t="shared" si="6"/>
        <v>10</v>
      </c>
      <c r="R25" s="65">
        <f>VLOOKUP($A25,'Return Data'!$B$7:$R$2292,12,0)</f>
        <v>3.5565000000000002</v>
      </c>
      <c r="S25" s="66">
        <f t="shared" si="7"/>
        <v>6</v>
      </c>
      <c r="T25" s="65">
        <f>VLOOKUP($A25,'Return Data'!$B$7:$R$2292,13,0)</f>
        <v>3.5278</v>
      </c>
      <c r="U25" s="66">
        <f t="shared" si="8"/>
        <v>7</v>
      </c>
      <c r="V25" s="65">
        <f>VLOOKUP($A25,'Return Data'!$B$7:$R$2292,17,0)</f>
        <v>3.4533999999999998</v>
      </c>
      <c r="W25" s="66">
        <f t="shared" si="9"/>
        <v>22</v>
      </c>
      <c r="X25" s="65">
        <f>VLOOKUP($A25,'Return Data'!$B$7:$R$2292,14,0)</f>
        <v>4.2759999999999998</v>
      </c>
      <c r="Y25" s="66">
        <f t="shared" ref="Y25:Y43" si="12">RANK(X25,X$8:X$43,0)</f>
        <v>23</v>
      </c>
      <c r="Z25" s="65">
        <f>VLOOKUP($A25,'Return Data'!$B$7:$R$2292,16,0)</f>
        <v>6.9047000000000001</v>
      </c>
      <c r="AA25" s="67">
        <f t="shared" si="11"/>
        <v>7</v>
      </c>
    </row>
    <row r="26" spans="1:27" x14ac:dyDescent="0.3">
      <c r="A26" s="63" t="s">
        <v>142</v>
      </c>
      <c r="B26" s="64">
        <f>VLOOKUP($A26,'Return Data'!$B$7:$R$2292,3,0)</f>
        <v>44679</v>
      </c>
      <c r="C26" s="65">
        <f>VLOOKUP($A26,'Return Data'!$B$7:$R$2292,4,0)</f>
        <v>4314.8960999999999</v>
      </c>
      <c r="D26" s="65">
        <f>VLOOKUP($A26,'Return Data'!$B$7:$R$2292,5,0)</f>
        <v>2.8788</v>
      </c>
      <c r="E26" s="66">
        <f t="shared" si="0"/>
        <v>28</v>
      </c>
      <c r="F26" s="65">
        <f>VLOOKUP($A26,'Return Data'!$B$7:$R$2292,6,0)</f>
        <v>2.6549999999999998</v>
      </c>
      <c r="G26" s="66">
        <f t="shared" si="1"/>
        <v>35</v>
      </c>
      <c r="H26" s="65">
        <f>VLOOKUP($A26,'Return Data'!$B$7:$R$2292,7,0)</f>
        <v>2.8496000000000001</v>
      </c>
      <c r="I26" s="66">
        <f t="shared" si="2"/>
        <v>36</v>
      </c>
      <c r="J26" s="65">
        <f>VLOOKUP($A26,'Return Data'!$B$7:$R$2292,8,0)</f>
        <v>3.5152000000000001</v>
      </c>
      <c r="K26" s="66">
        <f t="shared" si="3"/>
        <v>35</v>
      </c>
      <c r="L26" s="65">
        <f>VLOOKUP($A26,'Return Data'!$B$7:$R$2292,9,0)</f>
        <v>3.7244999999999999</v>
      </c>
      <c r="M26" s="66">
        <f t="shared" si="4"/>
        <v>26</v>
      </c>
      <c r="N26" s="65">
        <f>VLOOKUP($A26,'Return Data'!$B$7:$R$2292,10,0)</f>
        <v>3.6888999999999998</v>
      </c>
      <c r="O26" s="66">
        <f t="shared" si="5"/>
        <v>24</v>
      </c>
      <c r="P26" s="65">
        <f>VLOOKUP($A26,'Return Data'!$B$7:$R$2292,11,0)</f>
        <v>3.6471</v>
      </c>
      <c r="Q26" s="66">
        <f t="shared" si="6"/>
        <v>17</v>
      </c>
      <c r="R26" s="65">
        <f>VLOOKUP($A26,'Return Data'!$B$7:$R$2292,12,0)</f>
        <v>3.5133000000000001</v>
      </c>
      <c r="S26" s="66">
        <f t="shared" si="7"/>
        <v>22</v>
      </c>
      <c r="T26" s="65">
        <f>VLOOKUP($A26,'Return Data'!$B$7:$R$2292,13,0)</f>
        <v>3.4889000000000001</v>
      </c>
      <c r="U26" s="66">
        <f t="shared" si="8"/>
        <v>22</v>
      </c>
      <c r="V26" s="65">
        <f>VLOOKUP($A26,'Return Data'!$B$7:$R$2292,17,0)</f>
        <v>3.4676999999999998</v>
      </c>
      <c r="W26" s="66">
        <f t="shared" si="9"/>
        <v>18</v>
      </c>
      <c r="X26" s="65">
        <f>VLOOKUP($A26,'Return Data'!$B$7:$R$2292,14,0)</f>
        <v>4.2861000000000002</v>
      </c>
      <c r="Y26" s="66">
        <f t="shared" si="12"/>
        <v>22</v>
      </c>
      <c r="Z26" s="65">
        <f>VLOOKUP($A26,'Return Data'!$B$7:$R$2292,16,0)</f>
        <v>6.8287000000000004</v>
      </c>
      <c r="AA26" s="67">
        <f t="shared" si="11"/>
        <v>22</v>
      </c>
    </row>
    <row r="27" spans="1:27" x14ac:dyDescent="0.3">
      <c r="A27" s="63" t="s">
        <v>143</v>
      </c>
      <c r="B27" s="64">
        <f>VLOOKUP($A27,'Return Data'!$B$7:$R$2292,3,0)</f>
        <v>44679</v>
      </c>
      <c r="C27" s="65">
        <f>VLOOKUP($A27,'Return Data'!$B$7:$R$2292,4,0)</f>
        <v>2923.0803000000001</v>
      </c>
      <c r="D27" s="65">
        <f>VLOOKUP($A27,'Return Data'!$B$7:$R$2292,5,0)</f>
        <v>3.1694</v>
      </c>
      <c r="E27" s="66">
        <f t="shared" si="0"/>
        <v>11</v>
      </c>
      <c r="F27" s="65">
        <f>VLOOKUP($A27,'Return Data'!$B$7:$R$2292,6,0)</f>
        <v>2.8576999999999999</v>
      </c>
      <c r="G27" s="66">
        <f t="shared" si="1"/>
        <v>25</v>
      </c>
      <c r="H27" s="65">
        <f>VLOOKUP($A27,'Return Data'!$B$7:$R$2292,7,0)</f>
        <v>3.0474999999999999</v>
      </c>
      <c r="I27" s="66">
        <f t="shared" si="2"/>
        <v>29</v>
      </c>
      <c r="J27" s="65">
        <f>VLOOKUP($A27,'Return Data'!$B$7:$R$2292,8,0)</f>
        <v>3.5990000000000002</v>
      </c>
      <c r="K27" s="66">
        <f t="shared" si="3"/>
        <v>29</v>
      </c>
      <c r="L27" s="65">
        <f>VLOOKUP($A27,'Return Data'!$B$7:$R$2292,9,0)</f>
        <v>3.7515000000000001</v>
      </c>
      <c r="M27" s="66">
        <f t="shared" si="4"/>
        <v>25</v>
      </c>
      <c r="N27" s="65">
        <f>VLOOKUP($A27,'Return Data'!$B$7:$R$2292,10,0)</f>
        <v>3.6699000000000002</v>
      </c>
      <c r="O27" s="66">
        <f t="shared" si="5"/>
        <v>27</v>
      </c>
      <c r="P27" s="65">
        <f>VLOOKUP($A27,'Return Data'!$B$7:$R$2292,11,0)</f>
        <v>3.6036000000000001</v>
      </c>
      <c r="Q27" s="66">
        <f t="shared" si="6"/>
        <v>26</v>
      </c>
      <c r="R27" s="65">
        <f>VLOOKUP($A27,'Return Data'!$B$7:$R$2292,12,0)</f>
        <v>3.4763999999999999</v>
      </c>
      <c r="S27" s="66">
        <f t="shared" si="7"/>
        <v>27</v>
      </c>
      <c r="T27" s="65">
        <f>VLOOKUP($A27,'Return Data'!$B$7:$R$2292,13,0)</f>
        <v>3.4426000000000001</v>
      </c>
      <c r="U27" s="66">
        <f t="shared" si="8"/>
        <v>27</v>
      </c>
      <c r="V27" s="65">
        <f>VLOOKUP($A27,'Return Data'!$B$7:$R$2292,17,0)</f>
        <v>3.4215</v>
      </c>
      <c r="W27" s="66">
        <f t="shared" si="9"/>
        <v>26</v>
      </c>
      <c r="X27" s="65">
        <f>VLOOKUP($A27,'Return Data'!$B$7:$R$2292,14,0)</f>
        <v>4.2983000000000002</v>
      </c>
      <c r="Y27" s="66">
        <f t="shared" si="12"/>
        <v>21</v>
      </c>
      <c r="Z27" s="65">
        <f>VLOOKUP($A27,'Return Data'!$B$7:$R$2292,16,0)</f>
        <v>6.8490000000000002</v>
      </c>
      <c r="AA27" s="67">
        <f t="shared" si="11"/>
        <v>20</v>
      </c>
    </row>
    <row r="28" spans="1:27" x14ac:dyDescent="0.3">
      <c r="A28" s="63" t="s">
        <v>144</v>
      </c>
      <c r="B28" s="64">
        <f>VLOOKUP($A28,'Return Data'!$B$7:$R$2292,3,0)</f>
        <v>44679</v>
      </c>
      <c r="C28" s="65">
        <f>VLOOKUP($A28,'Return Data'!$B$7:$R$2292,4,0)</f>
        <v>3877.5367999999999</v>
      </c>
      <c r="D28" s="65">
        <f>VLOOKUP($A28,'Return Data'!$B$7:$R$2292,5,0)</f>
        <v>3.1697000000000002</v>
      </c>
      <c r="E28" s="66">
        <f t="shared" si="0"/>
        <v>10</v>
      </c>
      <c r="F28" s="65">
        <f>VLOOKUP($A28,'Return Data'!$B$7:$R$2292,6,0)</f>
        <v>3.1067999999999998</v>
      </c>
      <c r="G28" s="66">
        <f t="shared" si="1"/>
        <v>11</v>
      </c>
      <c r="H28" s="65">
        <f>VLOOKUP($A28,'Return Data'!$B$7:$R$2292,7,0)</f>
        <v>3.2442000000000002</v>
      </c>
      <c r="I28" s="66">
        <f t="shared" si="2"/>
        <v>11</v>
      </c>
      <c r="J28" s="65">
        <f>VLOOKUP($A28,'Return Data'!$B$7:$R$2292,8,0)</f>
        <v>3.7277999999999998</v>
      </c>
      <c r="K28" s="66">
        <f t="shared" si="3"/>
        <v>8</v>
      </c>
      <c r="L28" s="65">
        <f>VLOOKUP($A28,'Return Data'!$B$7:$R$2292,9,0)</f>
        <v>3.7616000000000001</v>
      </c>
      <c r="M28" s="66">
        <f t="shared" si="4"/>
        <v>23</v>
      </c>
      <c r="N28" s="65">
        <f>VLOOKUP($A28,'Return Data'!$B$7:$R$2292,10,0)</f>
        <v>3.6625000000000001</v>
      </c>
      <c r="O28" s="66">
        <f t="shared" si="5"/>
        <v>28</v>
      </c>
      <c r="P28" s="65">
        <f>VLOOKUP($A28,'Return Data'!$B$7:$R$2292,11,0)</f>
        <v>3.6362999999999999</v>
      </c>
      <c r="Q28" s="66">
        <f t="shared" si="6"/>
        <v>20</v>
      </c>
      <c r="R28" s="65">
        <f>VLOOKUP($A28,'Return Data'!$B$7:$R$2292,12,0)</f>
        <v>3.5253999999999999</v>
      </c>
      <c r="S28" s="66">
        <f t="shared" si="7"/>
        <v>18</v>
      </c>
      <c r="T28" s="65">
        <f>VLOOKUP($A28,'Return Data'!$B$7:$R$2292,13,0)</f>
        <v>3.5041000000000002</v>
      </c>
      <c r="U28" s="66">
        <f t="shared" si="8"/>
        <v>15</v>
      </c>
      <c r="V28" s="65">
        <f>VLOOKUP($A28,'Return Data'!$B$7:$R$2292,17,0)</f>
        <v>3.5192999999999999</v>
      </c>
      <c r="W28" s="66">
        <f t="shared" si="9"/>
        <v>8</v>
      </c>
      <c r="X28" s="65">
        <f>VLOOKUP($A28,'Return Data'!$B$7:$R$2292,14,0)</f>
        <v>4.4001000000000001</v>
      </c>
      <c r="Y28" s="66">
        <f t="shared" si="12"/>
        <v>10</v>
      </c>
      <c r="Z28" s="65">
        <f>VLOOKUP($A28,'Return Data'!$B$7:$R$2292,16,0)</f>
        <v>6.8776000000000002</v>
      </c>
      <c r="AA28" s="67">
        <f t="shared" si="11"/>
        <v>13</v>
      </c>
    </row>
    <row r="29" spans="1:27" x14ac:dyDescent="0.3">
      <c r="A29" s="63" t="s">
        <v>434</v>
      </c>
      <c r="B29" s="64">
        <f>VLOOKUP($A29,'Return Data'!$B$7:$R$2292,3,0)</f>
        <v>44679</v>
      </c>
      <c r="C29" s="65">
        <f>VLOOKUP($A29,'Return Data'!$B$7:$R$2292,4,0)</f>
        <v>1388.1185</v>
      </c>
      <c r="D29" s="65">
        <f>VLOOKUP($A29,'Return Data'!$B$7:$R$2292,5,0)</f>
        <v>2.9504999999999999</v>
      </c>
      <c r="E29" s="66">
        <f t="shared" si="0"/>
        <v>24</v>
      </c>
      <c r="F29" s="65">
        <f>VLOOKUP($A29,'Return Data'!$B$7:$R$2292,6,0)</f>
        <v>2.7721</v>
      </c>
      <c r="G29" s="66">
        <f t="shared" si="1"/>
        <v>30</v>
      </c>
      <c r="H29" s="65">
        <f>VLOOKUP($A29,'Return Data'!$B$7:$R$2292,7,0)</f>
        <v>3.0689000000000002</v>
      </c>
      <c r="I29" s="66">
        <f t="shared" si="2"/>
        <v>25</v>
      </c>
      <c r="J29" s="65">
        <f>VLOOKUP($A29,'Return Data'!$B$7:$R$2292,8,0)</f>
        <v>3.7183000000000002</v>
      </c>
      <c r="K29" s="66">
        <f t="shared" si="3"/>
        <v>10</v>
      </c>
      <c r="L29" s="65">
        <f>VLOOKUP($A29,'Return Data'!$B$7:$R$2292,9,0)</f>
        <v>3.8224999999999998</v>
      </c>
      <c r="M29" s="66">
        <f t="shared" si="4"/>
        <v>10</v>
      </c>
      <c r="N29" s="65">
        <f>VLOOKUP($A29,'Return Data'!$B$7:$R$2292,10,0)</f>
        <v>3.7254</v>
      </c>
      <c r="O29" s="66">
        <f t="shared" si="5"/>
        <v>14</v>
      </c>
      <c r="P29" s="65">
        <f>VLOOKUP($A29,'Return Data'!$B$7:$R$2292,11,0)</f>
        <v>3.694</v>
      </c>
      <c r="Q29" s="66">
        <f t="shared" si="6"/>
        <v>9</v>
      </c>
      <c r="R29" s="65">
        <f>VLOOKUP($A29,'Return Data'!$B$7:$R$2292,12,0)</f>
        <v>3.5506000000000002</v>
      </c>
      <c r="S29" s="66">
        <f t="shared" si="7"/>
        <v>8</v>
      </c>
      <c r="T29" s="65">
        <f>VLOOKUP($A29,'Return Data'!$B$7:$R$2292,13,0)</f>
        <v>3.5432999999999999</v>
      </c>
      <c r="U29" s="66">
        <f t="shared" si="8"/>
        <v>6</v>
      </c>
      <c r="V29" s="65">
        <f>VLOOKUP($A29,'Return Data'!$B$7:$R$2292,17,0)</f>
        <v>3.5676999999999999</v>
      </c>
      <c r="W29" s="66">
        <f t="shared" si="9"/>
        <v>3</v>
      </c>
      <c r="X29" s="65">
        <f>VLOOKUP($A29,'Return Data'!$B$7:$R$2292,14,0)</f>
        <v>4.4458000000000002</v>
      </c>
      <c r="Y29" s="66">
        <f t="shared" si="12"/>
        <v>5</v>
      </c>
      <c r="Z29" s="65">
        <f>VLOOKUP($A29,'Return Data'!$B$7:$R$2292,16,0)</f>
        <v>5.7946</v>
      </c>
      <c r="AA29" s="67">
        <f t="shared" si="11"/>
        <v>31</v>
      </c>
    </row>
    <row r="30" spans="1:27" x14ac:dyDescent="0.3">
      <c r="A30" s="63" t="s">
        <v>146</v>
      </c>
      <c r="B30" s="64">
        <f>VLOOKUP($A30,'Return Data'!$B$7:$R$2292,3,0)</f>
        <v>44679</v>
      </c>
      <c r="C30" s="65">
        <f>VLOOKUP($A30,'Return Data'!$B$7:$R$2292,4,0)</f>
        <v>2253.3200999999999</v>
      </c>
      <c r="D30" s="65">
        <f>VLOOKUP($A30,'Return Data'!$B$7:$R$2292,5,0)</f>
        <v>3.1345999999999998</v>
      </c>
      <c r="E30" s="66">
        <f t="shared" si="0"/>
        <v>14</v>
      </c>
      <c r="F30" s="65">
        <f>VLOOKUP($A30,'Return Data'!$B$7:$R$2292,6,0)</f>
        <v>2.9186000000000001</v>
      </c>
      <c r="G30" s="66">
        <f t="shared" si="1"/>
        <v>19</v>
      </c>
      <c r="H30" s="65">
        <f>VLOOKUP($A30,'Return Data'!$B$7:$R$2292,7,0)</f>
        <v>3.1133000000000002</v>
      </c>
      <c r="I30" s="66">
        <f t="shared" si="2"/>
        <v>21</v>
      </c>
      <c r="J30" s="65">
        <f>VLOOKUP($A30,'Return Data'!$B$7:$R$2292,8,0)</f>
        <v>3.6507999999999998</v>
      </c>
      <c r="K30" s="66">
        <f t="shared" si="3"/>
        <v>21</v>
      </c>
      <c r="L30" s="65">
        <f>VLOOKUP($A30,'Return Data'!$B$7:$R$2292,9,0)</f>
        <v>3.7810000000000001</v>
      </c>
      <c r="M30" s="66">
        <f t="shared" si="4"/>
        <v>15</v>
      </c>
      <c r="N30" s="65">
        <f>VLOOKUP($A30,'Return Data'!$B$7:$R$2292,10,0)</f>
        <v>3.6989999999999998</v>
      </c>
      <c r="O30" s="66">
        <f t="shared" si="5"/>
        <v>21</v>
      </c>
      <c r="P30" s="65">
        <f>VLOOKUP($A30,'Return Data'!$B$7:$R$2292,11,0)</f>
        <v>3.6278999999999999</v>
      </c>
      <c r="Q30" s="66">
        <f t="shared" si="6"/>
        <v>25</v>
      </c>
      <c r="R30" s="65">
        <f>VLOOKUP($A30,'Return Data'!$B$7:$R$2292,12,0)</f>
        <v>3.5169000000000001</v>
      </c>
      <c r="S30" s="66">
        <f t="shared" si="7"/>
        <v>21</v>
      </c>
      <c r="T30" s="65">
        <f>VLOOKUP($A30,'Return Data'!$B$7:$R$2292,13,0)</f>
        <v>3.5061</v>
      </c>
      <c r="U30" s="66">
        <f t="shared" si="8"/>
        <v>13</v>
      </c>
      <c r="V30" s="65">
        <f>VLOOKUP($A30,'Return Data'!$B$7:$R$2292,17,0)</f>
        <v>3.5169000000000001</v>
      </c>
      <c r="W30" s="66">
        <f t="shared" si="9"/>
        <v>10</v>
      </c>
      <c r="X30" s="65">
        <f>VLOOKUP($A30,'Return Data'!$B$7:$R$2292,14,0)</f>
        <v>4.3639999999999999</v>
      </c>
      <c r="Y30" s="66">
        <f t="shared" si="12"/>
        <v>15</v>
      </c>
      <c r="Z30" s="65">
        <f>VLOOKUP($A30,'Return Data'!$B$7:$R$2292,16,0)</f>
        <v>6.6849999999999996</v>
      </c>
      <c r="AA30" s="67">
        <f t="shared" si="11"/>
        <v>28</v>
      </c>
    </row>
    <row r="31" spans="1:27" x14ac:dyDescent="0.3">
      <c r="A31" s="63" t="s">
        <v>147</v>
      </c>
      <c r="B31" s="64">
        <f>VLOOKUP($A31,'Return Data'!$B$7:$R$2292,3,0)</f>
        <v>44679</v>
      </c>
      <c r="C31" s="65">
        <f>VLOOKUP($A31,'Return Data'!$B$7:$R$2292,4,0)</f>
        <v>11.420500000000001</v>
      </c>
      <c r="D31" s="65">
        <f>VLOOKUP($A31,'Return Data'!$B$7:$R$2292,5,0)</f>
        <v>2.5569999999999999</v>
      </c>
      <c r="E31" s="66">
        <f t="shared" si="0"/>
        <v>35</v>
      </c>
      <c r="F31" s="65">
        <f>VLOOKUP($A31,'Return Data'!$B$7:$R$2292,6,0)</f>
        <v>2.9836999999999998</v>
      </c>
      <c r="G31" s="66">
        <f t="shared" si="1"/>
        <v>18</v>
      </c>
      <c r="H31" s="65">
        <f>VLOOKUP($A31,'Return Data'!$B$7:$R$2292,7,0)</f>
        <v>3.1522999999999999</v>
      </c>
      <c r="I31" s="66">
        <f t="shared" si="2"/>
        <v>17</v>
      </c>
      <c r="J31" s="65">
        <f>VLOOKUP($A31,'Return Data'!$B$7:$R$2292,8,0)</f>
        <v>3.6917</v>
      </c>
      <c r="K31" s="66">
        <f t="shared" si="3"/>
        <v>14</v>
      </c>
      <c r="L31" s="65">
        <f>VLOOKUP($A31,'Return Data'!$B$7:$R$2292,9,0)</f>
        <v>3.4327999999999999</v>
      </c>
      <c r="M31" s="66">
        <f t="shared" si="4"/>
        <v>35</v>
      </c>
      <c r="N31" s="65">
        <f>VLOOKUP($A31,'Return Data'!$B$7:$R$2292,10,0)</f>
        <v>3.5030000000000001</v>
      </c>
      <c r="O31" s="66">
        <f t="shared" si="5"/>
        <v>34</v>
      </c>
      <c r="P31" s="65">
        <f>VLOOKUP($A31,'Return Data'!$B$7:$R$2292,11,0)</f>
        <v>3.3875000000000002</v>
      </c>
      <c r="Q31" s="66">
        <f t="shared" si="6"/>
        <v>34</v>
      </c>
      <c r="R31" s="65">
        <f>VLOOKUP($A31,'Return Data'!$B$7:$R$2292,12,0)</f>
        <v>3.2684000000000002</v>
      </c>
      <c r="S31" s="66">
        <f t="shared" si="7"/>
        <v>34</v>
      </c>
      <c r="T31" s="65">
        <f>VLOOKUP($A31,'Return Data'!$B$7:$R$2292,13,0)</f>
        <v>3.2464</v>
      </c>
      <c r="U31" s="66">
        <f t="shared" si="8"/>
        <v>34</v>
      </c>
      <c r="V31" s="65">
        <f>VLOOKUP($A31,'Return Data'!$B$7:$R$2292,17,0)</f>
        <v>3.1305000000000001</v>
      </c>
      <c r="W31" s="66">
        <f t="shared" si="9"/>
        <v>34</v>
      </c>
      <c r="X31" s="65">
        <f>VLOOKUP($A31,'Return Data'!$B$7:$R$2292,14,0)</f>
        <v>3.7778999999999998</v>
      </c>
      <c r="Y31" s="66">
        <f t="shared" si="12"/>
        <v>35</v>
      </c>
      <c r="Z31" s="65">
        <f>VLOOKUP($A31,'Return Data'!$B$7:$R$2292,16,0)</f>
        <v>4.0335999999999999</v>
      </c>
      <c r="AA31" s="67">
        <f t="shared" si="11"/>
        <v>35</v>
      </c>
    </row>
    <row r="32" spans="1:27" x14ac:dyDescent="0.3">
      <c r="A32" s="63" t="s">
        <v>1915</v>
      </c>
      <c r="B32" s="64">
        <f>VLOOKUP($A32,'Return Data'!$B$7:$R$2292,3,0)</f>
        <v>44679</v>
      </c>
      <c r="C32" s="65">
        <f>VLOOKUP($A32,'Return Data'!$B$7:$R$2292,4,0)</f>
        <v>2340.4405000000002</v>
      </c>
      <c r="D32" s="65">
        <f>VLOOKUP($A32,'Return Data'!$B$7:$R$2292,5,0)</f>
        <v>3.1505000000000001</v>
      </c>
      <c r="E32" s="66">
        <f t="shared" si="0"/>
        <v>13</v>
      </c>
      <c r="F32" s="65">
        <f>VLOOKUP($A32,'Return Data'!$B$7:$R$2292,6,0)</f>
        <v>3.4741</v>
      </c>
      <c r="G32" s="66">
        <f t="shared" si="1"/>
        <v>2</v>
      </c>
      <c r="H32" s="65">
        <f>VLOOKUP($A32,'Return Data'!$B$7:$R$2292,7,0)</f>
        <v>3.7315</v>
      </c>
      <c r="I32" s="66">
        <f t="shared" si="2"/>
        <v>1</v>
      </c>
      <c r="J32" s="65">
        <f>VLOOKUP($A32,'Return Data'!$B$7:$R$2292,8,0)</f>
        <v>4.1730999999999998</v>
      </c>
      <c r="K32" s="66">
        <f t="shared" si="3"/>
        <v>1</v>
      </c>
      <c r="L32" s="65">
        <f>VLOOKUP($A32,'Return Data'!$B$7:$R$2292,9,0)</f>
        <v>4.3917999999999999</v>
      </c>
      <c r="M32" s="66">
        <f t="shared" si="4"/>
        <v>1</v>
      </c>
      <c r="N32" s="65">
        <f>VLOOKUP($A32,'Return Data'!$B$7:$R$2292,10,0)</f>
        <v>4.4077999999999999</v>
      </c>
      <c r="O32" s="66">
        <f t="shared" si="5"/>
        <v>1</v>
      </c>
      <c r="P32" s="65">
        <f>VLOOKUP($A32,'Return Data'!$B$7:$R$2292,11,0)</f>
        <v>4.2518000000000002</v>
      </c>
      <c r="Q32" s="66">
        <f t="shared" si="6"/>
        <v>1</v>
      </c>
      <c r="R32" s="65">
        <f>VLOOKUP($A32,'Return Data'!$B$7:$R$2292,12,0)</f>
        <v>4.0227000000000004</v>
      </c>
      <c r="S32" s="66">
        <f t="shared" si="7"/>
        <v>2</v>
      </c>
      <c r="T32" s="65">
        <f>VLOOKUP($A32,'Return Data'!$B$7:$R$2292,13,0)</f>
        <v>3.8275999999999999</v>
      </c>
      <c r="U32" s="66">
        <f t="shared" si="8"/>
        <v>2</v>
      </c>
      <c r="V32" s="65">
        <f>VLOOKUP($A32,'Return Data'!$B$7:$R$2292,17,0)</f>
        <v>3.4676999999999998</v>
      </c>
      <c r="W32" s="66">
        <f t="shared" si="9"/>
        <v>18</v>
      </c>
      <c r="X32" s="65">
        <f>VLOOKUP($A32,'Return Data'!$B$7:$R$2292,14,0)</f>
        <v>4.1376999999999997</v>
      </c>
      <c r="Y32" s="66">
        <f t="shared" si="12"/>
        <v>28</v>
      </c>
      <c r="Z32" s="65">
        <f>VLOOKUP($A32,'Return Data'!$B$7:$R$2292,16,0)</f>
        <v>6.8960999999999997</v>
      </c>
      <c r="AA32" s="67">
        <f t="shared" si="11"/>
        <v>10</v>
      </c>
    </row>
    <row r="33" spans="1:27" x14ac:dyDescent="0.3">
      <c r="A33" s="63" t="s">
        <v>148</v>
      </c>
      <c r="B33" s="64">
        <f>VLOOKUP($A33,'Return Data'!$B$7:$R$2292,3,0)</f>
        <v>44679</v>
      </c>
      <c r="C33" s="65">
        <f>VLOOKUP($A33,'Return Data'!$B$7:$R$2292,4,0)</f>
        <v>5222.5191999999997</v>
      </c>
      <c r="D33" s="65">
        <f>VLOOKUP($A33,'Return Data'!$B$7:$R$2292,5,0)</f>
        <v>2.7930000000000001</v>
      </c>
      <c r="E33" s="66">
        <f t="shared" si="0"/>
        <v>33</v>
      </c>
      <c r="F33" s="65">
        <f>VLOOKUP($A33,'Return Data'!$B$7:$R$2292,6,0)</f>
        <v>2.7042000000000002</v>
      </c>
      <c r="G33" s="66">
        <f t="shared" si="1"/>
        <v>32</v>
      </c>
      <c r="H33" s="65">
        <f>VLOOKUP($A33,'Return Data'!$B$7:$R$2292,7,0)</f>
        <v>2.9434</v>
      </c>
      <c r="I33" s="66">
        <f t="shared" si="2"/>
        <v>33</v>
      </c>
      <c r="J33" s="65">
        <f>VLOOKUP($A33,'Return Data'!$B$7:$R$2292,8,0)</f>
        <v>3.6194000000000002</v>
      </c>
      <c r="K33" s="66">
        <f t="shared" si="3"/>
        <v>26</v>
      </c>
      <c r="L33" s="65">
        <f>VLOOKUP($A33,'Return Data'!$B$7:$R$2292,9,0)</f>
        <v>3.7804000000000002</v>
      </c>
      <c r="M33" s="66">
        <f t="shared" si="4"/>
        <v>16</v>
      </c>
      <c r="N33" s="65">
        <f>VLOOKUP($A33,'Return Data'!$B$7:$R$2292,10,0)</f>
        <v>3.7471000000000001</v>
      </c>
      <c r="O33" s="66">
        <f t="shared" si="5"/>
        <v>9</v>
      </c>
      <c r="P33" s="65">
        <f>VLOOKUP($A33,'Return Data'!$B$7:$R$2292,11,0)</f>
        <v>3.7039</v>
      </c>
      <c r="Q33" s="66">
        <f t="shared" si="6"/>
        <v>5</v>
      </c>
      <c r="R33" s="65">
        <f>VLOOKUP($A33,'Return Data'!$B$7:$R$2292,12,0)</f>
        <v>3.5506000000000002</v>
      </c>
      <c r="S33" s="66">
        <f t="shared" si="7"/>
        <v>8</v>
      </c>
      <c r="T33" s="65">
        <f>VLOOKUP($A33,'Return Data'!$B$7:$R$2292,13,0)</f>
        <v>3.5150999999999999</v>
      </c>
      <c r="U33" s="66">
        <f t="shared" si="8"/>
        <v>10</v>
      </c>
      <c r="V33" s="65">
        <f>VLOOKUP($A33,'Return Data'!$B$7:$R$2292,17,0)</f>
        <v>3.5236999999999998</v>
      </c>
      <c r="W33" s="66">
        <f t="shared" si="9"/>
        <v>7</v>
      </c>
      <c r="X33" s="65">
        <f>VLOOKUP($A33,'Return Data'!$B$7:$R$2292,14,0)</f>
        <v>4.4142999999999999</v>
      </c>
      <c r="Y33" s="66">
        <f t="shared" si="12"/>
        <v>8</v>
      </c>
      <c r="Z33" s="65">
        <f>VLOOKUP($A33,'Return Data'!$B$7:$R$2292,16,0)</f>
        <v>6.9203000000000001</v>
      </c>
      <c r="AA33" s="67">
        <f t="shared" si="11"/>
        <v>5</v>
      </c>
    </row>
    <row r="34" spans="1:27" x14ac:dyDescent="0.3">
      <c r="A34" s="63" t="s">
        <v>149</v>
      </c>
      <c r="B34" s="64">
        <f>VLOOKUP($A34,'Return Data'!$B$7:$R$2292,3,0)</f>
        <v>44679</v>
      </c>
      <c r="C34" s="65">
        <f>VLOOKUP($A34,'Return Data'!$B$7:$R$2292,4,0)</f>
        <v>1194.5996</v>
      </c>
      <c r="D34" s="65">
        <f>VLOOKUP($A34,'Return Data'!$B$7:$R$2292,5,0)</f>
        <v>3.5874000000000001</v>
      </c>
      <c r="E34" s="66">
        <f t="shared" si="0"/>
        <v>2</v>
      </c>
      <c r="F34" s="65">
        <f>VLOOKUP($A34,'Return Data'!$B$7:$R$2292,6,0)</f>
        <v>3.3018000000000001</v>
      </c>
      <c r="G34" s="66">
        <f t="shared" si="1"/>
        <v>5</v>
      </c>
      <c r="H34" s="65">
        <f>VLOOKUP($A34,'Return Data'!$B$7:$R$2292,7,0)</f>
        <v>3.2652000000000001</v>
      </c>
      <c r="I34" s="66">
        <f t="shared" si="2"/>
        <v>7</v>
      </c>
      <c r="J34" s="65">
        <f>VLOOKUP($A34,'Return Data'!$B$7:$R$2292,8,0)</f>
        <v>3.7498999999999998</v>
      </c>
      <c r="K34" s="66">
        <f t="shared" si="3"/>
        <v>5</v>
      </c>
      <c r="L34" s="65">
        <f>VLOOKUP($A34,'Return Data'!$B$7:$R$2292,9,0)</f>
        <v>3.4683999999999999</v>
      </c>
      <c r="M34" s="66">
        <f t="shared" si="4"/>
        <v>33</v>
      </c>
      <c r="N34" s="65">
        <f>VLOOKUP($A34,'Return Data'!$B$7:$R$2292,10,0)</f>
        <v>3.5526</v>
      </c>
      <c r="O34" s="66">
        <f t="shared" si="5"/>
        <v>32</v>
      </c>
      <c r="P34" s="65">
        <f>VLOOKUP($A34,'Return Data'!$B$7:$R$2292,11,0)</f>
        <v>3.4691000000000001</v>
      </c>
      <c r="Q34" s="66">
        <f t="shared" si="6"/>
        <v>30</v>
      </c>
      <c r="R34" s="65">
        <f>VLOOKUP($A34,'Return Data'!$B$7:$R$2292,12,0)</f>
        <v>3.3765999999999998</v>
      </c>
      <c r="S34" s="66">
        <f t="shared" si="7"/>
        <v>31</v>
      </c>
      <c r="T34" s="65">
        <f>VLOOKUP($A34,'Return Data'!$B$7:$R$2292,13,0)</f>
        <v>3.3565</v>
      </c>
      <c r="U34" s="66">
        <f t="shared" si="8"/>
        <v>30</v>
      </c>
      <c r="V34" s="65">
        <f>VLOOKUP($A34,'Return Data'!$B$7:$R$2292,17,0)</f>
        <v>3.2494999999999998</v>
      </c>
      <c r="W34" s="66">
        <f t="shared" si="9"/>
        <v>30</v>
      </c>
      <c r="X34" s="65">
        <f>VLOOKUP($A34,'Return Data'!$B$7:$R$2292,14,0)</f>
        <v>3.9815</v>
      </c>
      <c r="Y34" s="66">
        <f t="shared" si="12"/>
        <v>32</v>
      </c>
      <c r="Z34" s="65">
        <f>VLOOKUP($A34,'Return Data'!$B$7:$R$2292,16,0)</f>
        <v>4.5841000000000003</v>
      </c>
      <c r="AA34" s="67">
        <f t="shared" si="11"/>
        <v>33</v>
      </c>
    </row>
    <row r="35" spans="1:27" x14ac:dyDescent="0.3">
      <c r="A35" s="63" t="s">
        <v>1984</v>
      </c>
      <c r="B35" s="64">
        <f>VLOOKUP($A35,'Return Data'!$B$7:$R$2292,3,0)</f>
        <v>44679</v>
      </c>
      <c r="C35" s="65">
        <f>VLOOKUP($A35,'Return Data'!$B$7:$R$2292,4,0)</f>
        <v>278.19139999999999</v>
      </c>
      <c r="D35" s="65">
        <f>VLOOKUP($A35,'Return Data'!$B$7:$R$2292,5,0)</f>
        <v>3.2934999999999999</v>
      </c>
      <c r="E35" s="66">
        <f t="shared" si="0"/>
        <v>7</v>
      </c>
      <c r="F35" s="65">
        <f>VLOOKUP($A35,'Return Data'!$B$7:$R$2292,6,0)</f>
        <v>3.1760000000000002</v>
      </c>
      <c r="G35" s="66">
        <f t="shared" si="1"/>
        <v>8</v>
      </c>
      <c r="H35" s="65">
        <f>VLOOKUP($A35,'Return Data'!$B$7:$R$2292,7,0)</f>
        <v>3.2896999999999998</v>
      </c>
      <c r="I35" s="66">
        <f t="shared" si="2"/>
        <v>6</v>
      </c>
      <c r="J35" s="65">
        <f>VLOOKUP($A35,'Return Data'!$B$7:$R$2292,8,0)</f>
        <v>3.6705000000000001</v>
      </c>
      <c r="K35" s="66">
        <f t="shared" si="3"/>
        <v>16</v>
      </c>
      <c r="L35" s="65">
        <f>VLOOKUP($A35,'Return Data'!$B$7:$R$2292,9,0)</f>
        <v>3.7534000000000001</v>
      </c>
      <c r="M35" s="66">
        <f t="shared" si="4"/>
        <v>24</v>
      </c>
      <c r="N35" s="65">
        <f>VLOOKUP($A35,'Return Data'!$B$7:$R$2292,10,0)</f>
        <v>3.7450000000000001</v>
      </c>
      <c r="O35" s="66">
        <f t="shared" si="5"/>
        <v>10</v>
      </c>
      <c r="P35" s="65">
        <f>VLOOKUP($A35,'Return Data'!$B$7:$R$2292,11,0)</f>
        <v>3.6509</v>
      </c>
      <c r="Q35" s="66">
        <f t="shared" si="6"/>
        <v>16</v>
      </c>
      <c r="R35" s="65">
        <f>VLOOKUP($A35,'Return Data'!$B$7:$R$2292,12,0)</f>
        <v>3.5293999999999999</v>
      </c>
      <c r="S35" s="66">
        <f t="shared" si="7"/>
        <v>16</v>
      </c>
      <c r="T35" s="65">
        <f>VLOOKUP($A35,'Return Data'!$B$7:$R$2292,13,0)</f>
        <v>3.5122</v>
      </c>
      <c r="U35" s="66">
        <f t="shared" si="8"/>
        <v>11</v>
      </c>
      <c r="V35" s="65">
        <f>VLOOKUP($A35,'Return Data'!$B$7:$R$2292,17,0)</f>
        <v>3.5585</v>
      </c>
      <c r="W35" s="66">
        <f t="shared" si="9"/>
        <v>5</v>
      </c>
      <c r="X35" s="65">
        <f>VLOOKUP($A35,'Return Data'!$B$7:$R$2292,14,0)</f>
        <v>4.4165000000000001</v>
      </c>
      <c r="Y35" s="66">
        <f t="shared" si="12"/>
        <v>7</v>
      </c>
      <c r="Z35" s="65">
        <f>VLOOKUP($A35,'Return Data'!$B$7:$R$2292,16,0)</f>
        <v>6.9016999999999999</v>
      </c>
      <c r="AA35" s="67">
        <f t="shared" si="11"/>
        <v>9</v>
      </c>
    </row>
    <row r="36" spans="1:27" x14ac:dyDescent="0.3">
      <c r="A36" s="63" t="s">
        <v>152</v>
      </c>
      <c r="B36" s="64">
        <f>VLOOKUP($A36,'Return Data'!$B$7:$R$2292,3,0)</f>
        <v>44679</v>
      </c>
      <c r="C36" s="65">
        <f>VLOOKUP($A36,'Return Data'!$B$7:$R$2292,4,0)</f>
        <v>34.4026</v>
      </c>
      <c r="D36" s="65">
        <f>VLOOKUP($A36,'Return Data'!$B$7:$R$2292,5,0)</f>
        <v>3.8199000000000001</v>
      </c>
      <c r="E36" s="66">
        <f t="shared" si="0"/>
        <v>1</v>
      </c>
      <c r="F36" s="65">
        <f>VLOOKUP($A36,'Return Data'!$B$7:$R$2292,6,0)</f>
        <v>3.3607</v>
      </c>
      <c r="G36" s="66">
        <f t="shared" si="1"/>
        <v>4</v>
      </c>
      <c r="H36" s="65">
        <f>VLOOKUP($A36,'Return Data'!$B$7:$R$2292,7,0)</f>
        <v>3.3517999999999999</v>
      </c>
      <c r="I36" s="66">
        <f t="shared" si="2"/>
        <v>4</v>
      </c>
      <c r="J36" s="65">
        <f>VLOOKUP($A36,'Return Data'!$B$7:$R$2292,8,0)</f>
        <v>3.8538999999999999</v>
      </c>
      <c r="K36" s="66">
        <f t="shared" si="3"/>
        <v>2</v>
      </c>
      <c r="L36" s="65">
        <f>VLOOKUP($A36,'Return Data'!$B$7:$R$2292,9,0)</f>
        <v>4.1351000000000004</v>
      </c>
      <c r="M36" s="66">
        <f t="shared" si="4"/>
        <v>2</v>
      </c>
      <c r="N36" s="65">
        <f>VLOOKUP($A36,'Return Data'!$B$7:$R$2292,10,0)</f>
        <v>4.0926</v>
      </c>
      <c r="O36" s="66">
        <f t="shared" si="5"/>
        <v>2</v>
      </c>
      <c r="P36" s="65">
        <f>VLOOKUP($A36,'Return Data'!$B$7:$R$2292,11,0)</f>
        <v>4.2115999999999998</v>
      </c>
      <c r="Q36" s="66">
        <f t="shared" si="6"/>
        <v>2</v>
      </c>
      <c r="R36" s="65">
        <f>VLOOKUP($A36,'Return Data'!$B$7:$R$2292,12,0)</f>
        <v>4.0978000000000003</v>
      </c>
      <c r="S36" s="66">
        <f t="shared" si="7"/>
        <v>1</v>
      </c>
      <c r="T36" s="65">
        <f>VLOOKUP($A36,'Return Data'!$B$7:$R$2292,13,0)</f>
        <v>4.1386000000000003</v>
      </c>
      <c r="U36" s="66">
        <f t="shared" si="8"/>
        <v>1</v>
      </c>
      <c r="V36" s="65">
        <f>VLOOKUP($A36,'Return Data'!$B$7:$R$2292,17,0)</f>
        <v>4.5144000000000002</v>
      </c>
      <c r="W36" s="66">
        <f t="shared" si="9"/>
        <v>1</v>
      </c>
      <c r="X36" s="65">
        <f>VLOOKUP($A36,'Return Data'!$B$7:$R$2292,14,0)</f>
        <v>5.2689000000000004</v>
      </c>
      <c r="Y36" s="66">
        <f t="shared" si="12"/>
        <v>1</v>
      </c>
      <c r="Z36" s="65">
        <f>VLOOKUP($A36,'Return Data'!$B$7:$R$2292,16,0)</f>
        <v>7.3814000000000002</v>
      </c>
      <c r="AA36" s="67">
        <f t="shared" si="11"/>
        <v>1</v>
      </c>
    </row>
    <row r="37" spans="1:27" x14ac:dyDescent="0.3">
      <c r="A37" s="63" t="s">
        <v>153</v>
      </c>
      <c r="B37" s="64">
        <f>VLOOKUP($A37,'Return Data'!$B$7:$R$2292,3,0)</f>
        <v>44679</v>
      </c>
      <c r="C37" s="65">
        <f>VLOOKUP($A37,'Return Data'!$B$7:$R$2292,4,0)</f>
        <v>28.785299999999999</v>
      </c>
      <c r="D37" s="65">
        <f>VLOOKUP($A37,'Return Data'!$B$7:$R$2292,5,0)</f>
        <v>3.2970999999999999</v>
      </c>
      <c r="E37" s="66">
        <f t="shared" si="0"/>
        <v>6</v>
      </c>
      <c r="F37" s="65">
        <f>VLOOKUP($A37,'Return Data'!$B$7:$R$2292,6,0)</f>
        <v>3.1707999999999998</v>
      </c>
      <c r="G37" s="66">
        <f t="shared" si="1"/>
        <v>9</v>
      </c>
      <c r="H37" s="65">
        <f>VLOOKUP($A37,'Return Data'!$B$7:$R$2292,7,0)</f>
        <v>3.2444999999999999</v>
      </c>
      <c r="I37" s="66">
        <f t="shared" si="2"/>
        <v>9</v>
      </c>
      <c r="J37" s="65">
        <f>VLOOKUP($A37,'Return Data'!$B$7:$R$2292,8,0)</f>
        <v>3.7006000000000001</v>
      </c>
      <c r="K37" s="66">
        <f t="shared" si="3"/>
        <v>13</v>
      </c>
      <c r="L37" s="65">
        <f>VLOOKUP($A37,'Return Data'!$B$7:$R$2292,9,0)</f>
        <v>3.5941000000000001</v>
      </c>
      <c r="M37" s="66">
        <f t="shared" si="4"/>
        <v>31</v>
      </c>
      <c r="N37" s="65">
        <f>VLOOKUP($A37,'Return Data'!$B$7:$R$2292,10,0)</f>
        <v>3.5889000000000002</v>
      </c>
      <c r="O37" s="66">
        <f t="shared" si="5"/>
        <v>29</v>
      </c>
      <c r="P37" s="65">
        <f>VLOOKUP($A37,'Return Data'!$B$7:$R$2292,11,0)</f>
        <v>3.4687000000000001</v>
      </c>
      <c r="Q37" s="66">
        <f t="shared" si="6"/>
        <v>31</v>
      </c>
      <c r="R37" s="65">
        <f>VLOOKUP($A37,'Return Data'!$B$7:$R$2292,12,0)</f>
        <v>3.379</v>
      </c>
      <c r="S37" s="66">
        <f t="shared" si="7"/>
        <v>30</v>
      </c>
      <c r="T37" s="65">
        <f>VLOOKUP($A37,'Return Data'!$B$7:$R$2292,13,0)</f>
        <v>3.3513000000000002</v>
      </c>
      <c r="U37" s="66">
        <f t="shared" si="8"/>
        <v>31</v>
      </c>
      <c r="V37" s="65">
        <f>VLOOKUP($A37,'Return Data'!$B$7:$R$2292,17,0)</f>
        <v>3.2387000000000001</v>
      </c>
      <c r="W37" s="66">
        <f t="shared" si="9"/>
        <v>32</v>
      </c>
      <c r="X37" s="65">
        <f>VLOOKUP($A37,'Return Data'!$B$7:$R$2292,14,0)</f>
        <v>3.9695</v>
      </c>
      <c r="Y37" s="66">
        <f t="shared" si="12"/>
        <v>33</v>
      </c>
      <c r="Z37" s="65">
        <f>VLOOKUP($A37,'Return Data'!$B$7:$R$2292,16,0)</f>
        <v>6.8010999999999999</v>
      </c>
      <c r="AA37" s="67">
        <f t="shared" si="11"/>
        <v>25</v>
      </c>
    </row>
    <row r="38" spans="1:27" x14ac:dyDescent="0.3">
      <c r="A38" s="63" t="s">
        <v>156</v>
      </c>
      <c r="B38" s="64">
        <f>VLOOKUP($A38,'Return Data'!$B$7:$R$2292,3,0)</f>
        <v>44679</v>
      </c>
      <c r="C38" s="65">
        <f>VLOOKUP($A38,'Return Data'!$B$7:$R$2292,4,0)</f>
        <v>3342.3</v>
      </c>
      <c r="D38" s="65">
        <f>VLOOKUP($A38,'Return Data'!$B$7:$R$2292,5,0)</f>
        <v>3.0798999999999999</v>
      </c>
      <c r="E38" s="66">
        <f t="shared" si="0"/>
        <v>19</v>
      </c>
      <c r="F38" s="65">
        <f>VLOOKUP($A38,'Return Data'!$B$7:$R$2292,6,0)</f>
        <v>2.9154</v>
      </c>
      <c r="G38" s="66">
        <f t="shared" si="1"/>
        <v>20</v>
      </c>
      <c r="H38" s="65">
        <f>VLOOKUP($A38,'Return Data'!$B$7:$R$2292,7,0)</f>
        <v>3.0691000000000002</v>
      </c>
      <c r="I38" s="66">
        <f t="shared" si="2"/>
        <v>24</v>
      </c>
      <c r="J38" s="65">
        <f>VLOOKUP($A38,'Return Data'!$B$7:$R$2292,8,0)</f>
        <v>3.6709999999999998</v>
      </c>
      <c r="K38" s="66">
        <f t="shared" si="3"/>
        <v>15</v>
      </c>
      <c r="L38" s="65">
        <f>VLOOKUP($A38,'Return Data'!$B$7:$R$2292,9,0)</f>
        <v>3.7191000000000001</v>
      </c>
      <c r="M38" s="66">
        <f t="shared" si="4"/>
        <v>27</v>
      </c>
      <c r="N38" s="65">
        <f>VLOOKUP($A38,'Return Data'!$B$7:$R$2292,10,0)</f>
        <v>3.6722999999999999</v>
      </c>
      <c r="O38" s="66">
        <f t="shared" si="5"/>
        <v>26</v>
      </c>
      <c r="P38" s="65">
        <f>VLOOKUP($A38,'Return Data'!$B$7:$R$2292,11,0)</f>
        <v>3.6347999999999998</v>
      </c>
      <c r="Q38" s="66">
        <f t="shared" si="6"/>
        <v>21</v>
      </c>
      <c r="R38" s="65">
        <f>VLOOKUP($A38,'Return Data'!$B$7:$R$2292,12,0)</f>
        <v>3.5204</v>
      </c>
      <c r="S38" s="66">
        <f t="shared" si="7"/>
        <v>20</v>
      </c>
      <c r="T38" s="65">
        <f>VLOOKUP($A38,'Return Data'!$B$7:$R$2292,13,0)</f>
        <v>3.4912999999999998</v>
      </c>
      <c r="U38" s="66">
        <f t="shared" si="8"/>
        <v>21</v>
      </c>
      <c r="V38" s="65">
        <f>VLOOKUP($A38,'Return Data'!$B$7:$R$2292,17,0)</f>
        <v>3.4784000000000002</v>
      </c>
      <c r="W38" s="66">
        <f t="shared" si="9"/>
        <v>16</v>
      </c>
      <c r="X38" s="65">
        <f>VLOOKUP($A38,'Return Data'!$B$7:$R$2292,14,0)</f>
        <v>4.3141999999999996</v>
      </c>
      <c r="Y38" s="66">
        <f t="shared" si="12"/>
        <v>19</v>
      </c>
      <c r="Z38" s="65">
        <f>VLOOKUP($A38,'Return Data'!$B$7:$R$2292,16,0)</f>
        <v>6.8242000000000003</v>
      </c>
      <c r="AA38" s="67">
        <f t="shared" si="11"/>
        <v>23</v>
      </c>
    </row>
    <row r="39" spans="1:27" x14ac:dyDescent="0.3">
      <c r="A39" s="63" t="s">
        <v>1957</v>
      </c>
      <c r="B39" s="64">
        <f>VLOOKUP($A39,'Return Data'!$B$7:$R$2292,3,0)</f>
        <v>44679</v>
      </c>
      <c r="C39" s="65">
        <f>VLOOKUP($A39,'Return Data'!$B$7:$R$2292,4,0)</f>
        <v>3014.9683199999999</v>
      </c>
      <c r="D39" s="65">
        <f>VLOOKUP($A39,'Return Data'!$B$7:$R$2292,5,0)</f>
        <v>3.0878000000000001</v>
      </c>
      <c r="E39" s="66">
        <f t="shared" si="0"/>
        <v>18</v>
      </c>
      <c r="F39" s="65">
        <f>VLOOKUP($A39,'Return Data'!$B$7:$R$2292,6,0)</f>
        <v>2.8313000000000001</v>
      </c>
      <c r="G39" s="66">
        <f t="shared" si="1"/>
        <v>26</v>
      </c>
      <c r="H39" s="65">
        <f>VLOOKUP($A39,'Return Data'!$B$7:$R$2292,7,0)</f>
        <v>3.0606</v>
      </c>
      <c r="I39" s="66">
        <f t="shared" si="2"/>
        <v>26</v>
      </c>
      <c r="J39" s="65">
        <f>VLOOKUP($A39,'Return Data'!$B$7:$R$2292,8,0)</f>
        <v>3.6278999999999999</v>
      </c>
      <c r="K39" s="66">
        <f t="shared" si="3"/>
        <v>23</v>
      </c>
      <c r="L39" s="65">
        <f>VLOOKUP($A39,'Return Data'!$B$7:$R$2292,9,0)</f>
        <v>3.7696000000000001</v>
      </c>
      <c r="M39" s="66">
        <f t="shared" si="4"/>
        <v>20</v>
      </c>
      <c r="N39" s="65">
        <f>VLOOKUP($A39,'Return Data'!$B$7:$R$2292,10,0)</f>
        <v>3.7524999999999999</v>
      </c>
      <c r="O39" s="66">
        <f t="shared" si="5"/>
        <v>8</v>
      </c>
      <c r="P39" s="65">
        <f>VLOOKUP($A39,'Return Data'!$B$7:$R$2292,11,0)</f>
        <v>3.5929000000000002</v>
      </c>
      <c r="Q39" s="66">
        <f t="shared" si="6"/>
        <v>28</v>
      </c>
      <c r="R39" s="65">
        <f>VLOOKUP($A39,'Return Data'!$B$7:$R$2292,12,0)</f>
        <v>3.4628000000000001</v>
      </c>
      <c r="S39" s="66">
        <f t="shared" si="7"/>
        <v>28</v>
      </c>
      <c r="T39" s="65">
        <f>VLOOKUP($A39,'Return Data'!$B$7:$R$2292,13,0)</f>
        <v>3.4361000000000002</v>
      </c>
      <c r="U39" s="66">
        <f t="shared" si="8"/>
        <v>28</v>
      </c>
      <c r="V39" s="65">
        <f>VLOOKUP($A39,'Return Data'!$B$7:$R$2292,17,0)</f>
        <v>3.3544999999999998</v>
      </c>
      <c r="W39" s="66">
        <f t="shared" si="9"/>
        <v>28</v>
      </c>
      <c r="X39" s="65">
        <f>VLOOKUP($A39,'Return Data'!$B$7:$R$2292,14,0)</f>
        <v>4.0675999999999997</v>
      </c>
      <c r="Y39" s="66">
        <f t="shared" si="12"/>
        <v>29</v>
      </c>
      <c r="Z39" s="65">
        <f>VLOOKUP($A39,'Return Data'!$B$7:$R$2292,16,0)</f>
        <v>5.7679999999999998</v>
      </c>
      <c r="AA39" s="67">
        <f t="shared" si="11"/>
        <v>32</v>
      </c>
    </row>
    <row r="40" spans="1:27" x14ac:dyDescent="0.3">
      <c r="A40" s="63" t="s">
        <v>158</v>
      </c>
      <c r="B40" s="64">
        <f>VLOOKUP($A40,'Return Data'!$B$7:$R$2292,3,0)</f>
        <v>44679</v>
      </c>
      <c r="C40" s="65">
        <f>VLOOKUP($A40,'Return Data'!$B$7:$R$2292,4,0)</f>
        <v>3369.8607999999999</v>
      </c>
      <c r="D40" s="65">
        <f>VLOOKUP($A40,'Return Data'!$B$7:$R$2292,5,0)</f>
        <v>2.9051999999999998</v>
      </c>
      <c r="E40" s="66">
        <f t="shared" si="0"/>
        <v>26</v>
      </c>
      <c r="F40" s="65">
        <f>VLOOKUP($A40,'Return Data'!$B$7:$R$2292,6,0)</f>
        <v>2.9013</v>
      </c>
      <c r="G40" s="66">
        <f t="shared" si="1"/>
        <v>21</v>
      </c>
      <c r="H40" s="65">
        <f>VLOOKUP($A40,'Return Data'!$B$7:$R$2292,7,0)</f>
        <v>3.0512999999999999</v>
      </c>
      <c r="I40" s="66">
        <f t="shared" si="2"/>
        <v>28</v>
      </c>
      <c r="J40" s="65">
        <f>VLOOKUP($A40,'Return Data'!$B$7:$R$2292,8,0)</f>
        <v>3.7046999999999999</v>
      </c>
      <c r="K40" s="66">
        <f t="shared" si="3"/>
        <v>12</v>
      </c>
      <c r="L40" s="65">
        <f>VLOOKUP($A40,'Return Data'!$B$7:$R$2292,9,0)</f>
        <v>3.8149999999999999</v>
      </c>
      <c r="M40" s="66">
        <f t="shared" si="4"/>
        <v>12</v>
      </c>
      <c r="N40" s="65">
        <f>VLOOKUP($A40,'Return Data'!$B$7:$R$2292,10,0)</f>
        <v>3.7713000000000001</v>
      </c>
      <c r="O40" s="66">
        <f t="shared" si="5"/>
        <v>4</v>
      </c>
      <c r="P40" s="65">
        <f>VLOOKUP($A40,'Return Data'!$B$7:$R$2292,11,0)</f>
        <v>3.7012</v>
      </c>
      <c r="Q40" s="66">
        <f t="shared" si="6"/>
        <v>7</v>
      </c>
      <c r="R40" s="65">
        <f>VLOOKUP($A40,'Return Data'!$B$7:$R$2292,12,0)</f>
        <v>3.5388000000000002</v>
      </c>
      <c r="S40" s="66">
        <f t="shared" si="7"/>
        <v>11</v>
      </c>
      <c r="T40" s="65">
        <f>VLOOKUP($A40,'Return Data'!$B$7:$R$2292,13,0)</f>
        <v>3.5017999999999998</v>
      </c>
      <c r="U40" s="66">
        <f t="shared" si="8"/>
        <v>18</v>
      </c>
      <c r="V40" s="65">
        <f>VLOOKUP($A40,'Return Data'!$B$7:$R$2292,17,0)</f>
        <v>3.4979</v>
      </c>
      <c r="W40" s="66">
        <f t="shared" si="9"/>
        <v>13</v>
      </c>
      <c r="X40" s="65">
        <f>VLOOKUP($A40,'Return Data'!$B$7:$R$2292,14,0)</f>
        <v>4.4053000000000004</v>
      </c>
      <c r="Y40" s="66">
        <f t="shared" si="12"/>
        <v>9</v>
      </c>
      <c r="Z40" s="65">
        <f>VLOOKUP($A40,'Return Data'!$B$7:$R$2292,16,0)</f>
        <v>6.9185999999999996</v>
      </c>
      <c r="AA40" s="67">
        <f t="shared" si="11"/>
        <v>6</v>
      </c>
    </row>
    <row r="41" spans="1:27" x14ac:dyDescent="0.3">
      <c r="A41" s="63" t="s">
        <v>160</v>
      </c>
      <c r="B41" s="64">
        <f>VLOOKUP($A41,'Return Data'!$B$7:$R$2292,3,0)</f>
        <v>44679</v>
      </c>
      <c r="C41" s="65">
        <f>VLOOKUP($A41,'Return Data'!$B$7:$R$2292,4,0)</f>
        <v>2056.8379</v>
      </c>
      <c r="D41" s="65">
        <f>VLOOKUP($A41,'Return Data'!$B$7:$R$2292,5,0)</f>
        <v>3.5122</v>
      </c>
      <c r="E41" s="66">
        <f t="shared" si="0"/>
        <v>4</v>
      </c>
      <c r="F41" s="65">
        <f>VLOOKUP($A41,'Return Data'!$B$7:$R$2292,6,0)</f>
        <v>3.1791</v>
      </c>
      <c r="G41" s="66">
        <f t="shared" si="1"/>
        <v>7</v>
      </c>
      <c r="H41" s="65">
        <f>VLOOKUP($A41,'Return Data'!$B$7:$R$2292,7,0)</f>
        <v>3.2942</v>
      </c>
      <c r="I41" s="66">
        <f t="shared" si="2"/>
        <v>5</v>
      </c>
      <c r="J41" s="65">
        <f>VLOOKUP($A41,'Return Data'!$B$7:$R$2292,8,0)</f>
        <v>3.7721</v>
      </c>
      <c r="K41" s="66">
        <f t="shared" si="3"/>
        <v>3</v>
      </c>
      <c r="L41" s="65">
        <f>VLOOKUP($A41,'Return Data'!$B$7:$R$2292,9,0)</f>
        <v>3.8473999999999999</v>
      </c>
      <c r="M41" s="66">
        <f t="shared" si="4"/>
        <v>6</v>
      </c>
      <c r="N41" s="65">
        <f>VLOOKUP($A41,'Return Data'!$B$7:$R$2292,10,0)</f>
        <v>3.7149000000000001</v>
      </c>
      <c r="O41" s="66">
        <f t="shared" si="5"/>
        <v>18</v>
      </c>
      <c r="P41" s="65">
        <f>VLOOKUP($A41,'Return Data'!$B$7:$R$2292,11,0)</f>
        <v>3.6438999999999999</v>
      </c>
      <c r="Q41" s="66">
        <f t="shared" si="6"/>
        <v>18</v>
      </c>
      <c r="R41" s="65">
        <f>VLOOKUP($A41,'Return Data'!$B$7:$R$2292,12,0)</f>
        <v>3.5352999999999999</v>
      </c>
      <c r="S41" s="66">
        <f t="shared" si="7"/>
        <v>15</v>
      </c>
      <c r="T41" s="65">
        <f>VLOOKUP($A41,'Return Data'!$B$7:$R$2292,13,0)</f>
        <v>3.5103</v>
      </c>
      <c r="U41" s="66">
        <f t="shared" si="8"/>
        <v>12</v>
      </c>
      <c r="V41" s="65">
        <f>VLOOKUP($A41,'Return Data'!$B$7:$R$2292,17,0)</f>
        <v>3.5093000000000001</v>
      </c>
      <c r="W41" s="66">
        <f t="shared" si="9"/>
        <v>11</v>
      </c>
      <c r="X41" s="65">
        <f>VLOOKUP($A41,'Return Data'!$B$7:$R$2292,14,0)</f>
        <v>4.3762999999999996</v>
      </c>
      <c r="Y41" s="66">
        <f t="shared" si="12"/>
        <v>12</v>
      </c>
      <c r="Z41" s="65">
        <f>VLOOKUP($A41,'Return Data'!$B$7:$R$2292,16,0)</f>
        <v>6.4238999999999997</v>
      </c>
      <c r="AA41" s="67">
        <f t="shared" si="11"/>
        <v>29</v>
      </c>
    </row>
    <row r="42" spans="1:27" x14ac:dyDescent="0.3">
      <c r="A42" s="63" t="s">
        <v>161</v>
      </c>
      <c r="B42" s="64">
        <f>VLOOKUP($A42,'Return Data'!$B$7:$R$2292,3,0)</f>
        <v>44679</v>
      </c>
      <c r="C42" s="65">
        <f>VLOOKUP($A42,'Return Data'!$B$7:$R$2292,4,0)</f>
        <v>3497.8805000000002</v>
      </c>
      <c r="D42" s="65">
        <f>VLOOKUP($A42,'Return Data'!$B$7:$R$2292,5,0)</f>
        <v>3.0013000000000001</v>
      </c>
      <c r="E42" s="66">
        <f t="shared" si="0"/>
        <v>21</v>
      </c>
      <c r="F42" s="65">
        <f>VLOOKUP($A42,'Return Data'!$B$7:$R$2292,6,0)</f>
        <v>2.8849</v>
      </c>
      <c r="G42" s="66">
        <f t="shared" si="1"/>
        <v>22</v>
      </c>
      <c r="H42" s="65">
        <f>VLOOKUP($A42,'Return Data'!$B$7:$R$2292,7,0)</f>
        <v>3.1034000000000002</v>
      </c>
      <c r="I42" s="66">
        <f t="shared" si="2"/>
        <v>22</v>
      </c>
      <c r="J42" s="65">
        <f>VLOOKUP($A42,'Return Data'!$B$7:$R$2292,8,0)</f>
        <v>3.6619999999999999</v>
      </c>
      <c r="K42" s="66">
        <f t="shared" si="3"/>
        <v>19</v>
      </c>
      <c r="L42" s="65">
        <f>VLOOKUP($A42,'Return Data'!$B$7:$R$2292,9,0)</f>
        <v>3.8334000000000001</v>
      </c>
      <c r="M42" s="66">
        <f t="shared" si="4"/>
        <v>8</v>
      </c>
      <c r="N42" s="65">
        <f>VLOOKUP($A42,'Return Data'!$B$7:$R$2292,10,0)</f>
        <v>3.7273000000000001</v>
      </c>
      <c r="O42" s="66">
        <f t="shared" si="5"/>
        <v>13</v>
      </c>
      <c r="P42" s="65">
        <f>VLOOKUP($A42,'Return Data'!$B$7:$R$2292,11,0)</f>
        <v>3.6747000000000001</v>
      </c>
      <c r="Q42" s="66">
        <f t="shared" si="6"/>
        <v>12</v>
      </c>
      <c r="R42" s="65">
        <f>VLOOKUP($A42,'Return Data'!$B$7:$R$2292,12,0)</f>
        <v>3.5506000000000002</v>
      </c>
      <c r="S42" s="66">
        <f t="shared" si="7"/>
        <v>8</v>
      </c>
      <c r="T42" s="65">
        <f>VLOOKUP($A42,'Return Data'!$B$7:$R$2292,13,0)</f>
        <v>3.5209999999999999</v>
      </c>
      <c r="U42" s="66">
        <f t="shared" si="8"/>
        <v>9</v>
      </c>
      <c r="V42" s="65">
        <f>VLOOKUP($A42,'Return Data'!$B$7:$R$2292,17,0)</f>
        <v>3.5024999999999999</v>
      </c>
      <c r="W42" s="66">
        <f t="shared" si="9"/>
        <v>12</v>
      </c>
      <c r="X42" s="65">
        <f>VLOOKUP($A42,'Return Data'!$B$7:$R$2292,14,0)</f>
        <v>4.3559999999999999</v>
      </c>
      <c r="Y42" s="66">
        <f t="shared" si="12"/>
        <v>16</v>
      </c>
      <c r="Z42" s="65">
        <f>VLOOKUP($A42,'Return Data'!$B$7:$R$2292,16,0)</f>
        <v>6.8579999999999997</v>
      </c>
      <c r="AA42" s="67">
        <f t="shared" si="11"/>
        <v>16</v>
      </c>
    </row>
    <row r="43" spans="1:27" x14ac:dyDescent="0.3">
      <c r="A43" s="63" t="s">
        <v>1975</v>
      </c>
      <c r="B43" s="64">
        <f>VLOOKUP($A43,'Return Data'!$B$7:$R$2292,3,0)</f>
        <v>44679</v>
      </c>
      <c r="C43" s="65">
        <f>VLOOKUP($A43,'Return Data'!$B$7:$R$2292,4,0)</f>
        <v>1148.9280000000001</v>
      </c>
      <c r="D43" s="65">
        <f>VLOOKUP($A43,'Return Data'!$B$7:$R$2292,5,0)</f>
        <v>2.9483999999999999</v>
      </c>
      <c r="E43" s="66">
        <f t="shared" si="0"/>
        <v>25</v>
      </c>
      <c r="F43" s="65">
        <f>VLOOKUP($A43,'Return Data'!$B$7:$R$2292,6,0)</f>
        <v>3.2677999999999998</v>
      </c>
      <c r="G43" s="66">
        <f t="shared" si="1"/>
        <v>6</v>
      </c>
      <c r="H43" s="65">
        <f>VLOOKUP($A43,'Return Data'!$B$7:$R$2292,7,0)</f>
        <v>3.2570000000000001</v>
      </c>
      <c r="I43" s="66">
        <f t="shared" si="2"/>
        <v>8</v>
      </c>
      <c r="J43" s="65">
        <f>VLOOKUP($A43,'Return Data'!$B$7:$R$2292,8,0)</f>
        <v>3.5653999999999999</v>
      </c>
      <c r="K43" s="66">
        <f t="shared" si="3"/>
        <v>33</v>
      </c>
      <c r="L43" s="65">
        <f>VLOOKUP($A43,'Return Data'!$B$7:$R$2292,9,0)</f>
        <v>3.43</v>
      </c>
      <c r="M43" s="66">
        <f t="shared" si="4"/>
        <v>36</v>
      </c>
      <c r="N43" s="65">
        <f>VLOOKUP($A43,'Return Data'!$B$7:$R$2292,10,0)</f>
        <v>3.2233000000000001</v>
      </c>
      <c r="O43" s="66">
        <f t="shared" si="5"/>
        <v>36</v>
      </c>
      <c r="P43" s="65">
        <f>VLOOKUP($A43,'Return Data'!$B$7:$R$2292,11,0)</f>
        <v>3.1840000000000002</v>
      </c>
      <c r="Q43" s="66">
        <f t="shared" si="6"/>
        <v>36</v>
      </c>
      <c r="R43" s="65">
        <f>VLOOKUP($A43,'Return Data'!$B$7:$R$2292,12,0)</f>
        <v>3.0861000000000001</v>
      </c>
      <c r="S43" s="66">
        <f t="shared" si="7"/>
        <v>36</v>
      </c>
      <c r="T43" s="65">
        <f>VLOOKUP($A43,'Return Data'!$B$7:$R$2292,13,0)</f>
        <v>3.0783</v>
      </c>
      <c r="U43" s="66">
        <f t="shared" si="8"/>
        <v>36</v>
      </c>
      <c r="V43" s="65">
        <f>VLOOKUP($A43,'Return Data'!$B$7:$R$2292,17,0)</f>
        <v>3.081</v>
      </c>
      <c r="W43" s="66">
        <f t="shared" si="9"/>
        <v>36</v>
      </c>
      <c r="X43" s="65">
        <f>VLOOKUP($A43,'Return Data'!$B$7:$R$2292,14,0)</f>
        <v>4.0228000000000002</v>
      </c>
      <c r="Y43" s="66">
        <f t="shared" si="12"/>
        <v>31</v>
      </c>
      <c r="Z43" s="65">
        <f>VLOOKUP($A43,'Return Data'!$B$7:$R$2292,16,0)</f>
        <v>4.3125999999999998</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3.0749222222222223</v>
      </c>
      <c r="E45" s="74"/>
      <c r="F45" s="75">
        <f>AVERAGE(F8:F43)</f>
        <v>2.9933333333333336</v>
      </c>
      <c r="G45" s="74"/>
      <c r="H45" s="75">
        <f>AVERAGE(H8:H43)</f>
        <v>3.1555472222222218</v>
      </c>
      <c r="I45" s="74"/>
      <c r="J45" s="75">
        <f>AVERAGE(J8:J43)</f>
        <v>3.6712861111111112</v>
      </c>
      <c r="K45" s="74"/>
      <c r="L45" s="75">
        <f>AVERAGE(L8:L43)</f>
        <v>3.7651583333333343</v>
      </c>
      <c r="M45" s="74"/>
      <c r="N45" s="75">
        <f>AVERAGE(N8:N43)</f>
        <v>3.6988694444444445</v>
      </c>
      <c r="O45" s="74"/>
      <c r="P45" s="75">
        <f>AVERAGE(P8:P43)</f>
        <v>3.6337000000000006</v>
      </c>
      <c r="Q45" s="74"/>
      <c r="R45" s="75">
        <f>AVERAGE(R8:R43)</f>
        <v>3.507802777777778</v>
      </c>
      <c r="S45" s="74"/>
      <c r="T45" s="75">
        <f>AVERAGE(T8:T43)</f>
        <v>3.4782916666666659</v>
      </c>
      <c r="U45" s="74"/>
      <c r="V45" s="75">
        <f>AVERAGE(V8:V43)</f>
        <v>3.4485499999999991</v>
      </c>
      <c r="W45" s="74"/>
      <c r="X45" s="75">
        <f>AVERAGE(X8:X43)</f>
        <v>4.2926971428571417</v>
      </c>
      <c r="Y45" s="74"/>
      <c r="Z45" s="75">
        <f>AVERAGE(Z8:Z43)</f>
        <v>6.4824666666666673</v>
      </c>
      <c r="AA45" s="76"/>
    </row>
    <row r="46" spans="1:27" x14ac:dyDescent="0.3">
      <c r="A46" s="73" t="s">
        <v>28</v>
      </c>
      <c r="B46" s="74"/>
      <c r="C46" s="74"/>
      <c r="D46" s="75">
        <f>MIN(D8:D43)</f>
        <v>2.5276999999999998</v>
      </c>
      <c r="E46" s="74"/>
      <c r="F46" s="75">
        <f>MIN(F8:F43)</f>
        <v>2.6274000000000002</v>
      </c>
      <c r="G46" s="74"/>
      <c r="H46" s="75">
        <f>MIN(H8:H43)</f>
        <v>2.8496000000000001</v>
      </c>
      <c r="I46" s="74"/>
      <c r="J46" s="75">
        <f>MIN(J8:J43)</f>
        <v>3.4912999999999998</v>
      </c>
      <c r="K46" s="74"/>
      <c r="L46" s="75">
        <f>MIN(L8:L43)</f>
        <v>3.43</v>
      </c>
      <c r="M46" s="74"/>
      <c r="N46" s="75">
        <f>MIN(N8:N43)</f>
        <v>3.2233000000000001</v>
      </c>
      <c r="O46" s="74"/>
      <c r="P46" s="75">
        <f>MIN(P8:P43)</f>
        <v>3.1840000000000002</v>
      </c>
      <c r="Q46" s="74"/>
      <c r="R46" s="75">
        <f>MIN(R8:R43)</f>
        <v>3.0861000000000001</v>
      </c>
      <c r="S46" s="74"/>
      <c r="T46" s="75">
        <f>MIN(T8:T43)</f>
        <v>3.0783</v>
      </c>
      <c r="U46" s="74"/>
      <c r="V46" s="75">
        <f>MIN(V8:V43)</f>
        <v>3.081</v>
      </c>
      <c r="W46" s="74"/>
      <c r="X46" s="75">
        <f>MIN(X8:X43)</f>
        <v>3.7778999999999998</v>
      </c>
      <c r="Y46" s="74"/>
      <c r="Z46" s="75">
        <f>MIN(Z8:Z43)</f>
        <v>3.7747000000000002</v>
      </c>
      <c r="AA46" s="76"/>
    </row>
    <row r="47" spans="1:27" ht="15" thickBot="1" x14ac:dyDescent="0.35">
      <c r="A47" s="77" t="s">
        <v>29</v>
      </c>
      <c r="B47" s="78"/>
      <c r="C47" s="78"/>
      <c r="D47" s="79">
        <f>MAX(D8:D43)</f>
        <v>3.8199000000000001</v>
      </c>
      <c r="E47" s="78"/>
      <c r="F47" s="79">
        <f>MAX(F8:F43)</f>
        <v>3.5175000000000001</v>
      </c>
      <c r="G47" s="78"/>
      <c r="H47" s="79">
        <f>MAX(H8:H43)</f>
        <v>3.7315</v>
      </c>
      <c r="I47" s="78"/>
      <c r="J47" s="79">
        <f>MAX(J8:J43)</f>
        <v>4.1730999999999998</v>
      </c>
      <c r="K47" s="78"/>
      <c r="L47" s="79">
        <f>MAX(L8:L43)</f>
        <v>4.3917999999999999</v>
      </c>
      <c r="M47" s="78"/>
      <c r="N47" s="79">
        <f>MAX(N8:N43)</f>
        <v>4.4077999999999999</v>
      </c>
      <c r="O47" s="78"/>
      <c r="P47" s="79">
        <f>MAX(P8:P43)</f>
        <v>4.2518000000000002</v>
      </c>
      <c r="Q47" s="78"/>
      <c r="R47" s="79">
        <f>MAX(R8:R43)</f>
        <v>4.0978000000000003</v>
      </c>
      <c r="S47" s="78"/>
      <c r="T47" s="79">
        <f>MAX(T8:T43)</f>
        <v>4.1386000000000003</v>
      </c>
      <c r="U47" s="78"/>
      <c r="V47" s="79">
        <f>MAX(V8:V43)</f>
        <v>4.5144000000000002</v>
      </c>
      <c r="W47" s="78"/>
      <c r="X47" s="79">
        <f>MAX(X8:X43)</f>
        <v>5.2689000000000004</v>
      </c>
      <c r="Y47" s="78"/>
      <c r="Z47" s="79">
        <f>MAX(Z8:Z43)</f>
        <v>7.3814000000000002</v>
      </c>
      <c r="AA47" s="80"/>
    </row>
    <row r="48" spans="1:27" x14ac:dyDescent="0.3">
      <c r="A48" s="112" t="s">
        <v>431</v>
      </c>
    </row>
    <row r="49" spans="1:1" x14ac:dyDescent="0.3">
      <c r="A49" s="14" t="s">
        <v>340</v>
      </c>
    </row>
  </sheetData>
  <sheetProtection algorithmName="SHA-512" hashValue="+EBxGJ+0v5FErFuXmSyDeQ4+rCU8WJ8Cng4+0Dw8UCDTP8BllBi2x2HC5Z+Yk6VBwMNYYJBeepy+66N4tZA4bg==" saltValue="xTliqfZxOY0MOmjvCOwpr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427</v>
      </c>
      <c r="U6" s="57" t="s">
        <v>10</v>
      </c>
      <c r="V6" s="57" t="s">
        <v>428</v>
      </c>
      <c r="W6" s="57" t="s">
        <v>10</v>
      </c>
      <c r="X6" s="57" t="s">
        <v>428</v>
      </c>
      <c r="Y6" s="57" t="s">
        <v>10</v>
      </c>
      <c r="Z6" s="57" t="s">
        <v>428</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44679</v>
      </c>
      <c r="C8" s="65">
        <f>VLOOKUP($A8,'Return Data'!$B$7:$R$2292,4,0)</f>
        <v>341.36219999999997</v>
      </c>
      <c r="D8" s="65">
        <f>VLOOKUP($A8,'Return Data'!$B$7:$R$2292,5,0)</f>
        <v>2.7696000000000001</v>
      </c>
      <c r="E8" s="66">
        <f t="shared" ref="E8:E42" si="0">RANK(D8,D$8:D$42,0)</f>
        <v>28</v>
      </c>
      <c r="F8" s="65">
        <f>VLOOKUP($A8,'Return Data'!$B$7:$R$2292,6,0)</f>
        <v>2.6987000000000001</v>
      </c>
      <c r="G8" s="66">
        <f t="shared" ref="G8:G42" si="1">RANK(F8,F$8:F$42,0)</f>
        <v>27</v>
      </c>
      <c r="H8" s="65">
        <f>VLOOKUP($A8,'Return Data'!$B$7:$R$2292,7,0)</f>
        <v>2.9022999999999999</v>
      </c>
      <c r="I8" s="66">
        <f t="shared" ref="I8:I42" si="2">RANK(H8,H$8:H$42,0)</f>
        <v>29</v>
      </c>
      <c r="J8" s="65">
        <f>VLOOKUP($A8,'Return Data'!$B$7:$R$2292,8,0)</f>
        <v>3.4575</v>
      </c>
      <c r="K8" s="66">
        <f t="shared" ref="K8:K42" si="3">RANK(J8,J$8:J$42,0)</f>
        <v>30</v>
      </c>
      <c r="L8" s="65">
        <f>VLOOKUP($A8,'Return Data'!$B$7:$R$2292,9,0)</f>
        <v>3.6983999999999999</v>
      </c>
      <c r="M8" s="66">
        <f t="shared" ref="M8:M42" si="4">RANK(L8,L$8:L$42,0)</f>
        <v>14</v>
      </c>
      <c r="N8" s="65">
        <f>VLOOKUP($A8,'Return Data'!$B$7:$R$2292,10,0)</f>
        <v>3.6606000000000001</v>
      </c>
      <c r="O8" s="66">
        <f t="shared" ref="O8:O42" si="5">RANK(N8,N$8:N$42,0)</f>
        <v>8</v>
      </c>
      <c r="P8" s="65">
        <f>VLOOKUP($A8,'Return Data'!$B$7:$R$2292,11,0)</f>
        <v>3.5907</v>
      </c>
      <c r="Q8" s="66">
        <f t="shared" ref="Q8:Q42" si="6">RANK(P8,P$8:P$42,0)</f>
        <v>7</v>
      </c>
      <c r="R8" s="65">
        <f>VLOOKUP($A8,'Return Data'!$B$7:$R$2292,12,0)</f>
        <v>3.4420000000000002</v>
      </c>
      <c r="S8" s="66">
        <f t="shared" ref="S8:S42" si="7">RANK(R8,R$8:R$42,0)</f>
        <v>9</v>
      </c>
      <c r="T8" s="65">
        <f>VLOOKUP($A8,'Return Data'!$B$7:$R$2292,13,0)</f>
        <v>3.41</v>
      </c>
      <c r="U8" s="66">
        <f t="shared" ref="U8:U42" si="8">RANK(T8,T$8:T$42,0)</f>
        <v>11</v>
      </c>
      <c r="V8" s="65">
        <f>VLOOKUP($A8,'Return Data'!$B$7:$R$2292,17,0)</f>
        <v>3.4420999999999999</v>
      </c>
      <c r="W8" s="66">
        <f t="shared" ref="W8:W42" si="9">RANK(V8,V$8:V$42,0)</f>
        <v>4</v>
      </c>
      <c r="X8" s="65">
        <f>VLOOKUP($A8,'Return Data'!$B$7:$R$2292,14,0)</f>
        <v>4.3236999999999997</v>
      </c>
      <c r="Y8" s="66">
        <f t="shared" ref="Y8:Y22" si="10">RANK(X8,X$8:X$42,0)</f>
        <v>4</v>
      </c>
      <c r="Z8" s="65">
        <f>VLOOKUP($A8,'Return Data'!$B$7:$R$2292,16,0)</f>
        <v>7.0217999999999998</v>
      </c>
      <c r="AA8" s="67">
        <f t="shared" ref="AA8:AA42" si="11">RANK(Z8,Z$8:Z$42,0)</f>
        <v>12</v>
      </c>
    </row>
    <row r="9" spans="1:27" x14ac:dyDescent="0.3">
      <c r="A9" s="63" t="s">
        <v>228</v>
      </c>
      <c r="B9" s="64">
        <f>VLOOKUP($A9,'Return Data'!$B$7:$R$2292,3,0)</f>
        <v>44679</v>
      </c>
      <c r="C9" s="65">
        <f>VLOOKUP($A9,'Return Data'!$B$7:$R$2292,4,0)</f>
        <v>2356.4526000000001</v>
      </c>
      <c r="D9" s="65">
        <f>VLOOKUP($A9,'Return Data'!$B$7:$R$2292,5,0)</f>
        <v>3.0579000000000001</v>
      </c>
      <c r="E9" s="66">
        <f t="shared" si="0"/>
        <v>13</v>
      </c>
      <c r="F9" s="65">
        <f>VLOOKUP($A9,'Return Data'!$B$7:$R$2292,6,0)</f>
        <v>2.9375</v>
      </c>
      <c r="G9" s="66">
        <f t="shared" si="1"/>
        <v>15</v>
      </c>
      <c r="H9" s="65">
        <f>VLOOKUP($A9,'Return Data'!$B$7:$R$2292,7,0)</f>
        <v>3.0905999999999998</v>
      </c>
      <c r="I9" s="66">
        <f t="shared" si="2"/>
        <v>16</v>
      </c>
      <c r="J9" s="65">
        <f>VLOOKUP($A9,'Return Data'!$B$7:$R$2292,8,0)</f>
        <v>3.5613000000000001</v>
      </c>
      <c r="K9" s="66">
        <f t="shared" si="3"/>
        <v>18</v>
      </c>
      <c r="L9" s="65">
        <f>VLOOKUP($A9,'Return Data'!$B$7:$R$2292,9,0)</f>
        <v>3.7395</v>
      </c>
      <c r="M9" s="66">
        <f t="shared" si="4"/>
        <v>7</v>
      </c>
      <c r="N9" s="65">
        <f>VLOOKUP($A9,'Return Data'!$B$7:$R$2292,10,0)</f>
        <v>3.6657999999999999</v>
      </c>
      <c r="O9" s="66">
        <f t="shared" si="5"/>
        <v>6</v>
      </c>
      <c r="P9" s="65">
        <f>VLOOKUP($A9,'Return Data'!$B$7:$R$2292,11,0)</f>
        <v>3.6057000000000001</v>
      </c>
      <c r="Q9" s="66">
        <f t="shared" si="6"/>
        <v>5</v>
      </c>
      <c r="R9" s="65">
        <f>VLOOKUP($A9,'Return Data'!$B$7:$R$2292,12,0)</f>
        <v>3.464</v>
      </c>
      <c r="S9" s="66">
        <f t="shared" si="7"/>
        <v>7</v>
      </c>
      <c r="T9" s="65">
        <f>VLOOKUP($A9,'Return Data'!$B$7:$R$2292,13,0)</f>
        <v>3.4316</v>
      </c>
      <c r="U9" s="66">
        <f t="shared" si="8"/>
        <v>7</v>
      </c>
      <c r="V9" s="65">
        <f>VLOOKUP($A9,'Return Data'!$B$7:$R$2292,17,0)</f>
        <v>3.4123999999999999</v>
      </c>
      <c r="W9" s="66">
        <f t="shared" si="9"/>
        <v>8</v>
      </c>
      <c r="X9" s="65">
        <f>VLOOKUP($A9,'Return Data'!$B$7:$R$2292,14,0)</f>
        <v>4.3053999999999997</v>
      </c>
      <c r="Y9" s="66">
        <f t="shared" si="10"/>
        <v>5</v>
      </c>
      <c r="Z9" s="65">
        <f>VLOOKUP($A9,'Return Data'!$B$7:$R$2292,16,0)</f>
        <v>7.0633999999999997</v>
      </c>
      <c r="AA9" s="67">
        <f t="shared" si="11"/>
        <v>11</v>
      </c>
    </row>
    <row r="10" spans="1:27" x14ac:dyDescent="0.3">
      <c r="A10" s="63" t="s">
        <v>2017</v>
      </c>
      <c r="B10" s="64">
        <f>VLOOKUP($A10,'Return Data'!$B$7:$R$2292,3,0)</f>
        <v>44679</v>
      </c>
      <c r="C10" s="65">
        <f>VLOOKUP($A10,'Return Data'!$B$7:$R$2292,4,0)</f>
        <v>2438.0237999999999</v>
      </c>
      <c r="D10" s="65">
        <f>VLOOKUP($A10,'Return Data'!$B$7:$R$2292,5,0)</f>
        <v>2.8971</v>
      </c>
      <c r="E10" s="66">
        <f t="shared" si="0"/>
        <v>23</v>
      </c>
      <c r="F10" s="65">
        <f>VLOOKUP($A10,'Return Data'!$B$7:$R$2292,6,0)</f>
        <v>2.7797999999999998</v>
      </c>
      <c r="G10" s="66">
        <f t="shared" si="1"/>
        <v>25</v>
      </c>
      <c r="H10" s="65">
        <f>VLOOKUP($A10,'Return Data'!$B$7:$R$2292,7,0)</f>
        <v>2.9964</v>
      </c>
      <c r="I10" s="66">
        <f t="shared" si="2"/>
        <v>20</v>
      </c>
      <c r="J10" s="65">
        <f>VLOOKUP($A10,'Return Data'!$B$7:$R$2292,8,0)</f>
        <v>3.6305999999999998</v>
      </c>
      <c r="K10" s="66">
        <f t="shared" si="3"/>
        <v>6</v>
      </c>
      <c r="L10" s="65">
        <f>VLOOKUP($A10,'Return Data'!$B$7:$R$2292,9,0)</f>
        <v>3.8199000000000001</v>
      </c>
      <c r="M10" s="66">
        <f t="shared" si="4"/>
        <v>5</v>
      </c>
      <c r="N10" s="65">
        <f>VLOOKUP($A10,'Return Data'!$B$7:$R$2292,10,0)</f>
        <v>3.6676000000000002</v>
      </c>
      <c r="O10" s="66">
        <f t="shared" si="5"/>
        <v>5</v>
      </c>
      <c r="P10" s="65">
        <f>VLOOKUP($A10,'Return Data'!$B$7:$R$2292,11,0)</f>
        <v>3.6009000000000002</v>
      </c>
      <c r="Q10" s="66">
        <f t="shared" si="6"/>
        <v>6</v>
      </c>
      <c r="R10" s="65">
        <f>VLOOKUP($A10,'Return Data'!$B$7:$R$2292,12,0)</f>
        <v>3.4779</v>
      </c>
      <c r="S10" s="66">
        <f t="shared" si="7"/>
        <v>5</v>
      </c>
      <c r="T10" s="65">
        <f>VLOOKUP($A10,'Return Data'!$B$7:$R$2292,13,0)</f>
        <v>3.4561000000000002</v>
      </c>
      <c r="U10" s="66">
        <f t="shared" si="8"/>
        <v>4</v>
      </c>
      <c r="V10" s="65">
        <f>VLOOKUP($A10,'Return Data'!$B$7:$R$2292,17,0)</f>
        <v>3.3588</v>
      </c>
      <c r="W10" s="66">
        <f t="shared" si="9"/>
        <v>22</v>
      </c>
      <c r="X10" s="65">
        <f>VLOOKUP($A10,'Return Data'!$B$7:$R$2292,14,0)</f>
        <v>4.2685000000000004</v>
      </c>
      <c r="Y10" s="66">
        <f t="shared" si="10"/>
        <v>11</v>
      </c>
      <c r="Z10" s="65">
        <f>VLOOKUP($A10,'Return Data'!$B$7:$R$2292,16,0)</f>
        <v>6.9665999999999997</v>
      </c>
      <c r="AA10" s="67">
        <f t="shared" si="11"/>
        <v>16</v>
      </c>
    </row>
    <row r="11" spans="1:27" x14ac:dyDescent="0.3">
      <c r="A11" s="63" t="s">
        <v>231</v>
      </c>
      <c r="B11" s="64">
        <f>VLOOKUP($A11,'Return Data'!$B$7:$R$2292,3,0)</f>
        <v>44679</v>
      </c>
      <c r="C11" s="65">
        <f>VLOOKUP($A11,'Return Data'!$B$7:$R$2292,4,0)</f>
        <v>2435.4189999999999</v>
      </c>
      <c r="D11" s="65">
        <f>VLOOKUP($A11,'Return Data'!$B$7:$R$2292,5,0)</f>
        <v>2.8237999999999999</v>
      </c>
      <c r="E11" s="66">
        <f t="shared" si="0"/>
        <v>26</v>
      </c>
      <c r="F11" s="65">
        <f>VLOOKUP($A11,'Return Data'!$B$7:$R$2292,6,0)</f>
        <v>2.5718000000000001</v>
      </c>
      <c r="G11" s="66">
        <f t="shared" si="1"/>
        <v>34</v>
      </c>
      <c r="H11" s="65">
        <f>VLOOKUP($A11,'Return Data'!$B$7:$R$2292,7,0)</f>
        <v>2.8588</v>
      </c>
      <c r="I11" s="66">
        <f t="shared" si="2"/>
        <v>31</v>
      </c>
      <c r="J11" s="65">
        <f>VLOOKUP($A11,'Return Data'!$B$7:$R$2292,8,0)</f>
        <v>3.5686</v>
      </c>
      <c r="K11" s="66">
        <f t="shared" si="3"/>
        <v>16</v>
      </c>
      <c r="L11" s="65">
        <f>VLOOKUP($A11,'Return Data'!$B$7:$R$2292,9,0)</f>
        <v>3.8271000000000002</v>
      </c>
      <c r="M11" s="66">
        <f t="shared" si="4"/>
        <v>4</v>
      </c>
      <c r="N11" s="65">
        <f>VLOOKUP($A11,'Return Data'!$B$7:$R$2292,10,0)</f>
        <v>3.7050000000000001</v>
      </c>
      <c r="O11" s="66">
        <f t="shared" si="5"/>
        <v>4</v>
      </c>
      <c r="P11" s="65">
        <f>VLOOKUP($A11,'Return Data'!$B$7:$R$2292,11,0)</f>
        <v>3.6534</v>
      </c>
      <c r="Q11" s="66">
        <f t="shared" si="6"/>
        <v>4</v>
      </c>
      <c r="R11" s="65">
        <f>VLOOKUP($A11,'Return Data'!$B$7:$R$2292,12,0)</f>
        <v>3.4965000000000002</v>
      </c>
      <c r="S11" s="66">
        <f t="shared" si="7"/>
        <v>4</v>
      </c>
      <c r="T11" s="65">
        <f>VLOOKUP($A11,'Return Data'!$B$7:$R$2292,13,0)</f>
        <v>3.4333</v>
      </c>
      <c r="U11" s="66">
        <f t="shared" si="8"/>
        <v>6</v>
      </c>
      <c r="V11" s="65">
        <f>VLOOKUP($A11,'Return Data'!$B$7:$R$2292,17,0)</f>
        <v>3.39</v>
      </c>
      <c r="W11" s="66">
        <f t="shared" si="9"/>
        <v>13</v>
      </c>
      <c r="X11" s="65">
        <f>VLOOKUP($A11,'Return Data'!$B$7:$R$2292,14,0)</f>
        <v>4.1939000000000002</v>
      </c>
      <c r="Y11" s="66">
        <f t="shared" si="10"/>
        <v>22</v>
      </c>
      <c r="Z11" s="65">
        <f>VLOOKUP($A11,'Return Data'!$B$7:$R$2292,16,0)</f>
        <v>6.6668000000000003</v>
      </c>
      <c r="AA11" s="67">
        <f t="shared" si="11"/>
        <v>25</v>
      </c>
    </row>
    <row r="12" spans="1:27" x14ac:dyDescent="0.3">
      <c r="A12" s="63" t="s">
        <v>232</v>
      </c>
      <c r="B12" s="64">
        <f>VLOOKUP($A12,'Return Data'!$B$7:$R$2292,3,0)</f>
        <v>44679</v>
      </c>
      <c r="C12" s="65">
        <f>VLOOKUP($A12,'Return Data'!$B$7:$R$2292,4,0)</f>
        <v>2547.8251</v>
      </c>
      <c r="D12" s="65">
        <f>VLOOKUP($A12,'Return Data'!$B$7:$R$2292,5,0)</f>
        <v>3.0817999999999999</v>
      </c>
      <c r="E12" s="66">
        <f t="shared" si="0"/>
        <v>11</v>
      </c>
      <c r="F12" s="65">
        <f>VLOOKUP($A12,'Return Data'!$B$7:$R$2292,6,0)</f>
        <v>3.0358999999999998</v>
      </c>
      <c r="G12" s="66">
        <f t="shared" si="1"/>
        <v>11</v>
      </c>
      <c r="H12" s="65">
        <f>VLOOKUP($A12,'Return Data'!$B$7:$R$2292,7,0)</f>
        <v>3.1410999999999998</v>
      </c>
      <c r="I12" s="66">
        <f t="shared" si="2"/>
        <v>8</v>
      </c>
      <c r="J12" s="65">
        <f>VLOOKUP($A12,'Return Data'!$B$7:$R$2292,8,0)</f>
        <v>3.4762</v>
      </c>
      <c r="K12" s="66">
        <f t="shared" si="3"/>
        <v>29</v>
      </c>
      <c r="L12" s="65">
        <f>VLOOKUP($A12,'Return Data'!$B$7:$R$2292,9,0)</f>
        <v>3.5427</v>
      </c>
      <c r="M12" s="66">
        <f t="shared" si="4"/>
        <v>28</v>
      </c>
      <c r="N12" s="65">
        <f>VLOOKUP($A12,'Return Data'!$B$7:$R$2292,10,0)</f>
        <v>3.5247999999999999</v>
      </c>
      <c r="O12" s="66">
        <f t="shared" si="5"/>
        <v>26</v>
      </c>
      <c r="P12" s="65">
        <f>VLOOKUP($A12,'Return Data'!$B$7:$R$2292,11,0)</f>
        <v>3.4738000000000002</v>
      </c>
      <c r="Q12" s="66">
        <f t="shared" si="6"/>
        <v>27</v>
      </c>
      <c r="R12" s="65">
        <f>VLOOKUP($A12,'Return Data'!$B$7:$R$2292,12,0)</f>
        <v>3.3776000000000002</v>
      </c>
      <c r="S12" s="66">
        <f t="shared" si="7"/>
        <v>26</v>
      </c>
      <c r="T12" s="65">
        <f>VLOOKUP($A12,'Return Data'!$B$7:$R$2292,13,0)</f>
        <v>3.3515000000000001</v>
      </c>
      <c r="U12" s="66">
        <f t="shared" si="8"/>
        <v>26</v>
      </c>
      <c r="V12" s="65">
        <f>VLOOKUP($A12,'Return Data'!$B$7:$R$2292,17,0)</f>
        <v>3.2509999999999999</v>
      </c>
      <c r="W12" s="66">
        <f t="shared" si="9"/>
        <v>28</v>
      </c>
      <c r="X12" s="65">
        <f>VLOOKUP($A12,'Return Data'!$B$7:$R$2292,14,0)</f>
        <v>4.0002000000000004</v>
      </c>
      <c r="Y12" s="66">
        <f t="shared" si="10"/>
        <v>28</v>
      </c>
      <c r="Z12" s="65">
        <f>VLOOKUP($A12,'Return Data'!$B$7:$R$2292,16,0)</f>
        <v>6.9812000000000003</v>
      </c>
      <c r="AA12" s="67">
        <f t="shared" si="11"/>
        <v>13</v>
      </c>
    </row>
    <row r="13" spans="1:27" x14ac:dyDescent="0.3">
      <c r="A13" s="63" t="s">
        <v>233</v>
      </c>
      <c r="B13" s="64">
        <f>VLOOKUP($A13,'Return Data'!$B$7:$R$2292,3,0)</f>
        <v>44679</v>
      </c>
      <c r="C13" s="65">
        <f>VLOOKUP($A13,'Return Data'!$B$7:$R$2292,4,0)</f>
        <v>3026.32</v>
      </c>
      <c r="D13" s="65">
        <f>VLOOKUP($A13,'Return Data'!$B$7:$R$2292,5,0)</f>
        <v>3.0613000000000001</v>
      </c>
      <c r="E13" s="66">
        <f t="shared" si="0"/>
        <v>12</v>
      </c>
      <c r="F13" s="65">
        <f>VLOOKUP($A13,'Return Data'!$B$7:$R$2292,6,0)</f>
        <v>2.9319000000000002</v>
      </c>
      <c r="G13" s="66">
        <f t="shared" si="1"/>
        <v>17</v>
      </c>
      <c r="H13" s="65">
        <f>VLOOKUP($A13,'Return Data'!$B$7:$R$2292,7,0)</f>
        <v>3.1364999999999998</v>
      </c>
      <c r="I13" s="66">
        <f t="shared" si="2"/>
        <v>11</v>
      </c>
      <c r="J13" s="65">
        <f>VLOOKUP($A13,'Return Data'!$B$7:$R$2292,8,0)</f>
        <v>3.5535000000000001</v>
      </c>
      <c r="K13" s="66">
        <f t="shared" si="3"/>
        <v>21</v>
      </c>
      <c r="L13" s="65">
        <f>VLOOKUP($A13,'Return Data'!$B$7:$R$2292,9,0)</f>
        <v>3.7092000000000001</v>
      </c>
      <c r="M13" s="66">
        <f t="shared" si="4"/>
        <v>11</v>
      </c>
      <c r="N13" s="65">
        <f>VLOOKUP($A13,'Return Data'!$B$7:$R$2292,10,0)</f>
        <v>3.6526000000000001</v>
      </c>
      <c r="O13" s="66">
        <f t="shared" si="5"/>
        <v>9</v>
      </c>
      <c r="P13" s="65">
        <f>VLOOKUP($A13,'Return Data'!$B$7:$R$2292,11,0)</f>
        <v>3.5842999999999998</v>
      </c>
      <c r="Q13" s="66">
        <f t="shared" si="6"/>
        <v>10</v>
      </c>
      <c r="R13" s="65">
        <f>VLOOKUP($A13,'Return Data'!$B$7:$R$2292,12,0)</f>
        <v>3.4344000000000001</v>
      </c>
      <c r="S13" s="66">
        <f t="shared" si="7"/>
        <v>12</v>
      </c>
      <c r="T13" s="65">
        <f>VLOOKUP($A13,'Return Data'!$B$7:$R$2292,13,0)</f>
        <v>3.3999000000000001</v>
      </c>
      <c r="U13" s="66">
        <f t="shared" si="8"/>
        <v>15</v>
      </c>
      <c r="V13" s="65">
        <f>VLOOKUP($A13,'Return Data'!$B$7:$R$2292,17,0)</f>
        <v>3.3513000000000002</v>
      </c>
      <c r="W13" s="66">
        <f t="shared" si="9"/>
        <v>23</v>
      </c>
      <c r="X13" s="65">
        <f>VLOOKUP($A13,'Return Data'!$B$7:$R$2292,14,0)</f>
        <v>4.2234999999999996</v>
      </c>
      <c r="Y13" s="66">
        <f t="shared" si="10"/>
        <v>17</v>
      </c>
      <c r="Z13" s="65">
        <f>VLOOKUP($A13,'Return Data'!$B$7:$R$2292,16,0)</f>
        <v>6.9672000000000001</v>
      </c>
      <c r="AA13" s="67">
        <f t="shared" si="11"/>
        <v>15</v>
      </c>
    </row>
    <row r="14" spans="1:27" x14ac:dyDescent="0.3">
      <c r="A14" s="63" t="s">
        <v>234</v>
      </c>
      <c r="B14" s="64">
        <f>VLOOKUP($A14,'Return Data'!$B$7:$R$2292,3,0)</f>
        <v>44679</v>
      </c>
      <c r="C14" s="65">
        <f>VLOOKUP($A14,'Return Data'!$B$7:$R$2292,4,0)</f>
        <v>2716.7125000000001</v>
      </c>
      <c r="D14" s="65">
        <f>VLOOKUP($A14,'Return Data'!$B$7:$R$2292,5,0)</f>
        <v>2.5783999999999998</v>
      </c>
      <c r="E14" s="66">
        <f t="shared" si="0"/>
        <v>32</v>
      </c>
      <c r="F14" s="65">
        <f>VLOOKUP($A14,'Return Data'!$B$7:$R$2292,6,0)</f>
        <v>2.5783</v>
      </c>
      <c r="G14" s="66">
        <f t="shared" si="1"/>
        <v>32</v>
      </c>
      <c r="H14" s="65">
        <f>VLOOKUP($A14,'Return Data'!$B$7:$R$2292,7,0)</f>
        <v>2.9001999999999999</v>
      </c>
      <c r="I14" s="66">
        <f t="shared" si="2"/>
        <v>30</v>
      </c>
      <c r="J14" s="65">
        <f>VLOOKUP($A14,'Return Data'!$B$7:$R$2292,8,0)</f>
        <v>3.4222000000000001</v>
      </c>
      <c r="K14" s="66">
        <f t="shared" si="3"/>
        <v>32</v>
      </c>
      <c r="L14" s="65">
        <f>VLOOKUP($A14,'Return Data'!$B$7:$R$2292,9,0)</f>
        <v>3.4693000000000001</v>
      </c>
      <c r="M14" s="66">
        <f t="shared" si="4"/>
        <v>31</v>
      </c>
      <c r="N14" s="65">
        <f>VLOOKUP($A14,'Return Data'!$B$7:$R$2292,10,0)</f>
        <v>3.4424999999999999</v>
      </c>
      <c r="O14" s="66">
        <f t="shared" si="5"/>
        <v>31</v>
      </c>
      <c r="P14" s="65">
        <f>VLOOKUP($A14,'Return Data'!$B$7:$R$2292,11,0)</f>
        <v>3.3889999999999998</v>
      </c>
      <c r="Q14" s="66">
        <f t="shared" si="6"/>
        <v>29</v>
      </c>
      <c r="R14" s="65">
        <f>VLOOKUP($A14,'Return Data'!$B$7:$R$2292,12,0)</f>
        <v>3.2915999999999999</v>
      </c>
      <c r="S14" s="66">
        <f t="shared" si="7"/>
        <v>28</v>
      </c>
      <c r="T14" s="65">
        <f>VLOOKUP($A14,'Return Data'!$B$7:$R$2292,13,0)</f>
        <v>3.2997000000000001</v>
      </c>
      <c r="U14" s="66">
        <f t="shared" si="8"/>
        <v>28</v>
      </c>
      <c r="V14" s="65">
        <f>VLOOKUP($A14,'Return Data'!$B$7:$R$2292,17,0)</f>
        <v>3.3043999999999998</v>
      </c>
      <c r="W14" s="66">
        <f t="shared" si="9"/>
        <v>26</v>
      </c>
      <c r="X14" s="65">
        <f>VLOOKUP($A14,'Return Data'!$B$7:$R$2292,14,0)</f>
        <v>4.2073999999999998</v>
      </c>
      <c r="Y14" s="66">
        <f t="shared" si="10"/>
        <v>19</v>
      </c>
      <c r="Z14" s="65">
        <f>VLOOKUP($A14,'Return Data'!$B$7:$R$2292,16,0)</f>
        <v>6.9806999999999997</v>
      </c>
      <c r="AA14" s="67">
        <f t="shared" si="11"/>
        <v>14</v>
      </c>
    </row>
    <row r="15" spans="1:27" x14ac:dyDescent="0.3">
      <c r="A15" s="63" t="s">
        <v>236</v>
      </c>
      <c r="B15" s="64">
        <f>VLOOKUP($A15,'Return Data'!$B$7:$R$2292,3,0)</f>
        <v>44679</v>
      </c>
      <c r="C15" s="65">
        <f>VLOOKUP($A15,'Return Data'!$B$7:$R$2292,4,0)</f>
        <v>4162.9400999999998</v>
      </c>
      <c r="D15" s="65">
        <f>VLOOKUP($A15,'Return Data'!$B$7:$R$2292,5,0)</f>
        <v>2.7147000000000001</v>
      </c>
      <c r="E15" s="66">
        <f t="shared" si="0"/>
        <v>30</v>
      </c>
      <c r="F15" s="65">
        <f>VLOOKUP($A15,'Return Data'!$B$7:$R$2292,6,0)</f>
        <v>2.6593</v>
      </c>
      <c r="G15" s="66">
        <f t="shared" si="1"/>
        <v>29</v>
      </c>
      <c r="H15" s="65">
        <f>VLOOKUP($A15,'Return Data'!$B$7:$R$2292,7,0)</f>
        <v>2.8531</v>
      </c>
      <c r="I15" s="66">
        <f t="shared" si="2"/>
        <v>32</v>
      </c>
      <c r="J15" s="65">
        <f>VLOOKUP($A15,'Return Data'!$B$7:$R$2292,8,0)</f>
        <v>3.4952000000000001</v>
      </c>
      <c r="K15" s="66">
        <f t="shared" si="3"/>
        <v>27</v>
      </c>
      <c r="L15" s="65">
        <f>VLOOKUP($A15,'Return Data'!$B$7:$R$2292,9,0)</f>
        <v>3.6617999999999999</v>
      </c>
      <c r="M15" s="66">
        <f t="shared" si="4"/>
        <v>20</v>
      </c>
      <c r="N15" s="65">
        <f>VLOOKUP($A15,'Return Data'!$B$7:$R$2292,10,0)</f>
        <v>3.6151</v>
      </c>
      <c r="O15" s="66">
        <f t="shared" si="5"/>
        <v>16</v>
      </c>
      <c r="P15" s="65">
        <f>VLOOKUP($A15,'Return Data'!$B$7:$R$2292,11,0)</f>
        <v>3.5394000000000001</v>
      </c>
      <c r="Q15" s="66">
        <f t="shared" si="6"/>
        <v>19</v>
      </c>
      <c r="R15" s="65">
        <f>VLOOKUP($A15,'Return Data'!$B$7:$R$2292,12,0)</f>
        <v>3.4051</v>
      </c>
      <c r="S15" s="66">
        <f t="shared" si="7"/>
        <v>22</v>
      </c>
      <c r="T15" s="65">
        <f>VLOOKUP($A15,'Return Data'!$B$7:$R$2292,13,0)</f>
        <v>3.3754</v>
      </c>
      <c r="U15" s="66">
        <f t="shared" si="8"/>
        <v>21</v>
      </c>
      <c r="V15" s="65">
        <f>VLOOKUP($A15,'Return Data'!$B$7:$R$2292,17,0)</f>
        <v>3.3285999999999998</v>
      </c>
      <c r="W15" s="66">
        <f t="shared" si="9"/>
        <v>25</v>
      </c>
      <c r="X15" s="65">
        <f>VLOOKUP($A15,'Return Data'!$B$7:$R$2292,14,0)</f>
        <v>4.1982999999999997</v>
      </c>
      <c r="Y15" s="66">
        <f t="shared" si="10"/>
        <v>20</v>
      </c>
      <c r="Z15" s="65">
        <f>VLOOKUP($A15,'Return Data'!$B$7:$R$2292,16,0)</f>
        <v>6.8445999999999998</v>
      </c>
      <c r="AA15" s="67">
        <f t="shared" si="11"/>
        <v>21</v>
      </c>
    </row>
    <row r="16" spans="1:27" x14ac:dyDescent="0.3">
      <c r="A16" s="63" t="s">
        <v>237</v>
      </c>
      <c r="B16" s="64">
        <f>VLOOKUP($A16,'Return Data'!$B$7:$R$2292,3,0)</f>
        <v>44679</v>
      </c>
      <c r="C16" s="65">
        <f>VLOOKUP($A16,'Return Data'!$B$7:$R$2292,4,0)</f>
        <v>2112.7066</v>
      </c>
      <c r="D16" s="65">
        <f>VLOOKUP($A16,'Return Data'!$B$7:$R$2292,5,0)</f>
        <v>2.4327000000000001</v>
      </c>
      <c r="E16" s="66">
        <f t="shared" si="0"/>
        <v>34</v>
      </c>
      <c r="F16" s="65">
        <f>VLOOKUP($A16,'Return Data'!$B$7:$R$2292,6,0)</f>
        <v>2.5909</v>
      </c>
      <c r="G16" s="66">
        <f t="shared" si="1"/>
        <v>30</v>
      </c>
      <c r="H16" s="65">
        <f>VLOOKUP($A16,'Return Data'!$B$7:$R$2292,7,0)</f>
        <v>2.9603999999999999</v>
      </c>
      <c r="I16" s="66">
        <f t="shared" si="2"/>
        <v>25</v>
      </c>
      <c r="J16" s="65">
        <f>VLOOKUP($A16,'Return Data'!$B$7:$R$2292,8,0)</f>
        <v>3.5116000000000001</v>
      </c>
      <c r="K16" s="66">
        <f t="shared" si="3"/>
        <v>26</v>
      </c>
      <c r="L16" s="65">
        <f>VLOOKUP($A16,'Return Data'!$B$7:$R$2292,9,0)</f>
        <v>3.7351999999999999</v>
      </c>
      <c r="M16" s="66">
        <f t="shared" si="4"/>
        <v>9</v>
      </c>
      <c r="N16" s="65">
        <f>VLOOKUP($A16,'Return Data'!$B$7:$R$2292,10,0)</f>
        <v>3.5990000000000002</v>
      </c>
      <c r="O16" s="66">
        <f t="shared" si="5"/>
        <v>23</v>
      </c>
      <c r="P16" s="65">
        <f>VLOOKUP($A16,'Return Data'!$B$7:$R$2292,11,0)</f>
        <v>3.5529000000000002</v>
      </c>
      <c r="Q16" s="66">
        <f t="shared" si="6"/>
        <v>15</v>
      </c>
      <c r="R16" s="65">
        <f>VLOOKUP($A16,'Return Data'!$B$7:$R$2292,12,0)</f>
        <v>3.4234</v>
      </c>
      <c r="S16" s="66">
        <f t="shared" si="7"/>
        <v>14</v>
      </c>
      <c r="T16" s="65">
        <f>VLOOKUP($A16,'Return Data'!$B$7:$R$2292,13,0)</f>
        <v>3.3942000000000001</v>
      </c>
      <c r="U16" s="66">
        <f t="shared" si="8"/>
        <v>17</v>
      </c>
      <c r="V16" s="65">
        <f>VLOOKUP($A16,'Return Data'!$B$7:$R$2292,17,0)</f>
        <v>3.3589000000000002</v>
      </c>
      <c r="W16" s="66">
        <f t="shared" si="9"/>
        <v>21</v>
      </c>
      <c r="X16" s="65">
        <f>VLOOKUP($A16,'Return Data'!$B$7:$R$2292,14,0)</f>
        <v>4.2196999999999996</v>
      </c>
      <c r="Y16" s="66">
        <f t="shared" si="10"/>
        <v>18</v>
      </c>
      <c r="Z16" s="65">
        <f>VLOOKUP($A16,'Return Data'!$B$7:$R$2292,16,0)</f>
        <v>4.2628000000000004</v>
      </c>
      <c r="AA16" s="67">
        <f t="shared" si="11"/>
        <v>32</v>
      </c>
    </row>
    <row r="17" spans="1:27" x14ac:dyDescent="0.3">
      <c r="A17" s="63" t="s">
        <v>238</v>
      </c>
      <c r="B17" s="64">
        <f>VLOOKUP($A17,'Return Data'!$B$7:$R$2292,3,0)</f>
        <v>44679</v>
      </c>
      <c r="C17" s="65">
        <f>VLOOKUP($A17,'Return Data'!$B$7:$R$2292,4,0)</f>
        <v>313.98770000000002</v>
      </c>
      <c r="D17" s="65">
        <f>VLOOKUP($A17,'Return Data'!$B$7:$R$2292,5,0)</f>
        <v>2.5575999999999999</v>
      </c>
      <c r="E17" s="66">
        <f t="shared" si="0"/>
        <v>33</v>
      </c>
      <c r="F17" s="65">
        <f>VLOOKUP($A17,'Return Data'!$B$7:$R$2292,6,0)</f>
        <v>2.5811999999999999</v>
      </c>
      <c r="G17" s="66">
        <f t="shared" si="1"/>
        <v>31</v>
      </c>
      <c r="H17" s="65">
        <f>VLOOKUP($A17,'Return Data'!$B$7:$R$2292,7,0)</f>
        <v>2.8147000000000002</v>
      </c>
      <c r="I17" s="66">
        <f t="shared" si="2"/>
        <v>33</v>
      </c>
      <c r="J17" s="65">
        <f>VLOOKUP($A17,'Return Data'!$B$7:$R$2292,8,0)</f>
        <v>3.5236999999999998</v>
      </c>
      <c r="K17" s="66">
        <f t="shared" si="3"/>
        <v>23</v>
      </c>
      <c r="L17" s="65">
        <f>VLOOKUP($A17,'Return Data'!$B$7:$R$2292,9,0)</f>
        <v>3.6898</v>
      </c>
      <c r="M17" s="66">
        <f t="shared" si="4"/>
        <v>18</v>
      </c>
      <c r="N17" s="65">
        <f>VLOOKUP($A17,'Return Data'!$B$7:$R$2292,10,0)</f>
        <v>3.6012</v>
      </c>
      <c r="O17" s="66">
        <f t="shared" si="5"/>
        <v>22</v>
      </c>
      <c r="P17" s="65">
        <f>VLOOKUP($A17,'Return Data'!$B$7:$R$2292,11,0)</f>
        <v>3.5207999999999999</v>
      </c>
      <c r="Q17" s="66">
        <f t="shared" si="6"/>
        <v>24</v>
      </c>
      <c r="R17" s="65">
        <f>VLOOKUP($A17,'Return Data'!$B$7:$R$2292,12,0)</f>
        <v>3.3940000000000001</v>
      </c>
      <c r="S17" s="66">
        <f t="shared" si="7"/>
        <v>23</v>
      </c>
      <c r="T17" s="65">
        <f>VLOOKUP($A17,'Return Data'!$B$7:$R$2292,13,0)</f>
        <v>3.3666</v>
      </c>
      <c r="U17" s="66">
        <f t="shared" si="8"/>
        <v>23</v>
      </c>
      <c r="V17" s="65">
        <f>VLOOKUP($A17,'Return Data'!$B$7:$R$2292,17,0)</f>
        <v>3.3967000000000001</v>
      </c>
      <c r="W17" s="66">
        <f t="shared" si="9"/>
        <v>11</v>
      </c>
      <c r="X17" s="65">
        <f>VLOOKUP($A17,'Return Data'!$B$7:$R$2292,14,0)</f>
        <v>4.2739000000000003</v>
      </c>
      <c r="Y17" s="66">
        <f t="shared" si="10"/>
        <v>10</v>
      </c>
      <c r="Z17" s="65">
        <f>VLOOKUP($A17,'Return Data'!$B$7:$R$2292,16,0)</f>
        <v>7.2009999999999996</v>
      </c>
      <c r="AA17" s="67">
        <f t="shared" si="11"/>
        <v>4</v>
      </c>
    </row>
    <row r="18" spans="1:27" x14ac:dyDescent="0.3">
      <c r="A18" s="63" t="s">
        <v>239</v>
      </c>
      <c r="B18" s="64">
        <f>VLOOKUP($A18,'Return Data'!$B$7:$R$2292,3,0)</f>
        <v>44679</v>
      </c>
      <c r="C18" s="65">
        <f>VLOOKUP($A18,'Return Data'!$B$7:$R$2292,4,0)</f>
        <v>2279.1230999999998</v>
      </c>
      <c r="D18" s="65">
        <f>VLOOKUP($A18,'Return Data'!$B$7:$R$2292,5,0)</f>
        <v>2.9117000000000002</v>
      </c>
      <c r="E18" s="66">
        <f t="shared" si="0"/>
        <v>21</v>
      </c>
      <c r="F18" s="65">
        <f>VLOOKUP($A18,'Return Data'!$B$7:$R$2292,6,0)</f>
        <v>2.7856000000000001</v>
      </c>
      <c r="G18" s="66">
        <f t="shared" si="1"/>
        <v>21</v>
      </c>
      <c r="H18" s="65">
        <f>VLOOKUP($A18,'Return Data'!$B$7:$R$2292,7,0)</f>
        <v>2.9855</v>
      </c>
      <c r="I18" s="66">
        <f t="shared" si="2"/>
        <v>22</v>
      </c>
      <c r="J18" s="65">
        <f>VLOOKUP($A18,'Return Data'!$B$7:$R$2292,8,0)</f>
        <v>3.7250999999999999</v>
      </c>
      <c r="K18" s="66">
        <f t="shared" si="3"/>
        <v>2</v>
      </c>
      <c r="L18" s="65">
        <f>VLOOKUP($A18,'Return Data'!$B$7:$R$2292,9,0)</f>
        <v>3.8788</v>
      </c>
      <c r="M18" s="66">
        <f t="shared" si="4"/>
        <v>3</v>
      </c>
      <c r="N18" s="65">
        <f>VLOOKUP($A18,'Return Data'!$B$7:$R$2292,10,0)</f>
        <v>3.7218</v>
      </c>
      <c r="O18" s="66">
        <f t="shared" si="5"/>
        <v>3</v>
      </c>
      <c r="P18" s="65">
        <f>VLOOKUP($A18,'Return Data'!$B$7:$R$2292,11,0)</f>
        <v>3.657</v>
      </c>
      <c r="Q18" s="66">
        <f t="shared" si="6"/>
        <v>3</v>
      </c>
      <c r="R18" s="65">
        <f>VLOOKUP($A18,'Return Data'!$B$7:$R$2292,12,0)</f>
        <v>3.5135000000000001</v>
      </c>
      <c r="S18" s="66">
        <f t="shared" si="7"/>
        <v>3</v>
      </c>
      <c r="T18" s="65">
        <f>VLOOKUP($A18,'Return Data'!$B$7:$R$2292,13,0)</f>
        <v>3.5044</v>
      </c>
      <c r="U18" s="66">
        <f t="shared" si="8"/>
        <v>3</v>
      </c>
      <c r="V18" s="65">
        <f>VLOOKUP($A18,'Return Data'!$B$7:$R$2292,17,0)</f>
        <v>3.5762</v>
      </c>
      <c r="W18" s="66">
        <f t="shared" si="9"/>
        <v>2</v>
      </c>
      <c r="X18" s="65">
        <f>VLOOKUP($A18,'Return Data'!$B$7:$R$2292,14,0)</f>
        <v>4.4401000000000002</v>
      </c>
      <c r="Y18" s="66">
        <f t="shared" si="10"/>
        <v>2</v>
      </c>
      <c r="Z18" s="65">
        <f>VLOOKUP($A18,'Return Data'!$B$7:$R$2292,16,0)</f>
        <v>7.2237999999999998</v>
      </c>
      <c r="AA18" s="67">
        <f t="shared" si="11"/>
        <v>3</v>
      </c>
    </row>
    <row r="19" spans="1:27" x14ac:dyDescent="0.3">
      <c r="A19" s="63" t="s">
        <v>240</v>
      </c>
      <c r="B19" s="64">
        <f>VLOOKUP($A19,'Return Data'!$B$7:$R$2292,3,0)</f>
        <v>44679</v>
      </c>
      <c r="C19" s="65">
        <f>VLOOKUP($A19,'Return Data'!$B$7:$R$2292,4,0)</f>
        <v>2563.6615000000002</v>
      </c>
      <c r="D19" s="65">
        <f>VLOOKUP($A19,'Return Data'!$B$7:$R$2292,5,0)</f>
        <v>3.1254</v>
      </c>
      <c r="E19" s="66">
        <f t="shared" si="0"/>
        <v>8</v>
      </c>
      <c r="F19" s="65">
        <f>VLOOKUP($A19,'Return Data'!$B$7:$R$2292,6,0)</f>
        <v>2.9630999999999998</v>
      </c>
      <c r="G19" s="66">
        <f t="shared" si="1"/>
        <v>14</v>
      </c>
      <c r="H19" s="65">
        <f>VLOOKUP($A19,'Return Data'!$B$7:$R$2292,7,0)</f>
        <v>3.1402000000000001</v>
      </c>
      <c r="I19" s="66">
        <f t="shared" si="2"/>
        <v>9</v>
      </c>
      <c r="J19" s="65">
        <f>VLOOKUP($A19,'Return Data'!$B$7:$R$2292,8,0)</f>
        <v>3.6395</v>
      </c>
      <c r="K19" s="66">
        <f t="shared" si="3"/>
        <v>5</v>
      </c>
      <c r="L19" s="65">
        <f>VLOOKUP($A19,'Return Data'!$B$7:$R$2292,9,0)</f>
        <v>3.7004000000000001</v>
      </c>
      <c r="M19" s="66">
        <f t="shared" si="4"/>
        <v>13</v>
      </c>
      <c r="N19" s="65">
        <f>VLOOKUP($A19,'Return Data'!$B$7:$R$2292,10,0)</f>
        <v>3.6274999999999999</v>
      </c>
      <c r="O19" s="66">
        <f t="shared" si="5"/>
        <v>14</v>
      </c>
      <c r="P19" s="65">
        <f>VLOOKUP($A19,'Return Data'!$B$7:$R$2292,11,0)</f>
        <v>3.5285000000000002</v>
      </c>
      <c r="Q19" s="66">
        <f t="shared" si="6"/>
        <v>21</v>
      </c>
      <c r="R19" s="65">
        <f>VLOOKUP($A19,'Return Data'!$B$7:$R$2292,12,0)</f>
        <v>3.4209000000000001</v>
      </c>
      <c r="S19" s="66">
        <f t="shared" si="7"/>
        <v>17</v>
      </c>
      <c r="T19" s="65">
        <f>VLOOKUP($A19,'Return Data'!$B$7:$R$2292,13,0)</f>
        <v>3.3944999999999999</v>
      </c>
      <c r="U19" s="66">
        <f t="shared" si="8"/>
        <v>16</v>
      </c>
      <c r="V19" s="65">
        <f>VLOOKUP($A19,'Return Data'!$B$7:$R$2292,17,0)</f>
        <v>3.3428</v>
      </c>
      <c r="W19" s="66">
        <f t="shared" si="9"/>
        <v>24</v>
      </c>
      <c r="X19" s="65">
        <f>VLOOKUP($A19,'Return Data'!$B$7:$R$2292,14,0)</f>
        <v>4.1436999999999999</v>
      </c>
      <c r="Y19" s="66">
        <f t="shared" si="10"/>
        <v>25</v>
      </c>
      <c r="Z19" s="65">
        <f>VLOOKUP($A19,'Return Data'!$B$7:$R$2292,16,0)</f>
        <v>5.3436000000000003</v>
      </c>
      <c r="AA19" s="67">
        <f t="shared" si="11"/>
        <v>30</v>
      </c>
    </row>
    <row r="20" spans="1:27" x14ac:dyDescent="0.3">
      <c r="A20" s="63" t="s">
        <v>241</v>
      </c>
      <c r="B20" s="64">
        <f>VLOOKUP($A20,'Return Data'!$B$7:$R$2292,3,0)</f>
        <v>44679</v>
      </c>
      <c r="C20" s="65">
        <f>VLOOKUP($A20,'Return Data'!$B$7:$R$2292,4,0)</f>
        <v>1638.6523999999999</v>
      </c>
      <c r="D20" s="65">
        <f>VLOOKUP($A20,'Return Data'!$B$7:$R$2292,5,0)</f>
        <v>3.0095000000000001</v>
      </c>
      <c r="E20" s="66">
        <f t="shared" si="0"/>
        <v>18</v>
      </c>
      <c r="F20" s="65">
        <f>VLOOKUP($A20,'Return Data'!$B$7:$R$2292,6,0)</f>
        <v>2.9758</v>
      </c>
      <c r="G20" s="66">
        <f t="shared" si="1"/>
        <v>12</v>
      </c>
      <c r="H20" s="65">
        <f>VLOOKUP($A20,'Return Data'!$B$7:$R$2292,7,0)</f>
        <v>3.1139000000000001</v>
      </c>
      <c r="I20" s="66">
        <f t="shared" si="2"/>
        <v>13</v>
      </c>
      <c r="J20" s="65">
        <f>VLOOKUP($A20,'Return Data'!$B$7:$R$2292,8,0)</f>
        <v>3.6190000000000002</v>
      </c>
      <c r="K20" s="66">
        <f t="shared" si="3"/>
        <v>8</v>
      </c>
      <c r="L20" s="65">
        <f>VLOOKUP($A20,'Return Data'!$B$7:$R$2292,9,0)</f>
        <v>3.6349</v>
      </c>
      <c r="M20" s="66">
        <f t="shared" si="4"/>
        <v>24</v>
      </c>
      <c r="N20" s="65">
        <f>VLOOKUP($A20,'Return Data'!$B$7:$R$2292,10,0)</f>
        <v>3.5042</v>
      </c>
      <c r="O20" s="66">
        <f t="shared" si="5"/>
        <v>28</v>
      </c>
      <c r="P20" s="65">
        <f>VLOOKUP($A20,'Return Data'!$B$7:$R$2292,11,0)</f>
        <v>3.3950999999999998</v>
      </c>
      <c r="Q20" s="66">
        <f t="shared" si="6"/>
        <v>28</v>
      </c>
      <c r="R20" s="65">
        <f>VLOOKUP($A20,'Return Data'!$B$7:$R$2292,12,0)</f>
        <v>3.2848999999999999</v>
      </c>
      <c r="S20" s="66">
        <f t="shared" si="7"/>
        <v>29</v>
      </c>
      <c r="T20" s="65">
        <f>VLOOKUP($A20,'Return Data'!$B$7:$R$2292,13,0)</f>
        <v>3.2149000000000001</v>
      </c>
      <c r="U20" s="66">
        <f t="shared" si="8"/>
        <v>31</v>
      </c>
      <c r="V20" s="65">
        <f>VLOOKUP($A20,'Return Data'!$B$7:$R$2292,17,0)</f>
        <v>3.0602999999999998</v>
      </c>
      <c r="W20" s="66">
        <f t="shared" si="9"/>
        <v>32</v>
      </c>
      <c r="X20" s="65">
        <f>VLOOKUP($A20,'Return Data'!$B$7:$R$2292,14,0)</f>
        <v>3.7671999999999999</v>
      </c>
      <c r="Y20" s="66">
        <f t="shared" si="10"/>
        <v>33</v>
      </c>
      <c r="Z20" s="65">
        <f>VLOOKUP($A20,'Return Data'!$B$7:$R$2292,16,0)</f>
        <v>6.0084</v>
      </c>
      <c r="AA20" s="67">
        <f t="shared" si="11"/>
        <v>28</v>
      </c>
    </row>
    <row r="21" spans="1:27" x14ac:dyDescent="0.3">
      <c r="A21" s="63" t="s">
        <v>1936</v>
      </c>
      <c r="B21" s="64">
        <f>VLOOKUP($A21,'Return Data'!$B$7:$R$2292,3,0)</f>
        <v>44679</v>
      </c>
      <c r="C21" s="65">
        <f>VLOOKUP($A21,'Return Data'!$B$7:$R$2292,4,0)</f>
        <v>2056.1907999999999</v>
      </c>
      <c r="D21" s="65">
        <f>VLOOKUP($A21,'Return Data'!$B$7:$R$2292,5,0)</f>
        <v>3.16</v>
      </c>
      <c r="E21" s="66">
        <f t="shared" si="0"/>
        <v>7</v>
      </c>
      <c r="F21" s="65">
        <f>VLOOKUP($A21,'Return Data'!$B$7:$R$2292,6,0)</f>
        <v>3.3736999999999999</v>
      </c>
      <c r="G21" s="66">
        <f t="shared" si="1"/>
        <v>2</v>
      </c>
      <c r="H21" s="65">
        <f>VLOOKUP($A21,'Return Data'!$B$7:$R$2292,7,0)</f>
        <v>3.3206000000000002</v>
      </c>
      <c r="I21" s="66">
        <f t="shared" si="2"/>
        <v>3</v>
      </c>
      <c r="J21" s="65">
        <f>VLOOKUP($A21,'Return Data'!$B$7:$R$2292,8,0)</f>
        <v>3.3910999999999998</v>
      </c>
      <c r="K21" s="66">
        <f t="shared" si="3"/>
        <v>35</v>
      </c>
      <c r="L21" s="65">
        <f>VLOOKUP($A21,'Return Data'!$B$7:$R$2292,9,0)</f>
        <v>3.3485999999999998</v>
      </c>
      <c r="M21" s="66">
        <f t="shared" si="4"/>
        <v>33</v>
      </c>
      <c r="N21" s="65">
        <f>VLOOKUP($A21,'Return Data'!$B$7:$R$2292,10,0)</f>
        <v>3.2919999999999998</v>
      </c>
      <c r="O21" s="66">
        <f t="shared" si="5"/>
        <v>34</v>
      </c>
      <c r="P21" s="65">
        <f>VLOOKUP($A21,'Return Data'!$B$7:$R$2292,11,0)</f>
        <v>3.2437999999999998</v>
      </c>
      <c r="Q21" s="66">
        <f t="shared" si="6"/>
        <v>33</v>
      </c>
      <c r="R21" s="65">
        <f>VLOOKUP($A21,'Return Data'!$B$7:$R$2292,12,0)</f>
        <v>3.1432000000000002</v>
      </c>
      <c r="S21" s="66">
        <f t="shared" si="7"/>
        <v>33</v>
      </c>
      <c r="T21" s="65">
        <f>VLOOKUP($A21,'Return Data'!$B$7:$R$2292,13,0)</f>
        <v>3.0979000000000001</v>
      </c>
      <c r="U21" s="66">
        <f t="shared" si="8"/>
        <v>33</v>
      </c>
      <c r="V21" s="65">
        <f>VLOOKUP($A21,'Return Data'!$B$7:$R$2292,17,0)</f>
        <v>3.1448999999999998</v>
      </c>
      <c r="W21" s="66">
        <f t="shared" si="9"/>
        <v>30</v>
      </c>
      <c r="X21" s="65">
        <f>VLOOKUP($A21,'Return Data'!$B$7:$R$2292,14,0)</f>
        <v>4.0697999999999999</v>
      </c>
      <c r="Y21" s="66">
        <f t="shared" si="10"/>
        <v>27</v>
      </c>
      <c r="Z21" s="65">
        <f>VLOOKUP($A21,'Return Data'!$B$7:$R$2292,16,0)</f>
        <v>7.0959000000000003</v>
      </c>
      <c r="AA21" s="67">
        <f t="shared" si="11"/>
        <v>8</v>
      </c>
    </row>
    <row r="22" spans="1:27" x14ac:dyDescent="0.3">
      <c r="A22" s="63" t="s">
        <v>243</v>
      </c>
      <c r="B22" s="64">
        <f>VLOOKUP($A22,'Return Data'!$B$7:$R$2292,3,0)</f>
        <v>44679</v>
      </c>
      <c r="C22" s="65">
        <f>VLOOKUP($A22,'Return Data'!$B$7:$R$2292,4,0)</f>
        <v>2912.8299000000002</v>
      </c>
      <c r="D22" s="65">
        <f>VLOOKUP($A22,'Return Data'!$B$7:$R$2292,5,0)</f>
        <v>3.0552999999999999</v>
      </c>
      <c r="E22" s="66">
        <f t="shared" si="0"/>
        <v>14</v>
      </c>
      <c r="F22" s="65">
        <f>VLOOKUP($A22,'Return Data'!$B$7:$R$2292,6,0)</f>
        <v>2.9333</v>
      </c>
      <c r="G22" s="66">
        <f t="shared" si="1"/>
        <v>16</v>
      </c>
      <c r="H22" s="65">
        <f>VLOOKUP($A22,'Return Data'!$B$7:$R$2292,7,0)</f>
        <v>3.0522999999999998</v>
      </c>
      <c r="I22" s="66">
        <f t="shared" si="2"/>
        <v>17</v>
      </c>
      <c r="J22" s="65">
        <f>VLOOKUP($A22,'Return Data'!$B$7:$R$2292,8,0)</f>
        <v>3.5876999999999999</v>
      </c>
      <c r="K22" s="66">
        <f t="shared" si="3"/>
        <v>13</v>
      </c>
      <c r="L22" s="65">
        <f>VLOOKUP($A22,'Return Data'!$B$7:$R$2292,9,0)</f>
        <v>3.6934999999999998</v>
      </c>
      <c r="M22" s="66">
        <f t="shared" si="4"/>
        <v>16</v>
      </c>
      <c r="N22" s="65">
        <f>VLOOKUP($A22,'Return Data'!$B$7:$R$2292,10,0)</f>
        <v>3.6444000000000001</v>
      </c>
      <c r="O22" s="66">
        <f t="shared" si="5"/>
        <v>10</v>
      </c>
      <c r="P22" s="65">
        <f>VLOOKUP($A22,'Return Data'!$B$7:$R$2292,11,0)</f>
        <v>3.5569000000000002</v>
      </c>
      <c r="Q22" s="66">
        <f t="shared" si="6"/>
        <v>14</v>
      </c>
      <c r="R22" s="65">
        <f>VLOOKUP($A22,'Return Data'!$B$7:$R$2292,12,0)</f>
        <v>3.4344000000000001</v>
      </c>
      <c r="S22" s="66">
        <f t="shared" si="7"/>
        <v>12</v>
      </c>
      <c r="T22" s="65">
        <f>VLOOKUP($A22,'Return Data'!$B$7:$R$2292,13,0)</f>
        <v>3.4030999999999998</v>
      </c>
      <c r="U22" s="66">
        <f t="shared" si="8"/>
        <v>14</v>
      </c>
      <c r="V22" s="65">
        <f>VLOOKUP($A22,'Return Data'!$B$7:$R$2292,17,0)</f>
        <v>3.3719000000000001</v>
      </c>
      <c r="W22" s="66">
        <f t="shared" si="9"/>
        <v>17</v>
      </c>
      <c r="X22" s="65">
        <f>VLOOKUP($A22,'Return Data'!$B$7:$R$2292,14,0)</f>
        <v>4.1858000000000004</v>
      </c>
      <c r="Y22" s="66">
        <f t="shared" si="10"/>
        <v>24</v>
      </c>
      <c r="Z22" s="65">
        <f>VLOOKUP($A22,'Return Data'!$B$7:$R$2292,16,0)</f>
        <v>7.1626000000000003</v>
      </c>
      <c r="AA22" s="67">
        <f t="shared" si="11"/>
        <v>6</v>
      </c>
    </row>
    <row r="23" spans="1:27" x14ac:dyDescent="0.3">
      <c r="A23" s="63" t="s">
        <v>244</v>
      </c>
      <c r="B23" s="64">
        <f>VLOOKUP($A23,'Return Data'!$B$7:$R$2292,3,0)</f>
        <v>44679</v>
      </c>
      <c r="C23" s="65">
        <f>VLOOKUP($A23,'Return Data'!$B$7:$R$2292,4,0)</f>
        <v>1114.4073000000001</v>
      </c>
      <c r="D23" s="65">
        <f>VLOOKUP($A23,'Return Data'!$B$7:$R$2292,5,0)</f>
        <v>3.3902000000000001</v>
      </c>
      <c r="E23" s="66">
        <f t="shared" si="0"/>
        <v>4</v>
      </c>
      <c r="F23" s="65">
        <f>VLOOKUP($A23,'Return Data'!$B$7:$R$2292,6,0)</f>
        <v>3.3580999999999999</v>
      </c>
      <c r="G23" s="66">
        <f t="shared" si="1"/>
        <v>3</v>
      </c>
      <c r="H23" s="65">
        <f>VLOOKUP($A23,'Return Data'!$B$7:$R$2292,7,0)</f>
        <v>3.3336000000000001</v>
      </c>
      <c r="I23" s="66">
        <f t="shared" si="2"/>
        <v>2</v>
      </c>
      <c r="J23" s="65">
        <f>VLOOKUP($A23,'Return Data'!$B$7:$R$2292,8,0)</f>
        <v>3.415</v>
      </c>
      <c r="K23" s="66">
        <f t="shared" si="3"/>
        <v>33</v>
      </c>
      <c r="L23" s="65">
        <f>VLOOKUP($A23,'Return Data'!$B$7:$R$2292,9,0)</f>
        <v>3.4864999999999999</v>
      </c>
      <c r="M23" s="66">
        <f t="shared" si="4"/>
        <v>30</v>
      </c>
      <c r="N23" s="65">
        <f>VLOOKUP($A23,'Return Data'!$B$7:$R$2292,10,0)</f>
        <v>3.3696000000000002</v>
      </c>
      <c r="O23" s="66">
        <f t="shared" si="5"/>
        <v>32</v>
      </c>
      <c r="P23" s="65">
        <f>VLOOKUP($A23,'Return Data'!$B$7:$R$2292,11,0)</f>
        <v>3.3064</v>
      </c>
      <c r="Q23" s="66">
        <f t="shared" si="6"/>
        <v>32</v>
      </c>
      <c r="R23" s="65">
        <f>VLOOKUP($A23,'Return Data'!$B$7:$R$2292,12,0)</f>
        <v>3.1970000000000001</v>
      </c>
      <c r="S23" s="66">
        <f t="shared" si="7"/>
        <v>32</v>
      </c>
      <c r="T23" s="65">
        <f>VLOOKUP($A23,'Return Data'!$B$7:$R$2292,13,0)</f>
        <v>3.1783000000000001</v>
      </c>
      <c r="U23" s="66">
        <f t="shared" si="8"/>
        <v>32</v>
      </c>
      <c r="V23" s="65">
        <f>VLOOKUP($A23,'Return Data'!$B$7:$R$2292,17,0)</f>
        <v>3.0206</v>
      </c>
      <c r="W23" s="66">
        <f t="shared" si="9"/>
        <v>33</v>
      </c>
      <c r="X23" s="65"/>
      <c r="Y23" s="66"/>
      <c r="Z23" s="65">
        <f>VLOOKUP($A23,'Return Data'!$B$7:$R$2292,16,0)</f>
        <v>3.6568000000000001</v>
      </c>
      <c r="AA23" s="67">
        <f t="shared" si="11"/>
        <v>35</v>
      </c>
    </row>
    <row r="24" spans="1:27" x14ac:dyDescent="0.3">
      <c r="A24" s="63" t="s">
        <v>245</v>
      </c>
      <c r="B24" s="64">
        <f>VLOOKUP($A24,'Return Data'!$B$7:$R$2292,3,0)</f>
        <v>44679</v>
      </c>
      <c r="C24" s="65">
        <f>VLOOKUP($A24,'Return Data'!$B$7:$R$2292,4,0)</f>
        <v>57.941499999999998</v>
      </c>
      <c r="D24" s="65">
        <f>VLOOKUP($A24,'Return Data'!$B$7:$R$2292,5,0)</f>
        <v>3.2759999999999998</v>
      </c>
      <c r="E24" s="66">
        <f t="shared" si="0"/>
        <v>5</v>
      </c>
      <c r="F24" s="65">
        <f>VLOOKUP($A24,'Return Data'!$B$7:$R$2292,6,0)</f>
        <v>3.0665</v>
      </c>
      <c r="G24" s="66">
        <f t="shared" si="1"/>
        <v>8</v>
      </c>
      <c r="H24" s="65">
        <f>VLOOKUP($A24,'Return Data'!$B$7:$R$2292,7,0)</f>
        <v>3.1425999999999998</v>
      </c>
      <c r="I24" s="66">
        <f t="shared" si="2"/>
        <v>7</v>
      </c>
      <c r="J24" s="65">
        <f>VLOOKUP($A24,'Return Data'!$B$7:$R$2292,8,0)</f>
        <v>3.6272000000000002</v>
      </c>
      <c r="K24" s="66">
        <f t="shared" si="3"/>
        <v>7</v>
      </c>
      <c r="L24" s="65">
        <f>VLOOKUP($A24,'Return Data'!$B$7:$R$2292,9,0)</f>
        <v>3.6937000000000002</v>
      </c>
      <c r="M24" s="66">
        <f t="shared" si="4"/>
        <v>15</v>
      </c>
      <c r="N24" s="65">
        <f>VLOOKUP($A24,'Return Data'!$B$7:$R$2292,10,0)</f>
        <v>3.6320000000000001</v>
      </c>
      <c r="O24" s="66">
        <f t="shared" si="5"/>
        <v>13</v>
      </c>
      <c r="P24" s="65">
        <f>VLOOKUP($A24,'Return Data'!$B$7:$R$2292,11,0)</f>
        <v>3.5893999999999999</v>
      </c>
      <c r="Q24" s="66">
        <f t="shared" si="6"/>
        <v>8</v>
      </c>
      <c r="R24" s="65">
        <f>VLOOKUP($A24,'Return Data'!$B$7:$R$2292,12,0)</f>
        <v>3.4651999999999998</v>
      </c>
      <c r="S24" s="66">
        <f t="shared" si="7"/>
        <v>6</v>
      </c>
      <c r="T24" s="65">
        <f>VLOOKUP($A24,'Return Data'!$B$7:$R$2292,13,0)</f>
        <v>3.4380000000000002</v>
      </c>
      <c r="U24" s="66">
        <f t="shared" si="8"/>
        <v>5</v>
      </c>
      <c r="V24" s="65">
        <f>VLOOKUP($A24,'Return Data'!$B$7:$R$2292,17,0)</f>
        <v>3.3672</v>
      </c>
      <c r="W24" s="66">
        <f t="shared" si="9"/>
        <v>18</v>
      </c>
      <c r="X24" s="65">
        <f>VLOOKUP($A24,'Return Data'!$B$7:$R$2292,14,0)</f>
        <v>4.1904000000000003</v>
      </c>
      <c r="Y24" s="66">
        <f t="shared" ref="Y24:Y42" si="12">RANK(X24,X$8:X$42,0)</f>
        <v>23</v>
      </c>
      <c r="Z24" s="65">
        <f>VLOOKUP($A24,'Return Data'!$B$7:$R$2292,16,0)</f>
        <v>7.4848999999999997</v>
      </c>
      <c r="AA24" s="67">
        <f t="shared" si="11"/>
        <v>2</v>
      </c>
    </row>
    <row r="25" spans="1:27" x14ac:dyDescent="0.3">
      <c r="A25" s="63" t="s">
        <v>246</v>
      </c>
      <c r="B25" s="64">
        <f>VLOOKUP($A25,'Return Data'!$B$7:$R$2292,3,0)</f>
        <v>44679</v>
      </c>
      <c r="C25" s="65">
        <f>VLOOKUP($A25,'Return Data'!$B$7:$R$2292,4,0)</f>
        <v>4290.3356999999996</v>
      </c>
      <c r="D25" s="65">
        <f>VLOOKUP($A25,'Return Data'!$B$7:$R$2292,5,0)</f>
        <v>2.7566000000000002</v>
      </c>
      <c r="E25" s="66">
        <f t="shared" si="0"/>
        <v>29</v>
      </c>
      <c r="F25" s="65">
        <f>VLOOKUP($A25,'Return Data'!$B$7:$R$2292,6,0)</f>
        <v>2.5331999999999999</v>
      </c>
      <c r="G25" s="66">
        <f t="shared" si="1"/>
        <v>35</v>
      </c>
      <c r="H25" s="65">
        <f>VLOOKUP($A25,'Return Data'!$B$7:$R$2292,7,0)</f>
        <v>2.7277</v>
      </c>
      <c r="I25" s="66">
        <f t="shared" si="2"/>
        <v>35</v>
      </c>
      <c r="J25" s="65">
        <f>VLOOKUP($A25,'Return Data'!$B$7:$R$2292,8,0)</f>
        <v>3.3932000000000002</v>
      </c>
      <c r="K25" s="66">
        <f t="shared" si="3"/>
        <v>34</v>
      </c>
      <c r="L25" s="65">
        <f>VLOOKUP($A25,'Return Data'!$B$7:$R$2292,9,0)</f>
        <v>3.6023999999999998</v>
      </c>
      <c r="M25" s="66">
        <f t="shared" si="4"/>
        <v>27</v>
      </c>
      <c r="N25" s="65">
        <f>VLOOKUP($A25,'Return Data'!$B$7:$R$2292,10,0)</f>
        <v>3.5661</v>
      </c>
      <c r="O25" s="66">
        <f t="shared" si="5"/>
        <v>25</v>
      </c>
      <c r="P25" s="65">
        <f>VLOOKUP($A25,'Return Data'!$B$7:$R$2292,11,0)</f>
        <v>3.5230999999999999</v>
      </c>
      <c r="Q25" s="66">
        <f t="shared" si="6"/>
        <v>23</v>
      </c>
      <c r="R25" s="65">
        <f>VLOOKUP($A25,'Return Data'!$B$7:$R$2292,12,0)</f>
        <v>3.3883000000000001</v>
      </c>
      <c r="S25" s="66">
        <f t="shared" si="7"/>
        <v>24</v>
      </c>
      <c r="T25" s="65">
        <f>VLOOKUP($A25,'Return Data'!$B$7:$R$2292,13,0)</f>
        <v>3.3628999999999998</v>
      </c>
      <c r="U25" s="66">
        <f t="shared" si="8"/>
        <v>24</v>
      </c>
      <c r="V25" s="65">
        <f>VLOOKUP($A25,'Return Data'!$B$7:$R$2292,17,0)</f>
        <v>3.3603000000000001</v>
      </c>
      <c r="W25" s="66">
        <f t="shared" si="9"/>
        <v>20</v>
      </c>
      <c r="X25" s="65">
        <f>VLOOKUP($A25,'Return Data'!$B$7:$R$2292,14,0)</f>
        <v>4.1962999999999999</v>
      </c>
      <c r="Y25" s="66">
        <f t="shared" si="12"/>
        <v>21</v>
      </c>
      <c r="Z25" s="65">
        <f>VLOOKUP($A25,'Return Data'!$B$7:$R$2292,16,0)</f>
        <v>6.9058000000000002</v>
      </c>
      <c r="AA25" s="67">
        <f t="shared" si="11"/>
        <v>17</v>
      </c>
    </row>
    <row r="26" spans="1:27" x14ac:dyDescent="0.3">
      <c r="A26" s="63" t="s">
        <v>1973</v>
      </c>
      <c r="B26" s="64">
        <f>VLOOKUP($A26,'Return Data'!$B$7:$R$2292,3,0)</f>
        <v>44679</v>
      </c>
      <c r="C26" s="65">
        <f>VLOOKUP($A26,'Return Data'!$B$7:$R$2292,4,0)</f>
        <v>2908.1194999999998</v>
      </c>
      <c r="D26" s="65">
        <f>VLOOKUP($A26,'Return Data'!$B$7:$R$2292,5,0)</f>
        <v>3.1092</v>
      </c>
      <c r="E26" s="66">
        <f t="shared" si="0"/>
        <v>9</v>
      </c>
      <c r="F26" s="65">
        <f>VLOOKUP($A26,'Return Data'!$B$7:$R$2292,6,0)</f>
        <v>2.7974000000000001</v>
      </c>
      <c r="G26" s="66">
        <f t="shared" si="1"/>
        <v>20</v>
      </c>
      <c r="H26" s="65">
        <f>VLOOKUP($A26,'Return Data'!$B$7:$R$2292,7,0)</f>
        <v>2.9874000000000001</v>
      </c>
      <c r="I26" s="66">
        <f t="shared" si="2"/>
        <v>21</v>
      </c>
      <c r="J26" s="65">
        <f>VLOOKUP($A26,'Return Data'!$B$7:$R$2292,8,0)</f>
        <v>3.5388999999999999</v>
      </c>
      <c r="K26" s="66">
        <f t="shared" si="3"/>
        <v>22</v>
      </c>
      <c r="L26" s="65">
        <f>VLOOKUP($A26,'Return Data'!$B$7:$R$2292,9,0)</f>
        <v>3.6913</v>
      </c>
      <c r="M26" s="66">
        <f t="shared" si="4"/>
        <v>17</v>
      </c>
      <c r="N26" s="65">
        <f>VLOOKUP($A26,'Return Data'!$B$7:$R$2292,10,0)</f>
        <v>3.6093999999999999</v>
      </c>
      <c r="O26" s="66">
        <f t="shared" si="5"/>
        <v>19</v>
      </c>
      <c r="P26" s="65">
        <f>VLOOKUP($A26,'Return Data'!$B$7:$R$2292,11,0)</f>
        <v>3.5426000000000002</v>
      </c>
      <c r="Q26" s="66">
        <f t="shared" si="6"/>
        <v>16</v>
      </c>
      <c r="R26" s="65">
        <f>VLOOKUP($A26,'Return Data'!$B$7:$R$2292,12,0)</f>
        <v>3.4148000000000001</v>
      </c>
      <c r="S26" s="66">
        <f t="shared" si="7"/>
        <v>19</v>
      </c>
      <c r="T26" s="65">
        <f>VLOOKUP($A26,'Return Data'!$B$7:$R$2292,13,0)</f>
        <v>3.383</v>
      </c>
      <c r="U26" s="66">
        <f t="shared" si="8"/>
        <v>20</v>
      </c>
      <c r="V26" s="65">
        <f>VLOOKUP($A26,'Return Data'!$B$7:$R$2292,17,0)</f>
        <v>3.3658000000000001</v>
      </c>
      <c r="W26" s="66">
        <f t="shared" si="9"/>
        <v>19</v>
      </c>
      <c r="X26" s="65">
        <f>VLOOKUP($A26,'Return Data'!$B$7:$R$2292,14,0)</f>
        <v>4.2435999999999998</v>
      </c>
      <c r="Y26" s="66">
        <f t="shared" si="12"/>
        <v>15</v>
      </c>
      <c r="Z26" s="65">
        <f>VLOOKUP($A26,'Return Data'!$B$7:$R$2292,16,0)</f>
        <v>7.0929000000000002</v>
      </c>
      <c r="AA26" s="67">
        <f t="shared" si="11"/>
        <v>9</v>
      </c>
    </row>
    <row r="27" spans="1:27" x14ac:dyDescent="0.3">
      <c r="A27" s="63" t="s">
        <v>1927</v>
      </c>
      <c r="B27" s="64">
        <f>VLOOKUP($A27,'Return Data'!$B$7:$R$2292,3,0)</f>
        <v>44679</v>
      </c>
      <c r="C27" s="65">
        <f>VLOOKUP($A27,'Return Data'!$B$7:$R$2292,4,0)</f>
        <v>3836.4555999999998</v>
      </c>
      <c r="D27" s="65">
        <f>VLOOKUP($A27,'Return Data'!$B$7:$R$2292,5,0)</f>
        <v>3.0286</v>
      </c>
      <c r="E27" s="66">
        <f t="shared" si="0"/>
        <v>17</v>
      </c>
      <c r="F27" s="65">
        <f>VLOOKUP($A27,'Return Data'!$B$7:$R$2292,6,0)</f>
        <v>2.9666000000000001</v>
      </c>
      <c r="G27" s="66">
        <f t="shared" si="1"/>
        <v>13</v>
      </c>
      <c r="H27" s="65">
        <f>VLOOKUP($A27,'Return Data'!$B$7:$R$2292,7,0)</f>
        <v>3.1038000000000001</v>
      </c>
      <c r="I27" s="66">
        <f t="shared" si="2"/>
        <v>14</v>
      </c>
      <c r="J27" s="65">
        <f>VLOOKUP($A27,'Return Data'!$B$7:$R$2292,8,0)</f>
        <v>3.5874000000000001</v>
      </c>
      <c r="K27" s="66">
        <f t="shared" si="3"/>
        <v>14</v>
      </c>
      <c r="L27" s="65">
        <f>VLOOKUP($A27,'Return Data'!$B$7:$R$2292,9,0)</f>
        <v>3.621</v>
      </c>
      <c r="M27" s="66">
        <f t="shared" si="4"/>
        <v>25</v>
      </c>
      <c r="N27" s="65">
        <f>VLOOKUP($A27,'Return Data'!$B$7:$R$2292,10,0)</f>
        <v>3.5211000000000001</v>
      </c>
      <c r="O27" s="66">
        <f t="shared" si="5"/>
        <v>27</v>
      </c>
      <c r="P27" s="65">
        <f>VLOOKUP($A27,'Return Data'!$B$7:$R$2292,11,0)</f>
        <v>3.4937</v>
      </c>
      <c r="Q27" s="66">
        <f t="shared" si="6"/>
        <v>25</v>
      </c>
      <c r="R27" s="65">
        <f>VLOOKUP($A27,'Return Data'!$B$7:$R$2292,12,0)</f>
        <v>3.3816999999999999</v>
      </c>
      <c r="S27" s="66">
        <f t="shared" si="7"/>
        <v>25</v>
      </c>
      <c r="T27" s="65">
        <f>VLOOKUP($A27,'Return Data'!$B$7:$R$2292,13,0)</f>
        <v>3.3591000000000002</v>
      </c>
      <c r="U27" s="66">
        <f t="shared" si="8"/>
        <v>25</v>
      </c>
      <c r="V27" s="65">
        <f>VLOOKUP($A27,'Return Data'!$B$7:$R$2292,17,0)</f>
        <v>3.3748999999999998</v>
      </c>
      <c r="W27" s="66">
        <f t="shared" si="9"/>
        <v>16</v>
      </c>
      <c r="X27" s="65">
        <f>VLOOKUP($A27,'Return Data'!$B$7:$R$2292,14,0)</f>
        <v>4.2563000000000004</v>
      </c>
      <c r="Y27" s="66">
        <f t="shared" si="12"/>
        <v>14</v>
      </c>
      <c r="Z27" s="65">
        <f>VLOOKUP($A27,'Return Data'!$B$7:$R$2292,16,0)</f>
        <v>6.9039999999999999</v>
      </c>
      <c r="AA27" s="67">
        <f t="shared" si="11"/>
        <v>18</v>
      </c>
    </row>
    <row r="28" spans="1:27" x14ac:dyDescent="0.3">
      <c r="A28" s="63" t="s">
        <v>435</v>
      </c>
      <c r="B28" s="64">
        <f>VLOOKUP($A28,'Return Data'!$B$7:$R$2292,3,0)</f>
        <v>44679</v>
      </c>
      <c r="C28" s="65">
        <f>VLOOKUP($A28,'Return Data'!$B$7:$R$2292,4,0)</f>
        <v>1378.2331999999999</v>
      </c>
      <c r="D28" s="65">
        <f>VLOOKUP($A28,'Return Data'!$B$7:$R$2292,5,0)</f>
        <v>2.8391999999999999</v>
      </c>
      <c r="E28" s="66">
        <f t="shared" si="0"/>
        <v>24</v>
      </c>
      <c r="F28" s="65">
        <f>VLOOKUP($A28,'Return Data'!$B$7:$R$2292,6,0)</f>
        <v>2.6621000000000001</v>
      </c>
      <c r="G28" s="66">
        <f t="shared" si="1"/>
        <v>28</v>
      </c>
      <c r="H28" s="65">
        <f>VLOOKUP($A28,'Return Data'!$B$7:$R$2292,7,0)</f>
        <v>2.9575999999999998</v>
      </c>
      <c r="I28" s="66">
        <f t="shared" si="2"/>
        <v>26</v>
      </c>
      <c r="J28" s="65">
        <f>VLOOKUP($A28,'Return Data'!$B$7:$R$2292,8,0)</f>
        <v>3.6073</v>
      </c>
      <c r="K28" s="66">
        <f t="shared" si="3"/>
        <v>10</v>
      </c>
      <c r="L28" s="65">
        <f>VLOOKUP($A28,'Return Data'!$B$7:$R$2292,9,0)</f>
        <v>3.7117</v>
      </c>
      <c r="M28" s="66">
        <f t="shared" si="4"/>
        <v>10</v>
      </c>
      <c r="N28" s="65">
        <f>VLOOKUP($A28,'Return Data'!$B$7:$R$2292,10,0)</f>
        <v>3.6141999999999999</v>
      </c>
      <c r="O28" s="66">
        <f t="shared" si="5"/>
        <v>17</v>
      </c>
      <c r="P28" s="65">
        <f>VLOOKUP($A28,'Return Data'!$B$7:$R$2292,11,0)</f>
        <v>3.5817999999999999</v>
      </c>
      <c r="Q28" s="66">
        <f t="shared" si="6"/>
        <v>11</v>
      </c>
      <c r="R28" s="65">
        <f>VLOOKUP($A28,'Return Data'!$B$7:$R$2292,12,0)</f>
        <v>3.4376000000000002</v>
      </c>
      <c r="S28" s="66">
        <f t="shared" si="7"/>
        <v>10</v>
      </c>
      <c r="T28" s="65">
        <f>VLOOKUP($A28,'Return Data'!$B$7:$R$2292,13,0)</f>
        <v>3.4293</v>
      </c>
      <c r="U28" s="66">
        <f t="shared" si="8"/>
        <v>8</v>
      </c>
      <c r="V28" s="65">
        <f>VLOOKUP($A28,'Return Data'!$B$7:$R$2292,17,0)</f>
        <v>3.4535999999999998</v>
      </c>
      <c r="W28" s="66">
        <f t="shared" si="9"/>
        <v>3</v>
      </c>
      <c r="X28" s="65">
        <f>VLOOKUP($A28,'Return Data'!$B$7:$R$2292,14,0)</f>
        <v>4.3310000000000004</v>
      </c>
      <c r="Y28" s="66">
        <f t="shared" si="12"/>
        <v>3</v>
      </c>
      <c r="Z28" s="65">
        <f>VLOOKUP($A28,'Return Data'!$B$7:$R$2292,16,0)</f>
        <v>5.6646999999999998</v>
      </c>
      <c r="AA28" s="67">
        <f t="shared" si="11"/>
        <v>29</v>
      </c>
    </row>
    <row r="29" spans="1:27" x14ac:dyDescent="0.3">
      <c r="A29" s="63" t="s">
        <v>250</v>
      </c>
      <c r="B29" s="64">
        <f>VLOOKUP($A29,'Return Data'!$B$7:$R$2292,3,0)</f>
        <v>44679</v>
      </c>
      <c r="C29" s="65">
        <f>VLOOKUP($A29,'Return Data'!$B$7:$R$2292,4,0)</f>
        <v>2222.3409000000001</v>
      </c>
      <c r="D29" s="65">
        <f>VLOOKUP($A29,'Return Data'!$B$7:$R$2292,5,0)</f>
        <v>3.0387</v>
      </c>
      <c r="E29" s="66">
        <f t="shared" si="0"/>
        <v>16</v>
      </c>
      <c r="F29" s="65">
        <f>VLOOKUP($A29,'Return Data'!$B$7:$R$2292,6,0)</f>
        <v>2.8233999999999999</v>
      </c>
      <c r="G29" s="66">
        <f t="shared" si="1"/>
        <v>18</v>
      </c>
      <c r="H29" s="65">
        <f>VLOOKUP($A29,'Return Data'!$B$7:$R$2292,7,0)</f>
        <v>3.0177</v>
      </c>
      <c r="I29" s="66">
        <f t="shared" si="2"/>
        <v>18</v>
      </c>
      <c r="J29" s="65">
        <f>VLOOKUP($A29,'Return Data'!$B$7:$R$2292,8,0)</f>
        <v>3.5565000000000002</v>
      </c>
      <c r="K29" s="66">
        <f t="shared" si="3"/>
        <v>19</v>
      </c>
      <c r="L29" s="65">
        <f>VLOOKUP($A29,'Return Data'!$B$7:$R$2292,9,0)</f>
        <v>3.6873</v>
      </c>
      <c r="M29" s="66">
        <f t="shared" si="4"/>
        <v>19</v>
      </c>
      <c r="N29" s="65">
        <f>VLOOKUP($A29,'Return Data'!$B$7:$R$2292,10,0)</f>
        <v>3.6021000000000001</v>
      </c>
      <c r="O29" s="66">
        <f t="shared" si="5"/>
        <v>21</v>
      </c>
      <c r="P29" s="65">
        <f>VLOOKUP($A29,'Return Data'!$B$7:$R$2292,11,0)</f>
        <v>3.5272999999999999</v>
      </c>
      <c r="Q29" s="66">
        <f t="shared" si="6"/>
        <v>22</v>
      </c>
      <c r="R29" s="65">
        <f>VLOOKUP($A29,'Return Data'!$B$7:$R$2292,12,0)</f>
        <v>3.4146000000000001</v>
      </c>
      <c r="S29" s="66">
        <f t="shared" si="7"/>
        <v>20</v>
      </c>
      <c r="T29" s="65">
        <f>VLOOKUP($A29,'Return Data'!$B$7:$R$2292,13,0)</f>
        <v>3.4056000000000002</v>
      </c>
      <c r="U29" s="66">
        <f t="shared" si="8"/>
        <v>12</v>
      </c>
      <c r="V29" s="65">
        <f>VLOOKUP($A29,'Return Data'!$B$7:$R$2292,17,0)</f>
        <v>3.4174000000000002</v>
      </c>
      <c r="W29" s="66">
        <f t="shared" si="9"/>
        <v>6</v>
      </c>
      <c r="X29" s="65">
        <f>VLOOKUP($A29,'Return Data'!$B$7:$R$2292,14,0)</f>
        <v>4.2624000000000004</v>
      </c>
      <c r="Y29" s="66">
        <f t="shared" si="12"/>
        <v>13</v>
      </c>
      <c r="Z29" s="65">
        <f>VLOOKUP($A29,'Return Data'!$B$7:$R$2292,16,0)</f>
        <v>6.1887999999999996</v>
      </c>
      <c r="AA29" s="67">
        <f t="shared" si="11"/>
        <v>27</v>
      </c>
    </row>
    <row r="30" spans="1:27" x14ac:dyDescent="0.3">
      <c r="A30" s="63" t="s">
        <v>251</v>
      </c>
      <c r="B30" s="64">
        <f>VLOOKUP($A30,'Return Data'!$B$7:$R$2292,3,0)</f>
        <v>44679</v>
      </c>
      <c r="C30" s="65">
        <f>VLOOKUP($A30,'Return Data'!$B$7:$R$2292,4,0)</f>
        <v>11.363</v>
      </c>
      <c r="D30" s="65">
        <f>VLOOKUP($A30,'Return Data'!$B$7:$R$2292,5,0)</f>
        <v>2.2486999999999999</v>
      </c>
      <c r="E30" s="66">
        <f t="shared" si="0"/>
        <v>35</v>
      </c>
      <c r="F30" s="65">
        <f>VLOOKUP($A30,'Return Data'!$B$7:$R$2292,6,0)</f>
        <v>2.7845</v>
      </c>
      <c r="G30" s="66">
        <f t="shared" si="1"/>
        <v>24</v>
      </c>
      <c r="H30" s="65">
        <f>VLOOKUP($A30,'Return Data'!$B$7:$R$2292,7,0)</f>
        <v>2.9843999999999999</v>
      </c>
      <c r="I30" s="66">
        <f t="shared" si="2"/>
        <v>23</v>
      </c>
      <c r="J30" s="65">
        <f>VLOOKUP($A30,'Return Data'!$B$7:$R$2292,8,0)</f>
        <v>3.5171000000000001</v>
      </c>
      <c r="K30" s="66">
        <f t="shared" si="3"/>
        <v>25</v>
      </c>
      <c r="L30" s="65">
        <f>VLOOKUP($A30,'Return Data'!$B$7:$R$2292,9,0)</f>
        <v>3.2730999999999999</v>
      </c>
      <c r="M30" s="66">
        <f t="shared" si="4"/>
        <v>35</v>
      </c>
      <c r="N30" s="65">
        <f>VLOOKUP($A30,'Return Data'!$B$7:$R$2292,10,0)</f>
        <v>3.3466</v>
      </c>
      <c r="O30" s="66">
        <f t="shared" si="5"/>
        <v>33</v>
      </c>
      <c r="P30" s="65">
        <f>VLOOKUP($A30,'Return Data'!$B$7:$R$2292,11,0)</f>
        <v>3.2353000000000001</v>
      </c>
      <c r="Q30" s="66">
        <f t="shared" si="6"/>
        <v>34</v>
      </c>
      <c r="R30" s="65">
        <f>VLOOKUP($A30,'Return Data'!$B$7:$R$2292,12,0)</f>
        <v>3.1133000000000002</v>
      </c>
      <c r="S30" s="66">
        <f t="shared" si="7"/>
        <v>34</v>
      </c>
      <c r="T30" s="65">
        <f>VLOOKUP($A30,'Return Data'!$B$7:$R$2292,13,0)</f>
        <v>3.0910000000000002</v>
      </c>
      <c r="U30" s="66">
        <f t="shared" si="8"/>
        <v>34</v>
      </c>
      <c r="V30" s="65">
        <f>VLOOKUP($A30,'Return Data'!$B$7:$R$2292,17,0)</f>
        <v>2.9750999999999999</v>
      </c>
      <c r="W30" s="66">
        <f t="shared" si="9"/>
        <v>35</v>
      </c>
      <c r="X30" s="65">
        <f>VLOOKUP($A30,'Return Data'!$B$7:$R$2292,14,0)</f>
        <v>3.6217999999999999</v>
      </c>
      <c r="Y30" s="66">
        <f t="shared" si="12"/>
        <v>34</v>
      </c>
      <c r="Z30" s="65">
        <f>VLOOKUP($A30,'Return Data'!$B$7:$R$2292,16,0)</f>
        <v>3.8774000000000002</v>
      </c>
      <c r="AA30" s="67">
        <f t="shared" si="11"/>
        <v>34</v>
      </c>
    </row>
    <row r="31" spans="1:27" x14ac:dyDescent="0.3">
      <c r="A31" s="63" t="s">
        <v>1916</v>
      </c>
      <c r="B31" s="64">
        <f>VLOOKUP($A31,'Return Data'!$B$7:$R$2292,3,0)</f>
        <v>44679</v>
      </c>
      <c r="C31" s="65">
        <f>VLOOKUP($A31,'Return Data'!$B$7:$R$2292,4,0)</f>
        <v>2323.0576999999998</v>
      </c>
      <c r="D31" s="65">
        <f>VLOOKUP($A31,'Return Data'!$B$7:$R$2292,5,0)</f>
        <v>3.1017999999999999</v>
      </c>
      <c r="E31" s="66">
        <f t="shared" si="0"/>
        <v>10</v>
      </c>
      <c r="F31" s="65">
        <f>VLOOKUP($A31,'Return Data'!$B$7:$R$2292,6,0)</f>
        <v>3.4257</v>
      </c>
      <c r="G31" s="66">
        <f t="shared" si="1"/>
        <v>1</v>
      </c>
      <c r="H31" s="65">
        <f>VLOOKUP($A31,'Return Data'!$B$7:$R$2292,7,0)</f>
        <v>3.6823999999999999</v>
      </c>
      <c r="I31" s="66">
        <f t="shared" si="2"/>
        <v>1</v>
      </c>
      <c r="J31" s="65">
        <f>VLOOKUP($A31,'Return Data'!$B$7:$R$2292,8,0)</f>
        <v>4.1231999999999998</v>
      </c>
      <c r="K31" s="66">
        <f t="shared" si="3"/>
        <v>1</v>
      </c>
      <c r="L31" s="65">
        <f>VLOOKUP($A31,'Return Data'!$B$7:$R$2292,9,0)</f>
        <v>4.3418000000000001</v>
      </c>
      <c r="M31" s="66">
        <f t="shared" si="4"/>
        <v>1</v>
      </c>
      <c r="N31" s="65">
        <f>VLOOKUP($A31,'Return Data'!$B$7:$R$2292,10,0)</f>
        <v>4.3574000000000002</v>
      </c>
      <c r="O31" s="66">
        <f t="shared" si="5"/>
        <v>1</v>
      </c>
      <c r="P31" s="65">
        <f>VLOOKUP($A31,'Return Data'!$B$7:$R$2292,11,0)</f>
        <v>4.2007000000000003</v>
      </c>
      <c r="Q31" s="66">
        <f t="shared" si="6"/>
        <v>1</v>
      </c>
      <c r="R31" s="65">
        <f>VLOOKUP($A31,'Return Data'!$B$7:$R$2292,12,0)</f>
        <v>3.9710999999999999</v>
      </c>
      <c r="S31" s="66">
        <f t="shared" si="7"/>
        <v>1</v>
      </c>
      <c r="T31" s="65">
        <f>VLOOKUP($A31,'Return Data'!$B$7:$R$2292,13,0)</f>
        <v>3.7757000000000001</v>
      </c>
      <c r="U31" s="66">
        <f t="shared" si="8"/>
        <v>2</v>
      </c>
      <c r="V31" s="65">
        <f>VLOOKUP($A31,'Return Data'!$B$7:$R$2292,17,0)</f>
        <v>3.4161000000000001</v>
      </c>
      <c r="W31" s="66">
        <f t="shared" si="9"/>
        <v>7</v>
      </c>
      <c r="X31" s="65">
        <f>VLOOKUP($A31,'Return Data'!$B$7:$R$2292,14,0)</f>
        <v>4.0750999999999999</v>
      </c>
      <c r="Y31" s="66">
        <f t="shared" si="12"/>
        <v>26</v>
      </c>
      <c r="Z31" s="65">
        <f>VLOOKUP($A31,'Return Data'!$B$7:$R$2292,16,0)</f>
        <v>7.1565000000000003</v>
      </c>
      <c r="AA31" s="67">
        <f t="shared" si="11"/>
        <v>7</v>
      </c>
    </row>
    <row r="32" spans="1:27" x14ac:dyDescent="0.3">
      <c r="A32" s="63" t="s">
        <v>252</v>
      </c>
      <c r="B32" s="64">
        <f>VLOOKUP($A32,'Return Data'!$B$7:$R$2292,3,0)</f>
        <v>44679</v>
      </c>
      <c r="C32" s="65">
        <f>VLOOKUP($A32,'Return Data'!$B$7:$R$2292,4,0)</f>
        <v>5178.2717000000002</v>
      </c>
      <c r="D32" s="65">
        <f>VLOOKUP($A32,'Return Data'!$B$7:$R$2292,5,0)</f>
        <v>2.6674000000000002</v>
      </c>
      <c r="E32" s="66">
        <f t="shared" si="0"/>
        <v>31</v>
      </c>
      <c r="F32" s="65">
        <f>VLOOKUP($A32,'Return Data'!$B$7:$R$2292,6,0)</f>
        <v>2.5764</v>
      </c>
      <c r="G32" s="66">
        <f t="shared" si="1"/>
        <v>33</v>
      </c>
      <c r="H32" s="65">
        <f>VLOOKUP($A32,'Return Data'!$B$7:$R$2292,7,0)</f>
        <v>2.8098999999999998</v>
      </c>
      <c r="I32" s="66">
        <f t="shared" si="2"/>
        <v>34</v>
      </c>
      <c r="J32" s="65">
        <f>VLOOKUP($A32,'Return Data'!$B$7:$R$2292,8,0)</f>
        <v>3.4849000000000001</v>
      </c>
      <c r="K32" s="66">
        <f t="shared" si="3"/>
        <v>28</v>
      </c>
      <c r="L32" s="65">
        <f>VLOOKUP($A32,'Return Data'!$B$7:$R$2292,9,0)</f>
        <v>3.6452</v>
      </c>
      <c r="M32" s="66">
        <f t="shared" si="4"/>
        <v>22</v>
      </c>
      <c r="N32" s="65">
        <f>VLOOKUP($A32,'Return Data'!$B$7:$R$2292,10,0)</f>
        <v>3.6084999999999998</v>
      </c>
      <c r="O32" s="66">
        <f t="shared" si="5"/>
        <v>20</v>
      </c>
      <c r="P32" s="65">
        <f>VLOOKUP($A32,'Return Data'!$B$7:$R$2292,11,0)</f>
        <v>3.5627</v>
      </c>
      <c r="Q32" s="66">
        <f t="shared" si="6"/>
        <v>13</v>
      </c>
      <c r="R32" s="65">
        <f>VLOOKUP($A32,'Return Data'!$B$7:$R$2292,12,0)</f>
        <v>3.4079999999999999</v>
      </c>
      <c r="S32" s="66">
        <f t="shared" si="7"/>
        <v>21</v>
      </c>
      <c r="T32" s="65">
        <f>VLOOKUP($A32,'Return Data'!$B$7:$R$2292,13,0)</f>
        <v>3.3711000000000002</v>
      </c>
      <c r="U32" s="66">
        <f t="shared" si="8"/>
        <v>22</v>
      </c>
      <c r="V32" s="65">
        <f>VLOOKUP($A32,'Return Data'!$B$7:$R$2292,17,0)</f>
        <v>3.3908</v>
      </c>
      <c r="W32" s="66">
        <f t="shared" si="9"/>
        <v>12</v>
      </c>
      <c r="X32" s="65">
        <f>VLOOKUP($A32,'Return Data'!$B$7:$R$2292,14,0)</f>
        <v>4.2938999999999998</v>
      </c>
      <c r="Y32" s="66">
        <f t="shared" si="12"/>
        <v>6</v>
      </c>
      <c r="Z32" s="65">
        <f>VLOOKUP($A32,'Return Data'!$B$7:$R$2292,16,0)</f>
        <v>6.8880999999999997</v>
      </c>
      <c r="AA32" s="67">
        <f t="shared" si="11"/>
        <v>19</v>
      </c>
    </row>
    <row r="33" spans="1:27" x14ac:dyDescent="0.3">
      <c r="A33" s="63" t="s">
        <v>253</v>
      </c>
      <c r="B33" s="64">
        <f>VLOOKUP($A33,'Return Data'!$B$7:$R$2292,3,0)</f>
        <v>44679</v>
      </c>
      <c r="C33" s="65">
        <f>VLOOKUP($A33,'Return Data'!$B$7:$R$2292,4,0)</f>
        <v>1189.742</v>
      </c>
      <c r="D33" s="65">
        <f>VLOOKUP($A33,'Return Data'!$B$7:$R$2292,5,0)</f>
        <v>3.4885000000000002</v>
      </c>
      <c r="E33" s="66">
        <f t="shared" si="0"/>
        <v>1</v>
      </c>
      <c r="F33" s="65">
        <f>VLOOKUP($A33,'Return Data'!$B$7:$R$2292,6,0)</f>
        <v>3.2006999999999999</v>
      </c>
      <c r="G33" s="66">
        <f t="shared" si="1"/>
        <v>4</v>
      </c>
      <c r="H33" s="65">
        <f>VLOOKUP($A33,'Return Data'!$B$7:$R$2292,7,0)</f>
        <v>3.1648999999999998</v>
      </c>
      <c r="I33" s="66">
        <f t="shared" si="2"/>
        <v>6</v>
      </c>
      <c r="J33" s="65">
        <f>VLOOKUP($A33,'Return Data'!$B$7:$R$2292,8,0)</f>
        <v>3.6488999999999998</v>
      </c>
      <c r="K33" s="66">
        <f t="shared" si="3"/>
        <v>4</v>
      </c>
      <c r="L33" s="65">
        <f>VLOOKUP($A33,'Return Data'!$B$7:$R$2292,9,0)</f>
        <v>3.3679999999999999</v>
      </c>
      <c r="M33" s="66">
        <f t="shared" si="4"/>
        <v>32</v>
      </c>
      <c r="N33" s="65">
        <f>VLOOKUP($A33,'Return Data'!$B$7:$R$2292,10,0)</f>
        <v>3.4531999999999998</v>
      </c>
      <c r="O33" s="66">
        <f t="shared" si="5"/>
        <v>30</v>
      </c>
      <c r="P33" s="65">
        <f>VLOOKUP($A33,'Return Data'!$B$7:$R$2292,11,0)</f>
        <v>3.3679999999999999</v>
      </c>
      <c r="Q33" s="66">
        <f t="shared" si="6"/>
        <v>30</v>
      </c>
      <c r="R33" s="65">
        <f>VLOOKUP($A33,'Return Data'!$B$7:$R$2292,12,0)</f>
        <v>3.2744</v>
      </c>
      <c r="S33" s="66">
        <f t="shared" si="7"/>
        <v>31</v>
      </c>
      <c r="T33" s="65">
        <f>VLOOKUP($A33,'Return Data'!$B$7:$R$2292,13,0)</f>
        <v>3.2534000000000001</v>
      </c>
      <c r="U33" s="66">
        <f t="shared" si="8"/>
        <v>29</v>
      </c>
      <c r="V33" s="65">
        <f>VLOOKUP($A33,'Return Data'!$B$7:$R$2292,17,0)</f>
        <v>3.1465999999999998</v>
      </c>
      <c r="W33" s="66">
        <f t="shared" si="9"/>
        <v>29</v>
      </c>
      <c r="X33" s="65">
        <f>VLOOKUP($A33,'Return Data'!$B$7:$R$2292,14,0)</f>
        <v>3.8778999999999999</v>
      </c>
      <c r="Y33" s="66">
        <f t="shared" si="12"/>
        <v>31</v>
      </c>
      <c r="Z33" s="65">
        <f>VLOOKUP($A33,'Return Data'!$B$7:$R$2292,16,0)</f>
        <v>4.4767000000000001</v>
      </c>
      <c r="AA33" s="67">
        <f t="shared" si="11"/>
        <v>31</v>
      </c>
    </row>
    <row r="34" spans="1:27" x14ac:dyDescent="0.3">
      <c r="A34" s="63" t="s">
        <v>1983</v>
      </c>
      <c r="B34" s="64">
        <f>VLOOKUP($A34,'Return Data'!$B$7:$R$2292,3,0)</f>
        <v>44679</v>
      </c>
      <c r="C34" s="65">
        <f>VLOOKUP($A34,'Return Data'!$B$7:$R$2292,4,0)</f>
        <v>276.00560000000002</v>
      </c>
      <c r="D34" s="65">
        <f>VLOOKUP($A34,'Return Data'!$B$7:$R$2292,5,0)</f>
        <v>3.1741000000000001</v>
      </c>
      <c r="E34" s="66">
        <f t="shared" si="0"/>
        <v>6</v>
      </c>
      <c r="F34" s="65">
        <f>VLOOKUP($A34,'Return Data'!$B$7:$R$2292,6,0)</f>
        <v>3.06</v>
      </c>
      <c r="G34" s="66">
        <f t="shared" si="1"/>
        <v>9</v>
      </c>
      <c r="H34" s="65">
        <f>VLOOKUP($A34,'Return Data'!$B$7:$R$2292,7,0)</f>
        <v>3.1739000000000002</v>
      </c>
      <c r="I34" s="66">
        <f t="shared" si="2"/>
        <v>5</v>
      </c>
      <c r="J34" s="65">
        <f>VLOOKUP($A34,'Return Data'!$B$7:$R$2292,8,0)</f>
        <v>3.5565000000000002</v>
      </c>
      <c r="K34" s="66">
        <f t="shared" si="3"/>
        <v>19</v>
      </c>
      <c r="L34" s="65">
        <f>VLOOKUP($A34,'Return Data'!$B$7:$R$2292,9,0)</f>
        <v>3.6410999999999998</v>
      </c>
      <c r="M34" s="66">
        <f t="shared" si="4"/>
        <v>23</v>
      </c>
      <c r="N34" s="65">
        <f>VLOOKUP($A34,'Return Data'!$B$7:$R$2292,10,0)</f>
        <v>3.6328</v>
      </c>
      <c r="O34" s="66">
        <f t="shared" si="5"/>
        <v>12</v>
      </c>
      <c r="P34" s="65">
        <f>VLOOKUP($A34,'Return Data'!$B$7:$R$2292,11,0)</f>
        <v>3.5413000000000001</v>
      </c>
      <c r="Q34" s="66">
        <f t="shared" si="6"/>
        <v>18</v>
      </c>
      <c r="R34" s="65">
        <f>VLOOKUP($A34,'Return Data'!$B$7:$R$2292,12,0)</f>
        <v>3.4222000000000001</v>
      </c>
      <c r="S34" s="66">
        <f t="shared" si="7"/>
        <v>16</v>
      </c>
      <c r="T34" s="65">
        <f>VLOOKUP($A34,'Return Data'!$B$7:$R$2292,13,0)</f>
        <v>3.4051</v>
      </c>
      <c r="U34" s="66">
        <f t="shared" si="8"/>
        <v>13</v>
      </c>
      <c r="V34" s="65">
        <f>VLOOKUP($A34,'Return Data'!$B$7:$R$2292,17,0)</f>
        <v>3.4257</v>
      </c>
      <c r="W34" s="66">
        <f t="shared" si="9"/>
        <v>5</v>
      </c>
      <c r="X34" s="65">
        <f>VLOOKUP($A34,'Return Data'!$B$7:$R$2292,14,0)</f>
        <v>4.2845000000000004</v>
      </c>
      <c r="Y34" s="66">
        <f t="shared" si="12"/>
        <v>8</v>
      </c>
      <c r="Z34" s="65">
        <f>VLOOKUP($A34,'Return Data'!$B$7:$R$2292,16,0)</f>
        <v>7.1719999999999997</v>
      </c>
      <c r="AA34" s="67">
        <f t="shared" si="11"/>
        <v>5</v>
      </c>
    </row>
    <row r="35" spans="1:27" x14ac:dyDescent="0.3">
      <c r="A35" s="63" t="s">
        <v>256</v>
      </c>
      <c r="B35" s="64">
        <f>VLOOKUP($A35,'Return Data'!$B$7:$R$2292,3,0)</f>
        <v>44679</v>
      </c>
      <c r="C35" s="65">
        <f>VLOOKUP($A35,'Return Data'!$B$7:$R$2292,4,0)</f>
        <v>33.7986</v>
      </c>
      <c r="D35" s="65">
        <f>VLOOKUP($A35,'Return Data'!$B$7:$R$2292,5,0)</f>
        <v>3.4561000000000002</v>
      </c>
      <c r="E35" s="66">
        <f t="shared" si="0"/>
        <v>2</v>
      </c>
      <c r="F35" s="65">
        <f>VLOOKUP($A35,'Return Data'!$B$7:$R$2292,6,0)</f>
        <v>3.0966</v>
      </c>
      <c r="G35" s="66">
        <f t="shared" si="1"/>
        <v>6</v>
      </c>
      <c r="H35" s="65">
        <f>VLOOKUP($A35,'Return Data'!$B$7:$R$2292,7,0)</f>
        <v>3.1027999999999998</v>
      </c>
      <c r="I35" s="66">
        <f t="shared" si="2"/>
        <v>15</v>
      </c>
      <c r="J35" s="65">
        <f>VLOOKUP($A35,'Return Data'!$B$7:$R$2292,8,0)</f>
        <v>3.6122999999999998</v>
      </c>
      <c r="K35" s="66">
        <f t="shared" si="3"/>
        <v>9</v>
      </c>
      <c r="L35" s="65">
        <f>VLOOKUP($A35,'Return Data'!$B$7:$R$2292,9,0)</f>
        <v>3.8831000000000002</v>
      </c>
      <c r="M35" s="66">
        <f t="shared" si="4"/>
        <v>2</v>
      </c>
      <c r="N35" s="65">
        <f>VLOOKUP($A35,'Return Data'!$B$7:$R$2292,10,0)</f>
        <v>3.8384999999999998</v>
      </c>
      <c r="O35" s="66">
        <f t="shared" si="5"/>
        <v>2</v>
      </c>
      <c r="P35" s="65">
        <f>VLOOKUP($A35,'Return Data'!$B$7:$R$2292,11,0)</f>
        <v>3.956</v>
      </c>
      <c r="Q35" s="66">
        <f t="shared" si="6"/>
        <v>2</v>
      </c>
      <c r="R35" s="65">
        <f>VLOOKUP($A35,'Return Data'!$B$7:$R$2292,12,0)</f>
        <v>3.8188</v>
      </c>
      <c r="S35" s="66">
        <f t="shared" si="7"/>
        <v>2</v>
      </c>
      <c r="T35" s="65">
        <f>VLOOKUP($A35,'Return Data'!$B$7:$R$2292,13,0)</f>
        <v>3.835</v>
      </c>
      <c r="U35" s="66">
        <f t="shared" si="8"/>
        <v>1</v>
      </c>
      <c r="V35" s="65">
        <f>VLOOKUP($A35,'Return Data'!$B$7:$R$2292,17,0)</f>
        <v>4.1806999999999999</v>
      </c>
      <c r="W35" s="66">
        <f t="shared" si="9"/>
        <v>1</v>
      </c>
      <c r="X35" s="65">
        <f>VLOOKUP($A35,'Return Data'!$B$7:$R$2292,14,0)</f>
        <v>4.9284999999999997</v>
      </c>
      <c r="Y35" s="66">
        <f t="shared" si="12"/>
        <v>1</v>
      </c>
      <c r="Z35" s="65">
        <f>VLOOKUP($A35,'Return Data'!$B$7:$R$2292,16,0)</f>
        <v>7.6173999999999999</v>
      </c>
      <c r="AA35" s="67">
        <f t="shared" si="11"/>
        <v>1</v>
      </c>
    </row>
    <row r="36" spans="1:27" x14ac:dyDescent="0.3">
      <c r="A36" s="63" t="s">
        <v>257</v>
      </c>
      <c r="B36" s="64">
        <f>VLOOKUP($A36,'Return Data'!$B$7:$R$2292,3,0)</f>
        <v>44679</v>
      </c>
      <c r="C36" s="65">
        <f>VLOOKUP($A36,'Return Data'!$B$7:$R$2292,4,0)</f>
        <v>28.6751</v>
      </c>
      <c r="D36" s="65">
        <f>VLOOKUP($A36,'Return Data'!$B$7:$R$2292,5,0)</f>
        <v>3.0552000000000001</v>
      </c>
      <c r="E36" s="66">
        <f t="shared" si="0"/>
        <v>15</v>
      </c>
      <c r="F36" s="65">
        <f>VLOOKUP($A36,'Return Data'!$B$7:$R$2292,6,0)</f>
        <v>3.0556999999999999</v>
      </c>
      <c r="G36" s="66">
        <f t="shared" si="1"/>
        <v>10</v>
      </c>
      <c r="H36" s="65">
        <f>VLOOKUP($A36,'Return Data'!$B$7:$R$2292,7,0)</f>
        <v>3.1295000000000002</v>
      </c>
      <c r="I36" s="66">
        <f t="shared" si="2"/>
        <v>12</v>
      </c>
      <c r="J36" s="65">
        <f>VLOOKUP($A36,'Return Data'!$B$7:$R$2292,8,0)</f>
        <v>3.5962999999999998</v>
      </c>
      <c r="K36" s="66">
        <f t="shared" si="3"/>
        <v>11</v>
      </c>
      <c r="L36" s="65">
        <f>VLOOKUP($A36,'Return Data'!$B$7:$R$2292,9,0)</f>
        <v>3.4923000000000002</v>
      </c>
      <c r="M36" s="66">
        <f t="shared" si="4"/>
        <v>29</v>
      </c>
      <c r="N36" s="65">
        <f>VLOOKUP($A36,'Return Data'!$B$7:$R$2292,10,0)</f>
        <v>3.4876999999999998</v>
      </c>
      <c r="O36" s="66">
        <f t="shared" si="5"/>
        <v>29</v>
      </c>
      <c r="P36" s="65">
        <f>VLOOKUP($A36,'Return Data'!$B$7:$R$2292,11,0)</f>
        <v>3.3664999999999998</v>
      </c>
      <c r="Q36" s="66">
        <f t="shared" si="6"/>
        <v>31</v>
      </c>
      <c r="R36" s="65">
        <f>VLOOKUP($A36,'Return Data'!$B$7:$R$2292,12,0)</f>
        <v>3.2761999999999998</v>
      </c>
      <c r="S36" s="66">
        <f t="shared" si="7"/>
        <v>30</v>
      </c>
      <c r="T36" s="65">
        <f>VLOOKUP($A36,'Return Data'!$B$7:$R$2292,13,0)</f>
        <v>3.2477</v>
      </c>
      <c r="U36" s="66">
        <f t="shared" si="8"/>
        <v>30</v>
      </c>
      <c r="V36" s="65">
        <f>VLOOKUP($A36,'Return Data'!$B$7:$R$2292,17,0)</f>
        <v>3.1354000000000002</v>
      </c>
      <c r="W36" s="66">
        <f t="shared" si="9"/>
        <v>31</v>
      </c>
      <c r="X36" s="65">
        <f>VLOOKUP($A36,'Return Data'!$B$7:$R$2292,14,0)</f>
        <v>3.8761000000000001</v>
      </c>
      <c r="Y36" s="66">
        <f t="shared" si="12"/>
        <v>32</v>
      </c>
      <c r="Z36" s="65">
        <f>VLOOKUP($A36,'Return Data'!$B$7:$R$2292,16,0)</f>
        <v>6.7390999999999996</v>
      </c>
      <c r="AA36" s="67">
        <f t="shared" si="11"/>
        <v>23</v>
      </c>
    </row>
    <row r="37" spans="1:27" x14ac:dyDescent="0.3">
      <c r="A37" s="63" t="s">
        <v>1990</v>
      </c>
      <c r="B37" s="64">
        <f>VLOOKUP($A37,'Return Data'!$B$7:$R$2292,3,0)</f>
        <v>44679</v>
      </c>
      <c r="C37" s="65">
        <f>VLOOKUP($A37,'Return Data'!$B$7:$R$2292,4,0)</f>
        <v>3319.6462000000001</v>
      </c>
      <c r="D37" s="65">
        <f>VLOOKUP($A37,'Return Data'!$B$7:$R$2292,5,0)</f>
        <v>2.9799000000000002</v>
      </c>
      <c r="E37" s="66">
        <f t="shared" si="0"/>
        <v>19</v>
      </c>
      <c r="F37" s="65">
        <f>VLOOKUP($A37,'Return Data'!$B$7:$R$2292,6,0)</f>
        <v>2.8149999999999999</v>
      </c>
      <c r="G37" s="66">
        <f t="shared" si="1"/>
        <v>19</v>
      </c>
      <c r="H37" s="65">
        <f>VLOOKUP($A37,'Return Data'!$B$7:$R$2292,7,0)</f>
        <v>2.9687999999999999</v>
      </c>
      <c r="I37" s="66">
        <f t="shared" si="2"/>
        <v>24</v>
      </c>
      <c r="J37" s="65">
        <f>VLOOKUP($A37,'Return Data'!$B$7:$R$2292,8,0)</f>
        <v>3.5708000000000002</v>
      </c>
      <c r="K37" s="66">
        <f t="shared" si="3"/>
        <v>15</v>
      </c>
      <c r="L37" s="65">
        <f>VLOOKUP($A37,'Return Data'!$B$7:$R$2292,9,0)</f>
        <v>3.6187</v>
      </c>
      <c r="M37" s="66">
        <f t="shared" si="4"/>
        <v>26</v>
      </c>
      <c r="N37" s="65">
        <f>VLOOKUP($A37,'Return Data'!$B$7:$R$2292,10,0)</f>
        <v>3.5718999999999999</v>
      </c>
      <c r="O37" s="66">
        <f t="shared" si="5"/>
        <v>24</v>
      </c>
      <c r="P37" s="65">
        <f>VLOOKUP($A37,'Return Data'!$B$7:$R$2292,11,0)</f>
        <v>3.5339</v>
      </c>
      <c r="Q37" s="66">
        <f t="shared" si="6"/>
        <v>20</v>
      </c>
      <c r="R37" s="65">
        <f>VLOOKUP($A37,'Return Data'!$B$7:$R$2292,12,0)</f>
        <v>3.4182999999999999</v>
      </c>
      <c r="S37" s="66">
        <f t="shared" si="7"/>
        <v>18</v>
      </c>
      <c r="T37" s="65">
        <f>VLOOKUP($A37,'Return Data'!$B$7:$R$2292,13,0)</f>
        <v>3.3906000000000001</v>
      </c>
      <c r="U37" s="66">
        <f t="shared" si="8"/>
        <v>18</v>
      </c>
      <c r="V37" s="65">
        <f>VLOOKUP($A37,'Return Data'!$B$7:$R$2292,17,0)</f>
        <v>3.3866999999999998</v>
      </c>
      <c r="W37" s="66">
        <f t="shared" si="9"/>
        <v>14</v>
      </c>
      <c r="X37" s="65">
        <f>VLOOKUP($A37,'Return Data'!$B$7:$R$2292,14,0)</f>
        <v>4.2263999999999999</v>
      </c>
      <c r="Y37" s="66">
        <f t="shared" si="12"/>
        <v>16</v>
      </c>
      <c r="Z37" s="65">
        <f>VLOOKUP($A37,'Return Data'!$B$7:$R$2292,16,0)</f>
        <v>6.7148000000000003</v>
      </c>
      <c r="AA37" s="67">
        <f t="shared" si="11"/>
        <v>24</v>
      </c>
    </row>
    <row r="38" spans="1:27" x14ac:dyDescent="0.3">
      <c r="A38" s="63" t="s">
        <v>1956</v>
      </c>
      <c r="B38" s="64">
        <f>VLOOKUP($A38,'Return Data'!$B$7:$R$2292,3,0)</f>
        <v>44679</v>
      </c>
      <c r="C38" s="65">
        <f>VLOOKUP($A38,'Return Data'!$B$7:$R$2292,4,0)</f>
        <v>2994.0388800000001</v>
      </c>
      <c r="D38" s="65">
        <f>VLOOKUP($A38,'Return Data'!$B$7:$R$2292,5,0)</f>
        <v>2.9767999999999999</v>
      </c>
      <c r="E38" s="66">
        <f t="shared" si="0"/>
        <v>20</v>
      </c>
      <c r="F38" s="65">
        <f>VLOOKUP($A38,'Return Data'!$B$7:$R$2292,6,0)</f>
        <v>2.7210000000000001</v>
      </c>
      <c r="G38" s="66">
        <f t="shared" si="1"/>
        <v>26</v>
      </c>
      <c r="H38" s="65">
        <f>VLOOKUP($A38,'Return Data'!$B$7:$R$2292,7,0)</f>
        <v>2.9502999999999999</v>
      </c>
      <c r="I38" s="66">
        <f t="shared" si="2"/>
        <v>27</v>
      </c>
      <c r="J38" s="65">
        <f>VLOOKUP($A38,'Return Data'!$B$7:$R$2292,8,0)</f>
        <v>3.5177999999999998</v>
      </c>
      <c r="K38" s="66">
        <f t="shared" si="3"/>
        <v>24</v>
      </c>
      <c r="L38" s="65">
        <f>VLOOKUP($A38,'Return Data'!$B$7:$R$2292,9,0)</f>
        <v>3.6591999999999998</v>
      </c>
      <c r="M38" s="66">
        <f t="shared" si="4"/>
        <v>21</v>
      </c>
      <c r="N38" s="65">
        <f>VLOOKUP($A38,'Return Data'!$B$7:$R$2292,10,0)</f>
        <v>3.6413000000000002</v>
      </c>
      <c r="O38" s="66">
        <f t="shared" si="5"/>
        <v>11</v>
      </c>
      <c r="P38" s="65">
        <f>VLOOKUP($A38,'Return Data'!$B$7:$R$2292,11,0)</f>
        <v>3.4899</v>
      </c>
      <c r="Q38" s="66">
        <f t="shared" si="6"/>
        <v>26</v>
      </c>
      <c r="R38" s="65">
        <f>VLOOKUP($A38,'Return Data'!$B$7:$R$2292,12,0)</f>
        <v>3.3664000000000001</v>
      </c>
      <c r="S38" s="66">
        <f t="shared" si="7"/>
        <v>27</v>
      </c>
      <c r="T38" s="65">
        <f>VLOOKUP($A38,'Return Data'!$B$7:$R$2292,13,0)</f>
        <v>3.3401000000000001</v>
      </c>
      <c r="U38" s="66">
        <f t="shared" si="8"/>
        <v>27</v>
      </c>
      <c r="V38" s="65">
        <f>VLOOKUP($A38,'Return Data'!$B$7:$R$2292,17,0)</f>
        <v>3.2627000000000002</v>
      </c>
      <c r="W38" s="66">
        <f t="shared" si="9"/>
        <v>27</v>
      </c>
      <c r="X38" s="65">
        <f>VLOOKUP($A38,'Return Data'!$B$7:$R$2292,14,0)</f>
        <v>3.9971999999999999</v>
      </c>
      <c r="Y38" s="66">
        <f t="shared" si="12"/>
        <v>29</v>
      </c>
      <c r="Z38" s="65">
        <f>VLOOKUP($A38,'Return Data'!$B$7:$R$2292,16,0)</f>
        <v>6.4023000000000003</v>
      </c>
      <c r="AA38" s="67">
        <f t="shared" si="11"/>
        <v>26</v>
      </c>
    </row>
    <row r="39" spans="1:27" x14ac:dyDescent="0.3">
      <c r="A39" s="63" t="s">
        <v>262</v>
      </c>
      <c r="B39" s="64">
        <f>VLOOKUP($A39,'Return Data'!$B$7:$R$2292,3,0)</f>
        <v>44679</v>
      </c>
      <c r="C39" s="65">
        <f>VLOOKUP($A39,'Return Data'!$B$7:$R$2292,4,0)</f>
        <v>3342.1048000000001</v>
      </c>
      <c r="D39" s="65">
        <f>VLOOKUP($A39,'Return Data'!$B$7:$R$2292,5,0)</f>
        <v>2.7894999999999999</v>
      </c>
      <c r="E39" s="66">
        <f t="shared" si="0"/>
        <v>27</v>
      </c>
      <c r="F39" s="65">
        <f>VLOOKUP($A39,'Return Data'!$B$7:$R$2292,6,0)</f>
        <v>2.7856000000000001</v>
      </c>
      <c r="G39" s="66">
        <f t="shared" si="1"/>
        <v>21</v>
      </c>
      <c r="H39" s="65">
        <f>VLOOKUP($A39,'Return Data'!$B$7:$R$2292,7,0)</f>
        <v>2.9356</v>
      </c>
      <c r="I39" s="66">
        <f t="shared" si="2"/>
        <v>28</v>
      </c>
      <c r="J39" s="65">
        <f>VLOOKUP($A39,'Return Data'!$B$7:$R$2292,8,0)</f>
        <v>3.5886999999999998</v>
      </c>
      <c r="K39" s="66">
        <f t="shared" si="3"/>
        <v>12</v>
      </c>
      <c r="L39" s="65">
        <f>VLOOKUP($A39,'Return Data'!$B$7:$R$2292,9,0)</f>
        <v>3.7048999999999999</v>
      </c>
      <c r="M39" s="66">
        <f t="shared" si="4"/>
        <v>12</v>
      </c>
      <c r="N39" s="65">
        <f>VLOOKUP($A39,'Return Data'!$B$7:$R$2292,10,0)</f>
        <v>3.6606999999999998</v>
      </c>
      <c r="O39" s="66">
        <f t="shared" si="5"/>
        <v>7</v>
      </c>
      <c r="P39" s="65">
        <f>VLOOKUP($A39,'Return Data'!$B$7:$R$2292,11,0)</f>
        <v>3.5886</v>
      </c>
      <c r="Q39" s="66">
        <f t="shared" si="6"/>
        <v>9</v>
      </c>
      <c r="R39" s="65">
        <f>VLOOKUP($A39,'Return Data'!$B$7:$R$2292,12,0)</f>
        <v>3.4232</v>
      </c>
      <c r="S39" s="66">
        <f t="shared" si="7"/>
        <v>15</v>
      </c>
      <c r="T39" s="65">
        <f>VLOOKUP($A39,'Return Data'!$B$7:$R$2292,13,0)</f>
        <v>3.3860000000000001</v>
      </c>
      <c r="U39" s="66">
        <f t="shared" si="8"/>
        <v>19</v>
      </c>
      <c r="V39" s="65">
        <f>VLOOKUP($A39,'Return Data'!$B$7:$R$2292,17,0)</f>
        <v>3.3805000000000001</v>
      </c>
      <c r="W39" s="66">
        <f t="shared" si="9"/>
        <v>15</v>
      </c>
      <c r="X39" s="65">
        <f>VLOOKUP($A39,'Return Data'!$B$7:$R$2292,14,0)</f>
        <v>4.2846000000000002</v>
      </c>
      <c r="Y39" s="66">
        <f t="shared" si="12"/>
        <v>7</v>
      </c>
      <c r="Z39" s="65">
        <f>VLOOKUP($A39,'Return Data'!$B$7:$R$2292,16,0)</f>
        <v>7.0688000000000004</v>
      </c>
      <c r="AA39" s="67">
        <f t="shared" si="11"/>
        <v>10</v>
      </c>
    </row>
    <row r="40" spans="1:27" x14ac:dyDescent="0.3">
      <c r="A40" s="63" t="s">
        <v>263</v>
      </c>
      <c r="B40" s="64">
        <f>VLOOKUP($A40,'Return Data'!$B$7:$R$2292,3,0)</f>
        <v>44679</v>
      </c>
      <c r="C40" s="65">
        <f>VLOOKUP($A40,'Return Data'!$B$7:$R$2292,4,0)</f>
        <v>2038.2566999999999</v>
      </c>
      <c r="D40" s="65">
        <f>VLOOKUP($A40,'Return Data'!$B$7:$R$2292,5,0)</f>
        <v>3.4098999999999999</v>
      </c>
      <c r="E40" s="66">
        <f t="shared" si="0"/>
        <v>3</v>
      </c>
      <c r="F40" s="65">
        <f>VLOOKUP($A40,'Return Data'!$B$7:$R$2292,6,0)</f>
        <v>3.0790999999999999</v>
      </c>
      <c r="G40" s="66">
        <f t="shared" si="1"/>
        <v>7</v>
      </c>
      <c r="H40" s="65">
        <f>VLOOKUP($A40,'Return Data'!$B$7:$R$2292,7,0)</f>
        <v>3.1941000000000002</v>
      </c>
      <c r="I40" s="66">
        <f t="shared" si="2"/>
        <v>4</v>
      </c>
      <c r="J40" s="65">
        <f>VLOOKUP($A40,'Return Data'!$B$7:$R$2292,8,0)</f>
        <v>3.6716000000000002</v>
      </c>
      <c r="K40" s="66">
        <f t="shared" si="3"/>
        <v>3</v>
      </c>
      <c r="L40" s="65">
        <f>VLOOKUP($A40,'Return Data'!$B$7:$R$2292,9,0)</f>
        <v>3.7469000000000001</v>
      </c>
      <c r="M40" s="66">
        <f t="shared" si="4"/>
        <v>6</v>
      </c>
      <c r="N40" s="65">
        <f>VLOOKUP($A40,'Return Data'!$B$7:$R$2292,10,0)</f>
        <v>3.6139999999999999</v>
      </c>
      <c r="O40" s="66">
        <f t="shared" si="5"/>
        <v>18</v>
      </c>
      <c r="P40" s="65">
        <f>VLOOKUP($A40,'Return Data'!$B$7:$R$2292,11,0)</f>
        <v>3.5421</v>
      </c>
      <c r="Q40" s="66">
        <f t="shared" si="6"/>
        <v>17</v>
      </c>
      <c r="R40" s="65">
        <f>VLOOKUP($A40,'Return Data'!$B$7:$R$2292,12,0)</f>
        <v>3.4359999999999999</v>
      </c>
      <c r="S40" s="66">
        <f t="shared" si="7"/>
        <v>11</v>
      </c>
      <c r="T40" s="65">
        <f>VLOOKUP($A40,'Return Data'!$B$7:$R$2292,13,0)</f>
        <v>3.4125000000000001</v>
      </c>
      <c r="U40" s="66">
        <f t="shared" si="8"/>
        <v>10</v>
      </c>
      <c r="V40" s="65">
        <f>VLOOKUP($A40,'Return Data'!$B$7:$R$2292,17,0)</f>
        <v>3.4113000000000002</v>
      </c>
      <c r="W40" s="66">
        <f t="shared" si="9"/>
        <v>9</v>
      </c>
      <c r="X40" s="65">
        <f>VLOOKUP($A40,'Return Data'!$B$7:$R$2292,14,0)</f>
        <v>4.2756999999999996</v>
      </c>
      <c r="Y40" s="66">
        <f t="shared" si="12"/>
        <v>9</v>
      </c>
      <c r="Z40" s="65">
        <f>VLOOKUP($A40,'Return Data'!$B$7:$R$2292,16,0)</f>
        <v>6.7643000000000004</v>
      </c>
      <c r="AA40" s="67">
        <f t="shared" si="11"/>
        <v>22</v>
      </c>
    </row>
    <row r="41" spans="1:27" x14ac:dyDescent="0.3">
      <c r="A41" s="63" t="s">
        <v>264</v>
      </c>
      <c r="B41" s="64">
        <f>VLOOKUP($A41,'Return Data'!$B$7:$R$2292,3,0)</f>
        <v>44679</v>
      </c>
      <c r="C41" s="65">
        <f>VLOOKUP($A41,'Return Data'!$B$7:$R$2292,4,0)</f>
        <v>3476.2651000000001</v>
      </c>
      <c r="D41" s="65">
        <f>VLOOKUP($A41,'Return Data'!$B$7:$R$2292,5,0)</f>
        <v>2.9024000000000001</v>
      </c>
      <c r="E41" s="66">
        <f t="shared" si="0"/>
        <v>22</v>
      </c>
      <c r="F41" s="65">
        <f>VLOOKUP($A41,'Return Data'!$B$7:$R$2292,6,0)</f>
        <v>2.7848000000000002</v>
      </c>
      <c r="G41" s="66">
        <f t="shared" si="1"/>
        <v>23</v>
      </c>
      <c r="H41" s="65">
        <f>VLOOKUP($A41,'Return Data'!$B$7:$R$2292,7,0)</f>
        <v>3.0032999999999999</v>
      </c>
      <c r="I41" s="66">
        <f t="shared" si="2"/>
        <v>19</v>
      </c>
      <c r="J41" s="65">
        <f>VLOOKUP($A41,'Return Data'!$B$7:$R$2292,8,0)</f>
        <v>3.5619000000000001</v>
      </c>
      <c r="K41" s="66">
        <f t="shared" si="3"/>
        <v>17</v>
      </c>
      <c r="L41" s="65">
        <f>VLOOKUP($A41,'Return Data'!$B$7:$R$2292,9,0)</f>
        <v>3.7361</v>
      </c>
      <c r="M41" s="66">
        <f t="shared" si="4"/>
        <v>8</v>
      </c>
      <c r="N41" s="65">
        <f>VLOOKUP($A41,'Return Data'!$B$7:$R$2292,10,0)</f>
        <v>3.6274999999999999</v>
      </c>
      <c r="O41" s="66">
        <f t="shared" si="5"/>
        <v>14</v>
      </c>
      <c r="P41" s="65">
        <f>VLOOKUP($A41,'Return Data'!$B$7:$R$2292,11,0)</f>
        <v>3.5733999999999999</v>
      </c>
      <c r="Q41" s="66">
        <f t="shared" si="6"/>
        <v>12</v>
      </c>
      <c r="R41" s="65">
        <f>VLOOKUP($A41,'Return Data'!$B$7:$R$2292,12,0)</f>
        <v>3.4483999999999999</v>
      </c>
      <c r="S41" s="66">
        <f t="shared" si="7"/>
        <v>8</v>
      </c>
      <c r="T41" s="65">
        <f>VLOOKUP($A41,'Return Data'!$B$7:$R$2292,13,0)</f>
        <v>3.4201999999999999</v>
      </c>
      <c r="U41" s="66">
        <f t="shared" si="8"/>
        <v>9</v>
      </c>
      <c r="V41" s="65">
        <f>VLOOKUP($A41,'Return Data'!$B$7:$R$2292,17,0)</f>
        <v>3.4102999999999999</v>
      </c>
      <c r="W41" s="66">
        <f t="shared" si="9"/>
        <v>10</v>
      </c>
      <c r="X41" s="65">
        <f>VLOOKUP($A41,'Return Data'!$B$7:$R$2292,14,0)</f>
        <v>4.2652000000000001</v>
      </c>
      <c r="Y41" s="66">
        <f t="shared" si="12"/>
        <v>12</v>
      </c>
      <c r="Z41" s="65">
        <f>VLOOKUP($A41,'Return Data'!$B$7:$R$2292,16,0)</f>
        <v>6.8794000000000004</v>
      </c>
      <c r="AA41" s="67">
        <f t="shared" si="11"/>
        <v>20</v>
      </c>
    </row>
    <row r="42" spans="1:27" x14ac:dyDescent="0.3">
      <c r="A42" s="63" t="s">
        <v>1976</v>
      </c>
      <c r="B42" s="64">
        <f>VLOOKUP($A42,'Return Data'!$B$7:$R$2292,3,0)</f>
        <v>44679</v>
      </c>
      <c r="C42" s="65">
        <f>VLOOKUP($A42,'Return Data'!$B$7:$R$2292,4,0)</f>
        <v>1145.8024</v>
      </c>
      <c r="D42" s="65">
        <f>VLOOKUP($A42,'Return Data'!$B$7:$R$2292,5,0)</f>
        <v>2.8258000000000001</v>
      </c>
      <c r="E42" s="66">
        <f t="shared" si="0"/>
        <v>25</v>
      </c>
      <c r="F42" s="65">
        <f>VLOOKUP($A42,'Return Data'!$B$7:$R$2292,6,0)</f>
        <v>3.1480999999999999</v>
      </c>
      <c r="G42" s="66">
        <f t="shared" si="1"/>
        <v>5</v>
      </c>
      <c r="H42" s="65">
        <f>VLOOKUP($A42,'Return Data'!$B$7:$R$2292,7,0)</f>
        <v>3.1374</v>
      </c>
      <c r="I42" s="66">
        <f t="shared" si="2"/>
        <v>10</v>
      </c>
      <c r="J42" s="65">
        <f>VLOOKUP($A42,'Return Data'!$B$7:$R$2292,8,0)</f>
        <v>3.4449999999999998</v>
      </c>
      <c r="K42" s="66">
        <f t="shared" si="3"/>
        <v>31</v>
      </c>
      <c r="L42" s="65">
        <f>VLOOKUP($A42,'Return Data'!$B$7:$R$2292,9,0)</f>
        <v>3.3094999999999999</v>
      </c>
      <c r="M42" s="66">
        <f t="shared" si="4"/>
        <v>34</v>
      </c>
      <c r="N42" s="65">
        <f>VLOOKUP($A42,'Return Data'!$B$7:$R$2292,10,0)</f>
        <v>3.1017000000000001</v>
      </c>
      <c r="O42" s="66">
        <f t="shared" si="5"/>
        <v>35</v>
      </c>
      <c r="P42" s="65">
        <f>VLOOKUP($A42,'Return Data'!$B$7:$R$2292,11,0)</f>
        <v>3.0788000000000002</v>
      </c>
      <c r="Q42" s="66">
        <f t="shared" si="6"/>
        <v>35</v>
      </c>
      <c r="R42" s="65">
        <f>VLOOKUP($A42,'Return Data'!$B$7:$R$2292,12,0)</f>
        <v>2.9883000000000002</v>
      </c>
      <c r="S42" s="66">
        <f t="shared" si="7"/>
        <v>35</v>
      </c>
      <c r="T42" s="65">
        <f>VLOOKUP($A42,'Return Data'!$B$7:$R$2292,13,0)</f>
        <v>2.9839000000000002</v>
      </c>
      <c r="U42" s="66">
        <f t="shared" si="8"/>
        <v>35</v>
      </c>
      <c r="V42" s="65">
        <f>VLOOKUP($A42,'Return Data'!$B$7:$R$2292,17,0)</f>
        <v>2.9925999999999999</v>
      </c>
      <c r="W42" s="66">
        <f t="shared" si="9"/>
        <v>34</v>
      </c>
      <c r="X42" s="65">
        <f>VLOOKUP($A42,'Return Data'!$B$7:$R$2292,14,0)</f>
        <v>3.9363000000000001</v>
      </c>
      <c r="Y42" s="66">
        <f t="shared" si="12"/>
        <v>30</v>
      </c>
      <c r="Z42" s="65">
        <f>VLOOKUP($A42,'Return Data'!$B$7:$R$2292,16,0)</f>
        <v>4.2260999999999997</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2.9643257142857142</v>
      </c>
      <c r="E44" s="65"/>
      <c r="F44" s="75">
        <f>AVERAGE(F8:F42)</f>
        <v>2.889637142857143</v>
      </c>
      <c r="G44" s="65"/>
      <c r="H44" s="75">
        <f>AVERAGE(H8:H42)</f>
        <v>3.0506942857142856</v>
      </c>
      <c r="I44" s="65"/>
      <c r="J44" s="75">
        <f>AVERAGE(J8:J42)</f>
        <v>3.5652371428571423</v>
      </c>
      <c r="K44" s="65"/>
      <c r="L44" s="75">
        <f>AVERAGE(L8:L42)</f>
        <v>3.658939999999999</v>
      </c>
      <c r="M44" s="65"/>
      <c r="N44" s="75">
        <f>AVERAGE(N8:N42)</f>
        <v>3.5937257142857137</v>
      </c>
      <c r="O44" s="65"/>
      <c r="P44" s="75">
        <f>AVERAGE(P8:P42)</f>
        <v>3.5283914285714295</v>
      </c>
      <c r="Q44" s="65"/>
      <c r="R44" s="75">
        <f>AVERAGE(R8:R42)</f>
        <v>3.4019200000000005</v>
      </c>
      <c r="S44" s="65"/>
      <c r="T44" s="75">
        <f>AVERAGE(T8:T42)</f>
        <v>3.3714742857142861</v>
      </c>
      <c r="U44" s="65"/>
      <c r="V44" s="75">
        <f>AVERAGE(V8:V42)</f>
        <v>3.3418457142857143</v>
      </c>
      <c r="W44" s="65"/>
      <c r="X44" s="75">
        <f>AVERAGE(X8:X42)</f>
        <v>4.1836558823529408</v>
      </c>
      <c r="Y44" s="65"/>
      <c r="Z44" s="75">
        <f>AVERAGE(Z8:Z42)</f>
        <v>6.4477485714285709</v>
      </c>
      <c r="AA44" s="76"/>
    </row>
    <row r="45" spans="1:27" x14ac:dyDescent="0.3">
      <c r="A45" s="73" t="s">
        <v>28</v>
      </c>
      <c r="B45" s="74"/>
      <c r="C45" s="74"/>
      <c r="D45" s="75">
        <f>MIN(D8:D42)</f>
        <v>2.2486999999999999</v>
      </c>
      <c r="E45" s="65"/>
      <c r="F45" s="75">
        <f>MIN(F8:F42)</f>
        <v>2.5331999999999999</v>
      </c>
      <c r="G45" s="65"/>
      <c r="H45" s="75">
        <f>MIN(H8:H42)</f>
        <v>2.7277</v>
      </c>
      <c r="I45" s="65"/>
      <c r="J45" s="75">
        <f>MIN(J8:J42)</f>
        <v>3.3910999999999998</v>
      </c>
      <c r="K45" s="65"/>
      <c r="L45" s="75">
        <f>MIN(L8:L42)</f>
        <v>3.2730999999999999</v>
      </c>
      <c r="M45" s="65"/>
      <c r="N45" s="75">
        <f>MIN(N8:N42)</f>
        <v>3.1017000000000001</v>
      </c>
      <c r="O45" s="65"/>
      <c r="P45" s="75">
        <f>MIN(P8:P42)</f>
        <v>3.0788000000000002</v>
      </c>
      <c r="Q45" s="65"/>
      <c r="R45" s="75">
        <f>MIN(R8:R42)</f>
        <v>2.9883000000000002</v>
      </c>
      <c r="S45" s="65"/>
      <c r="T45" s="75">
        <f>MIN(T8:T42)</f>
        <v>2.9839000000000002</v>
      </c>
      <c r="U45" s="65"/>
      <c r="V45" s="75">
        <f>MIN(V8:V42)</f>
        <v>2.9750999999999999</v>
      </c>
      <c r="W45" s="65"/>
      <c r="X45" s="75">
        <f>MIN(X8:X42)</f>
        <v>3.6217999999999999</v>
      </c>
      <c r="Y45" s="65"/>
      <c r="Z45" s="75">
        <f>MIN(Z8:Z42)</f>
        <v>3.6568000000000001</v>
      </c>
      <c r="AA45" s="76"/>
    </row>
    <row r="46" spans="1:27" ht="15" thickBot="1" x14ac:dyDescent="0.35">
      <c r="A46" s="77" t="s">
        <v>29</v>
      </c>
      <c r="B46" s="78"/>
      <c r="C46" s="78"/>
      <c r="D46" s="79">
        <f>MAX(D8:D42)</f>
        <v>3.4885000000000002</v>
      </c>
      <c r="E46" s="95"/>
      <c r="F46" s="79">
        <f>MAX(F8:F42)</f>
        <v>3.4257</v>
      </c>
      <c r="G46" s="95"/>
      <c r="H46" s="79">
        <f>MAX(H8:H42)</f>
        <v>3.6823999999999999</v>
      </c>
      <c r="I46" s="95"/>
      <c r="J46" s="79">
        <f>MAX(J8:J42)</f>
        <v>4.1231999999999998</v>
      </c>
      <c r="K46" s="95"/>
      <c r="L46" s="79">
        <f>MAX(L8:L42)</f>
        <v>4.3418000000000001</v>
      </c>
      <c r="M46" s="95"/>
      <c r="N46" s="79">
        <f>MAX(N8:N42)</f>
        <v>4.3574000000000002</v>
      </c>
      <c r="O46" s="95"/>
      <c r="P46" s="79">
        <f>MAX(P8:P42)</f>
        <v>4.2007000000000003</v>
      </c>
      <c r="Q46" s="95"/>
      <c r="R46" s="79">
        <f>MAX(R8:R42)</f>
        <v>3.9710999999999999</v>
      </c>
      <c r="S46" s="95"/>
      <c r="T46" s="79">
        <f>MAX(T8:T42)</f>
        <v>3.835</v>
      </c>
      <c r="U46" s="95"/>
      <c r="V46" s="79">
        <f>MAX(V8:V42)</f>
        <v>4.1806999999999999</v>
      </c>
      <c r="W46" s="95"/>
      <c r="X46" s="79">
        <f>MAX(X8:X42)</f>
        <v>4.9284999999999997</v>
      </c>
      <c r="Y46" s="95"/>
      <c r="Z46" s="79">
        <f>MAX(Z8:Z42)</f>
        <v>7.6173999999999999</v>
      </c>
      <c r="AA46" s="80"/>
    </row>
    <row r="47" spans="1:27" x14ac:dyDescent="0.3">
      <c r="A47" s="112" t="s">
        <v>431</v>
      </c>
    </row>
    <row r="48" spans="1:27" x14ac:dyDescent="0.3">
      <c r="A48" s="14" t="s">
        <v>340</v>
      </c>
    </row>
  </sheetData>
  <sheetProtection algorithmName="SHA-512" hashValue="ETqPCbgGfWG0knVnd5wbBrkNtGJwtIBkT4ZxC/rkM4DlQdyFaDPzRcjRlHAqCARtNVQ1iSa15/H13Snrs333RA==" saltValue="YuvscrNeFazWq4flPAslY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1897</v>
      </c>
      <c r="T5" s="125" t="s">
        <v>1898</v>
      </c>
      <c r="U5" s="125" t="s">
        <v>1899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474</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475</v>
      </c>
      <c r="B7" s="177" t="s">
        <v>476</v>
      </c>
      <c r="C7" s="177">
        <v>103155</v>
      </c>
      <c r="D7" s="180">
        <v>44679</v>
      </c>
      <c r="E7" s="181">
        <v>1071.44</v>
      </c>
      <c r="F7" s="181">
        <v>0.76270000000000004</v>
      </c>
      <c r="G7" s="181">
        <v>0.53959999999999997</v>
      </c>
      <c r="H7" s="181">
        <v>-1.3233999999999999</v>
      </c>
      <c r="I7" s="181">
        <v>-1.7856000000000001</v>
      </c>
      <c r="J7" s="181">
        <v>-0.64080000000000004</v>
      </c>
      <c r="K7" s="181">
        <v>4.0951000000000004</v>
      </c>
      <c r="L7" s="181">
        <v>-1.6269</v>
      </c>
      <c r="M7" s="181">
        <v>6.9408000000000003</v>
      </c>
      <c r="N7" s="181">
        <v>15.279299999999999</v>
      </c>
      <c r="O7" s="181">
        <v>12.431900000000001</v>
      </c>
      <c r="P7" s="181">
        <v>9.0485000000000007</v>
      </c>
      <c r="Q7" s="181">
        <v>18.726700000000001</v>
      </c>
      <c r="R7" s="181">
        <v>31.868400000000001</v>
      </c>
      <c r="S7" s="124"/>
      <c r="T7" s="127"/>
      <c r="U7" s="128"/>
      <c r="V7" s="128"/>
      <c r="W7" s="128"/>
      <c r="X7" s="128"/>
      <c r="Y7" s="128"/>
      <c r="Z7" s="128"/>
      <c r="AA7" s="128"/>
      <c r="AB7" s="128"/>
      <c r="AC7" s="128"/>
      <c r="AD7" s="128"/>
      <c r="AE7" s="128"/>
      <c r="AF7" s="128"/>
      <c r="AG7" s="128"/>
      <c r="AH7" s="128"/>
    </row>
    <row r="8" spans="1:34" x14ac:dyDescent="0.3">
      <c r="A8" s="177" t="s">
        <v>475</v>
      </c>
      <c r="B8" s="177" t="s">
        <v>477</v>
      </c>
      <c r="C8" s="177">
        <v>120517</v>
      </c>
      <c r="D8" s="180">
        <v>44679</v>
      </c>
      <c r="E8" s="181">
        <v>1170.33</v>
      </c>
      <c r="F8" s="181">
        <v>0.76539999999999997</v>
      </c>
      <c r="G8" s="181">
        <v>0.5464</v>
      </c>
      <c r="H8" s="181">
        <v>-1.3079000000000001</v>
      </c>
      <c r="I8" s="181">
        <v>-1.752</v>
      </c>
      <c r="J8" s="181">
        <v>-0.57350000000000001</v>
      </c>
      <c r="K8" s="181">
        <v>4.3093000000000004</v>
      </c>
      <c r="L8" s="181">
        <v>-1.2296</v>
      </c>
      <c r="M8" s="181">
        <v>7.5937999999999999</v>
      </c>
      <c r="N8" s="181">
        <v>16.2287</v>
      </c>
      <c r="O8" s="181">
        <v>13.308199999999999</v>
      </c>
      <c r="P8" s="181">
        <v>10.055300000000001</v>
      </c>
      <c r="Q8" s="181">
        <v>13.856199999999999</v>
      </c>
      <c r="R8" s="181">
        <v>32.920099999999998</v>
      </c>
      <c r="S8" s="124"/>
      <c r="T8" s="127"/>
      <c r="U8" s="128"/>
      <c r="V8" s="128"/>
      <c r="W8" s="128"/>
      <c r="X8" s="128"/>
      <c r="Y8" s="128"/>
      <c r="Z8" s="128"/>
      <c r="AA8" s="128"/>
      <c r="AB8" s="128"/>
      <c r="AC8" s="128"/>
      <c r="AD8" s="128"/>
      <c r="AE8" s="128"/>
      <c r="AF8" s="128"/>
      <c r="AG8" s="128"/>
      <c r="AH8" s="128"/>
    </row>
    <row r="9" spans="1:34" x14ac:dyDescent="0.3">
      <c r="A9" s="177" t="s">
        <v>475</v>
      </c>
      <c r="B9" s="177" t="s">
        <v>478</v>
      </c>
      <c r="C9" s="177">
        <v>144394</v>
      </c>
      <c r="D9" s="180">
        <v>44679</v>
      </c>
      <c r="E9" s="181">
        <v>15.84</v>
      </c>
      <c r="F9" s="181">
        <v>0.76339999999999997</v>
      </c>
      <c r="G9" s="181">
        <v>0.44390000000000002</v>
      </c>
      <c r="H9" s="181">
        <v>-1.1853</v>
      </c>
      <c r="I9" s="181">
        <v>-2.1013999999999999</v>
      </c>
      <c r="J9" s="181">
        <v>-0.56499999999999995</v>
      </c>
      <c r="K9" s="181">
        <v>-1.6759999999999999</v>
      </c>
      <c r="L9" s="181">
        <v>-5.3197999999999999</v>
      </c>
      <c r="M9" s="181">
        <v>5.1094999999999997</v>
      </c>
      <c r="N9" s="181">
        <v>14.949199999999999</v>
      </c>
      <c r="O9" s="181">
        <v>15.2699</v>
      </c>
      <c r="P9" s="181"/>
      <c r="Q9" s="181">
        <v>13.1592</v>
      </c>
      <c r="R9" s="181">
        <v>27.920400000000001</v>
      </c>
      <c r="S9" s="124"/>
      <c r="T9" s="127"/>
      <c r="U9" s="128"/>
      <c r="V9" s="128"/>
      <c r="W9" s="128"/>
      <c r="X9" s="128"/>
      <c r="Y9" s="128"/>
      <c r="Z9" s="128"/>
      <c r="AA9" s="128"/>
      <c r="AB9" s="128"/>
      <c r="AC9" s="128"/>
      <c r="AD9" s="128"/>
      <c r="AE9" s="128"/>
      <c r="AF9" s="128"/>
      <c r="AG9" s="128"/>
      <c r="AH9" s="128"/>
    </row>
    <row r="10" spans="1:34" x14ac:dyDescent="0.3">
      <c r="A10" s="177" t="s">
        <v>475</v>
      </c>
      <c r="B10" s="177" t="s">
        <v>479</v>
      </c>
      <c r="C10" s="177">
        <v>144393</v>
      </c>
      <c r="D10" s="180">
        <v>44679</v>
      </c>
      <c r="E10" s="181">
        <v>14.99</v>
      </c>
      <c r="F10" s="181">
        <v>0.73919999999999997</v>
      </c>
      <c r="G10" s="181">
        <v>0.40189999999999998</v>
      </c>
      <c r="H10" s="181">
        <v>-1.2516</v>
      </c>
      <c r="I10" s="181">
        <v>-2.1539999999999999</v>
      </c>
      <c r="J10" s="181">
        <v>-0.72850000000000004</v>
      </c>
      <c r="K10" s="181">
        <v>-2.0261</v>
      </c>
      <c r="L10" s="181">
        <v>-6.0187999999999997</v>
      </c>
      <c r="M10" s="181">
        <v>3.9527999999999999</v>
      </c>
      <c r="N10" s="181">
        <v>13.303100000000001</v>
      </c>
      <c r="O10" s="181">
        <v>13.6532</v>
      </c>
      <c r="P10" s="181"/>
      <c r="Q10" s="181">
        <v>11.494</v>
      </c>
      <c r="R10" s="181">
        <v>26.079599999999999</v>
      </c>
      <c r="S10" s="124"/>
      <c r="T10" s="127"/>
      <c r="U10" s="128"/>
      <c r="V10" s="128"/>
      <c r="W10" s="128"/>
      <c r="X10" s="128"/>
      <c r="Y10" s="128"/>
      <c r="Z10" s="128"/>
      <c r="AA10" s="128"/>
      <c r="AB10" s="128"/>
      <c r="AC10" s="128"/>
      <c r="AD10" s="128"/>
      <c r="AE10" s="128"/>
      <c r="AF10" s="128"/>
      <c r="AG10" s="128"/>
      <c r="AH10" s="128"/>
    </row>
    <row r="11" spans="1:34" x14ac:dyDescent="0.3">
      <c r="A11" s="177" t="s">
        <v>475</v>
      </c>
      <c r="B11" s="177" t="s">
        <v>1996</v>
      </c>
      <c r="C11" s="177">
        <v>150260</v>
      </c>
      <c r="D11" s="180">
        <v>44679</v>
      </c>
      <c r="E11" s="181">
        <v>19.720800000000001</v>
      </c>
      <c r="F11" s="181">
        <v>0.85709999999999997</v>
      </c>
      <c r="G11" s="181">
        <v>1.0639000000000001</v>
      </c>
      <c r="H11" s="181">
        <v>-0.77390000000000003</v>
      </c>
      <c r="I11" s="181">
        <v>-1.4885999999999999</v>
      </c>
      <c r="J11" s="181">
        <v>0.38129999999999997</v>
      </c>
      <c r="K11" s="181">
        <v>1.6199999999999999E-2</v>
      </c>
      <c r="L11" s="181">
        <v>-2.165</v>
      </c>
      <c r="M11" s="181">
        <v>4.5114999999999998</v>
      </c>
      <c r="N11" s="181">
        <v>14.8668</v>
      </c>
      <c r="O11" s="181">
        <v>17.708100000000002</v>
      </c>
      <c r="P11" s="181">
        <v>14.153700000000001</v>
      </c>
      <c r="Q11" s="181">
        <v>14.3622</v>
      </c>
      <c r="R11" s="181">
        <v>28.1236</v>
      </c>
      <c r="S11" s="124"/>
      <c r="T11" s="127"/>
      <c r="U11" s="128"/>
      <c r="V11" s="128"/>
      <c r="W11" s="128"/>
      <c r="X11" s="128"/>
      <c r="Y11" s="128"/>
      <c r="Z11" s="128"/>
      <c r="AA11" s="128"/>
      <c r="AB11" s="128"/>
      <c r="AC11" s="128"/>
      <c r="AD11" s="128"/>
      <c r="AE11" s="128"/>
      <c r="AF11" s="128"/>
      <c r="AG11" s="128"/>
      <c r="AH11" s="128"/>
    </row>
    <row r="12" spans="1:34" x14ac:dyDescent="0.3">
      <c r="A12" s="177" t="s">
        <v>475</v>
      </c>
      <c r="B12" s="177" t="s">
        <v>1997</v>
      </c>
      <c r="C12" s="177">
        <v>150258</v>
      </c>
      <c r="D12" s="180">
        <v>44679</v>
      </c>
      <c r="E12" s="181">
        <v>18.186900000000001</v>
      </c>
      <c r="F12" s="181">
        <v>0.85289999999999999</v>
      </c>
      <c r="G12" s="181">
        <v>1.0501</v>
      </c>
      <c r="H12" s="181">
        <v>-0.80500000000000005</v>
      </c>
      <c r="I12" s="181">
        <v>-1.5546</v>
      </c>
      <c r="J12" s="181">
        <v>0.24199999999999999</v>
      </c>
      <c r="K12" s="181">
        <v>-0.3911</v>
      </c>
      <c r="L12" s="181">
        <v>-2.9784000000000002</v>
      </c>
      <c r="M12" s="181">
        <v>3.1957</v>
      </c>
      <c r="N12" s="181">
        <v>12.9193</v>
      </c>
      <c r="O12" s="181">
        <v>15.797800000000001</v>
      </c>
      <c r="P12" s="181">
        <v>12.341900000000001</v>
      </c>
      <c r="Q12" s="181">
        <v>12.5467</v>
      </c>
      <c r="R12" s="181">
        <v>25.967500000000001</v>
      </c>
      <c r="S12" s="124"/>
      <c r="T12" s="127"/>
      <c r="U12" s="128"/>
      <c r="V12" s="128"/>
      <c r="W12" s="128"/>
      <c r="X12" s="128"/>
      <c r="Y12" s="128"/>
      <c r="Z12" s="128"/>
      <c r="AA12" s="128"/>
      <c r="AB12" s="128"/>
      <c r="AC12" s="128"/>
      <c r="AD12" s="128"/>
      <c r="AE12" s="128"/>
      <c r="AF12" s="128"/>
      <c r="AG12" s="128"/>
      <c r="AH12" s="128"/>
    </row>
    <row r="13" spans="1:34" x14ac:dyDescent="0.3">
      <c r="A13" s="177" t="s">
        <v>475</v>
      </c>
      <c r="B13" s="177" t="s">
        <v>480</v>
      </c>
      <c r="C13" s="177">
        <v>101912</v>
      </c>
      <c r="D13" s="180"/>
      <c r="E13" s="181"/>
      <c r="F13" s="181"/>
      <c r="G13" s="181"/>
      <c r="H13" s="181"/>
      <c r="I13" s="181"/>
      <c r="J13" s="181"/>
      <c r="K13" s="181"/>
      <c r="L13" s="181"/>
      <c r="M13" s="181"/>
      <c r="N13" s="181"/>
      <c r="O13" s="181"/>
      <c r="P13" s="181"/>
      <c r="Q13" s="181"/>
      <c r="R13" s="181"/>
      <c r="S13" s="124"/>
      <c r="T13" s="127"/>
      <c r="U13" s="128"/>
      <c r="V13" s="128"/>
      <c r="W13" s="128"/>
      <c r="X13" s="128"/>
      <c r="Y13" s="128"/>
      <c r="Z13" s="128"/>
      <c r="AA13" s="128"/>
      <c r="AB13" s="128"/>
      <c r="AC13" s="128"/>
      <c r="AD13" s="128"/>
      <c r="AE13" s="128"/>
      <c r="AF13" s="128"/>
      <c r="AG13" s="128"/>
      <c r="AH13" s="128"/>
    </row>
    <row r="14" spans="1:34" x14ac:dyDescent="0.3">
      <c r="A14" s="177" t="s">
        <v>475</v>
      </c>
      <c r="B14" s="177" t="s">
        <v>481</v>
      </c>
      <c r="C14" s="177">
        <v>119326</v>
      </c>
      <c r="D14" s="180"/>
      <c r="E14" s="181"/>
      <c r="F14" s="181"/>
      <c r="G14" s="181"/>
      <c r="H14" s="181"/>
      <c r="I14" s="181"/>
      <c r="J14" s="181"/>
      <c r="K14" s="181"/>
      <c r="L14" s="181"/>
      <c r="M14" s="181"/>
      <c r="N14" s="181"/>
      <c r="O14" s="181"/>
      <c r="P14" s="181"/>
      <c r="Q14" s="181"/>
      <c r="R14" s="181"/>
      <c r="S14" s="124"/>
      <c r="T14" s="127"/>
      <c r="U14" s="128"/>
      <c r="V14" s="128"/>
      <c r="W14" s="128"/>
      <c r="X14" s="128"/>
      <c r="Y14" s="128"/>
      <c r="Z14" s="128"/>
      <c r="AA14" s="128"/>
      <c r="AB14" s="128"/>
      <c r="AC14" s="128"/>
      <c r="AD14" s="128"/>
      <c r="AE14" s="128"/>
      <c r="AF14" s="128"/>
      <c r="AG14" s="128"/>
      <c r="AH14" s="128"/>
    </row>
    <row r="15" spans="1:34" x14ac:dyDescent="0.3">
      <c r="A15" s="177" t="s">
        <v>475</v>
      </c>
      <c r="B15" s="177" t="s">
        <v>482</v>
      </c>
      <c r="C15" s="177">
        <v>139527</v>
      </c>
      <c r="D15" s="180">
        <v>44679</v>
      </c>
      <c r="E15" s="181">
        <v>24.14</v>
      </c>
      <c r="F15" s="181">
        <v>0.20760000000000001</v>
      </c>
      <c r="G15" s="181">
        <v>-0.61750000000000005</v>
      </c>
      <c r="H15" s="181">
        <v>-2.2275999999999998</v>
      </c>
      <c r="I15" s="181">
        <v>-2.6219999999999999</v>
      </c>
      <c r="J15" s="181">
        <v>3.6941999999999999</v>
      </c>
      <c r="K15" s="181">
        <v>-0.94379999999999997</v>
      </c>
      <c r="L15" s="181">
        <v>1.3433999999999999</v>
      </c>
      <c r="M15" s="181">
        <v>6.25</v>
      </c>
      <c r="N15" s="181">
        <v>27.724900000000002</v>
      </c>
      <c r="O15" s="181">
        <v>22.531300000000002</v>
      </c>
      <c r="P15" s="181">
        <v>15.479699999999999</v>
      </c>
      <c r="Q15" s="181">
        <v>16.485199999999999</v>
      </c>
      <c r="R15" s="181">
        <v>45.073099999999997</v>
      </c>
      <c r="S15" s="124"/>
      <c r="T15" s="127"/>
      <c r="U15" s="128"/>
      <c r="V15" s="128"/>
      <c r="W15" s="128"/>
      <c r="X15" s="128"/>
      <c r="Y15" s="128"/>
      <c r="Z15" s="128"/>
      <c r="AA15" s="128"/>
      <c r="AB15" s="128"/>
      <c r="AC15" s="128"/>
      <c r="AD15" s="128"/>
      <c r="AE15" s="128"/>
      <c r="AF15" s="128"/>
      <c r="AG15" s="128"/>
      <c r="AH15" s="128"/>
    </row>
    <row r="16" spans="1:34" x14ac:dyDescent="0.3">
      <c r="A16" s="177" t="s">
        <v>475</v>
      </c>
      <c r="B16" s="177" t="s">
        <v>483</v>
      </c>
      <c r="C16" s="177">
        <v>139529</v>
      </c>
      <c r="D16" s="180">
        <v>44679</v>
      </c>
      <c r="E16" s="181">
        <v>22.96</v>
      </c>
      <c r="F16" s="181">
        <v>0.17449999999999999</v>
      </c>
      <c r="G16" s="181">
        <v>-0.60609999999999997</v>
      </c>
      <c r="H16" s="181">
        <v>-2.2563</v>
      </c>
      <c r="I16" s="181">
        <v>-2.6705999999999999</v>
      </c>
      <c r="J16" s="181">
        <v>3.6101000000000001</v>
      </c>
      <c r="K16" s="181">
        <v>-1.1623000000000001</v>
      </c>
      <c r="L16" s="181">
        <v>0.87870000000000004</v>
      </c>
      <c r="M16" s="181">
        <v>5.5632000000000001</v>
      </c>
      <c r="N16" s="181">
        <v>26.640899999999998</v>
      </c>
      <c r="O16" s="181">
        <v>21.5016</v>
      </c>
      <c r="P16" s="181">
        <v>14.5045</v>
      </c>
      <c r="Q16" s="181">
        <v>15.4788</v>
      </c>
      <c r="R16" s="181">
        <v>43.8217</v>
      </c>
      <c r="S16" s="124"/>
      <c r="T16" s="127"/>
      <c r="U16" s="128"/>
      <c r="V16" s="128"/>
      <c r="W16" s="128"/>
      <c r="X16" s="128"/>
      <c r="Y16" s="128"/>
      <c r="Z16" s="128"/>
      <c r="AA16" s="128"/>
      <c r="AB16" s="128"/>
      <c r="AC16" s="128"/>
      <c r="AD16" s="128"/>
      <c r="AE16" s="128"/>
      <c r="AF16" s="128"/>
      <c r="AG16" s="128"/>
      <c r="AH16" s="128"/>
    </row>
    <row r="17" spans="1:34" x14ac:dyDescent="0.3">
      <c r="A17" s="177" t="s">
        <v>475</v>
      </c>
      <c r="B17" s="177" t="s">
        <v>484</v>
      </c>
      <c r="C17" s="177">
        <v>118272</v>
      </c>
      <c r="D17" s="180">
        <v>44679</v>
      </c>
      <c r="E17" s="181">
        <v>261.66000000000003</v>
      </c>
      <c r="F17" s="181">
        <v>0.7702</v>
      </c>
      <c r="G17" s="181">
        <v>0.76249999999999996</v>
      </c>
      <c r="H17" s="181">
        <v>-1.1261000000000001</v>
      </c>
      <c r="I17" s="181">
        <v>-1.4649000000000001</v>
      </c>
      <c r="J17" s="181">
        <v>-8.0199999999999994E-2</v>
      </c>
      <c r="K17" s="181">
        <v>-1.0625</v>
      </c>
      <c r="L17" s="181">
        <v>-2.3912</v>
      </c>
      <c r="M17" s="181">
        <v>5.3678999999999997</v>
      </c>
      <c r="N17" s="181">
        <v>13.998200000000001</v>
      </c>
      <c r="O17" s="181">
        <v>16.173300000000001</v>
      </c>
      <c r="P17" s="181">
        <v>13.5802</v>
      </c>
      <c r="Q17" s="181">
        <v>14.895799999999999</v>
      </c>
      <c r="R17" s="181">
        <v>26.921600000000002</v>
      </c>
      <c r="S17" s="124"/>
      <c r="T17" s="127"/>
      <c r="U17" s="128"/>
      <c r="V17" s="128"/>
      <c r="W17" s="128"/>
      <c r="X17" s="128"/>
      <c r="Y17" s="128"/>
      <c r="Z17" s="128"/>
      <c r="AA17" s="128"/>
      <c r="AB17" s="128"/>
      <c r="AC17" s="128"/>
      <c r="AD17" s="128"/>
      <c r="AE17" s="128"/>
      <c r="AF17" s="128"/>
      <c r="AG17" s="128"/>
      <c r="AH17" s="128"/>
    </row>
    <row r="18" spans="1:34" x14ac:dyDescent="0.3">
      <c r="A18" s="177" t="s">
        <v>475</v>
      </c>
      <c r="B18" s="177" t="s">
        <v>485</v>
      </c>
      <c r="C18" s="177">
        <v>106166</v>
      </c>
      <c r="D18" s="180">
        <v>44679</v>
      </c>
      <c r="E18" s="181">
        <v>240.05</v>
      </c>
      <c r="F18" s="181">
        <v>0.77239999999999998</v>
      </c>
      <c r="G18" s="181">
        <v>0.75549999999999995</v>
      </c>
      <c r="H18" s="181">
        <v>-1.1489</v>
      </c>
      <c r="I18" s="181">
        <v>-1.5139</v>
      </c>
      <c r="J18" s="181">
        <v>-0.17879999999999999</v>
      </c>
      <c r="K18" s="181">
        <v>-1.3682000000000001</v>
      </c>
      <c r="L18" s="181">
        <v>-2.9983</v>
      </c>
      <c r="M18" s="181">
        <v>4.3832000000000004</v>
      </c>
      <c r="N18" s="181">
        <v>12.5885</v>
      </c>
      <c r="O18" s="181">
        <v>14.8056</v>
      </c>
      <c r="P18" s="181">
        <v>12.196400000000001</v>
      </c>
      <c r="Q18" s="181">
        <v>11.4762</v>
      </c>
      <c r="R18" s="181">
        <v>25.409600000000001</v>
      </c>
      <c r="S18" s="124"/>
      <c r="T18" s="127"/>
      <c r="U18" s="128"/>
      <c r="V18" s="128"/>
      <c r="W18" s="128"/>
      <c r="X18" s="128"/>
      <c r="Y18" s="128"/>
      <c r="Z18" s="128"/>
      <c r="AA18" s="128"/>
      <c r="AB18" s="128"/>
      <c r="AC18" s="128"/>
      <c r="AD18" s="128"/>
      <c r="AE18" s="128"/>
      <c r="AF18" s="128"/>
      <c r="AG18" s="128"/>
      <c r="AH18" s="128"/>
    </row>
    <row r="19" spans="1:34" x14ac:dyDescent="0.3">
      <c r="A19" s="177" t="s">
        <v>475</v>
      </c>
      <c r="B19" s="177" t="s">
        <v>486</v>
      </c>
      <c r="C19" s="177">
        <v>119019</v>
      </c>
      <c r="D19" s="180">
        <v>44679</v>
      </c>
      <c r="E19" s="181">
        <v>244.62200000000001</v>
      </c>
      <c r="F19" s="181">
        <v>0.63770000000000004</v>
      </c>
      <c r="G19" s="181">
        <v>0.45090000000000002</v>
      </c>
      <c r="H19" s="181">
        <v>-1.1916</v>
      </c>
      <c r="I19" s="181">
        <v>-1.9398</v>
      </c>
      <c r="J19" s="181">
        <v>0.3553</v>
      </c>
      <c r="K19" s="181">
        <v>-2.431</v>
      </c>
      <c r="L19" s="181">
        <v>-5.5338000000000003</v>
      </c>
      <c r="M19" s="181">
        <v>0.73799999999999999</v>
      </c>
      <c r="N19" s="181">
        <v>10.8552</v>
      </c>
      <c r="O19" s="181">
        <v>15.1128</v>
      </c>
      <c r="P19" s="181">
        <v>11.726599999999999</v>
      </c>
      <c r="Q19" s="181">
        <v>13.9642</v>
      </c>
      <c r="R19" s="181">
        <v>27.1358</v>
      </c>
      <c r="S19" s="124"/>
      <c r="T19" s="127"/>
      <c r="U19" s="128"/>
      <c r="V19" s="128"/>
      <c r="W19" s="128"/>
      <c r="X19" s="128"/>
      <c r="Y19" s="128"/>
      <c r="Z19" s="128"/>
      <c r="AA19" s="128"/>
      <c r="AB19" s="128"/>
      <c r="AC19" s="128"/>
      <c r="AD19" s="128"/>
      <c r="AE19" s="128"/>
      <c r="AF19" s="128"/>
      <c r="AG19" s="128"/>
      <c r="AH19" s="128"/>
    </row>
    <row r="20" spans="1:34" x14ac:dyDescent="0.3">
      <c r="A20" s="177" t="s">
        <v>475</v>
      </c>
      <c r="B20" s="177" t="s">
        <v>487</v>
      </c>
      <c r="C20" s="177">
        <v>100081</v>
      </c>
      <c r="D20" s="180">
        <v>44679</v>
      </c>
      <c r="E20" s="181">
        <v>224.99100000000001</v>
      </c>
      <c r="F20" s="181">
        <v>0.63470000000000004</v>
      </c>
      <c r="G20" s="181">
        <v>0.442</v>
      </c>
      <c r="H20" s="181">
        <v>-1.2110000000000001</v>
      </c>
      <c r="I20" s="181">
        <v>-1.9814000000000001</v>
      </c>
      <c r="J20" s="181">
        <v>0.26690000000000003</v>
      </c>
      <c r="K20" s="181">
        <v>-2.6800999999999999</v>
      </c>
      <c r="L20" s="181">
        <v>-6.0141</v>
      </c>
      <c r="M20" s="181">
        <v>-2.75E-2</v>
      </c>
      <c r="N20" s="181">
        <v>9.7314000000000007</v>
      </c>
      <c r="O20" s="181">
        <v>13.969799999999999</v>
      </c>
      <c r="P20" s="181">
        <v>10.5692</v>
      </c>
      <c r="Q20" s="181">
        <v>14.538399999999999</v>
      </c>
      <c r="R20" s="181">
        <v>25.856100000000001</v>
      </c>
      <c r="S20" s="124"/>
      <c r="T20" s="127"/>
      <c r="U20" s="128"/>
      <c r="V20" s="128"/>
      <c r="W20" s="128"/>
      <c r="X20" s="128"/>
      <c r="Y20" s="128"/>
      <c r="Z20" s="128"/>
      <c r="AA20" s="128"/>
      <c r="AB20" s="128"/>
      <c r="AC20" s="128"/>
      <c r="AD20" s="128"/>
      <c r="AE20" s="128"/>
      <c r="AF20" s="128"/>
      <c r="AG20" s="128"/>
      <c r="AH20" s="128"/>
    </row>
    <row r="21" spans="1:34" x14ac:dyDescent="0.3">
      <c r="A21" s="177" t="s">
        <v>475</v>
      </c>
      <c r="B21" s="177" t="s">
        <v>488</v>
      </c>
      <c r="C21" s="177">
        <v>118624</v>
      </c>
      <c r="D21" s="180">
        <v>44679</v>
      </c>
      <c r="E21" s="181">
        <v>41.92</v>
      </c>
      <c r="F21" s="181">
        <v>0.81769999999999998</v>
      </c>
      <c r="G21" s="181">
        <v>1.1338999999999999</v>
      </c>
      <c r="H21" s="181">
        <v>-0.68700000000000006</v>
      </c>
      <c r="I21" s="181">
        <v>-1.0153000000000001</v>
      </c>
      <c r="J21" s="181">
        <v>1.4520999999999999</v>
      </c>
      <c r="K21" s="181">
        <v>1.3049999999999999</v>
      </c>
      <c r="L21" s="181">
        <v>2.6947999999999999</v>
      </c>
      <c r="M21" s="181">
        <v>10.6945</v>
      </c>
      <c r="N21" s="181">
        <v>21.051100000000002</v>
      </c>
      <c r="O21" s="181">
        <v>16.7332</v>
      </c>
      <c r="P21" s="181">
        <v>13.064500000000001</v>
      </c>
      <c r="Q21" s="181">
        <v>13.523999999999999</v>
      </c>
      <c r="R21" s="181">
        <v>32.632100000000001</v>
      </c>
      <c r="S21" s="124"/>
      <c r="T21" s="127"/>
      <c r="U21" s="128"/>
      <c r="V21" s="128"/>
      <c r="W21" s="128"/>
      <c r="X21" s="128"/>
      <c r="Y21" s="128"/>
      <c r="Z21" s="128"/>
      <c r="AA21" s="128"/>
      <c r="AB21" s="128"/>
      <c r="AC21" s="128"/>
      <c r="AD21" s="128"/>
      <c r="AE21" s="128"/>
      <c r="AF21" s="128"/>
      <c r="AG21" s="128"/>
      <c r="AH21" s="128"/>
    </row>
    <row r="22" spans="1:34" x14ac:dyDescent="0.3">
      <c r="A22" s="177" t="s">
        <v>475</v>
      </c>
      <c r="B22" s="177" t="s">
        <v>489</v>
      </c>
      <c r="C22" s="177">
        <v>112108</v>
      </c>
      <c r="D22" s="180">
        <v>44679</v>
      </c>
      <c r="E22" s="181">
        <v>38.520000000000003</v>
      </c>
      <c r="F22" s="181">
        <v>0.81130000000000002</v>
      </c>
      <c r="G22" s="181">
        <v>1.1289</v>
      </c>
      <c r="H22" s="181">
        <v>-0.72160000000000002</v>
      </c>
      <c r="I22" s="181">
        <v>-1.1040000000000001</v>
      </c>
      <c r="J22" s="181">
        <v>1.2885</v>
      </c>
      <c r="K22" s="181">
        <v>0.81130000000000002</v>
      </c>
      <c r="L22" s="181">
        <v>1.6895</v>
      </c>
      <c r="M22" s="181">
        <v>9.1218000000000004</v>
      </c>
      <c r="N22" s="181">
        <v>18.7789</v>
      </c>
      <c r="O22" s="181">
        <v>14.741899999999999</v>
      </c>
      <c r="P22" s="181">
        <v>11.5251</v>
      </c>
      <c r="Q22" s="181">
        <v>11.184100000000001</v>
      </c>
      <c r="R22" s="181">
        <v>30.208400000000001</v>
      </c>
      <c r="S22" s="124"/>
      <c r="T22" s="127"/>
      <c r="U22" s="128"/>
      <c r="V22" s="128"/>
      <c r="W22" s="128"/>
      <c r="X22" s="128"/>
      <c r="Y22" s="128"/>
      <c r="Z22" s="128"/>
      <c r="AA22" s="128"/>
      <c r="AB22" s="128"/>
      <c r="AC22" s="128"/>
      <c r="AD22" s="128"/>
      <c r="AE22" s="128"/>
      <c r="AF22" s="128"/>
      <c r="AG22" s="128"/>
      <c r="AH22" s="128"/>
    </row>
    <row r="23" spans="1:34" x14ac:dyDescent="0.3">
      <c r="A23" s="177" t="s">
        <v>475</v>
      </c>
      <c r="B23" s="177" t="s">
        <v>490</v>
      </c>
      <c r="C23" s="177">
        <v>100550</v>
      </c>
      <c r="D23" s="180">
        <v>44679</v>
      </c>
      <c r="E23" s="181">
        <v>172.79040000000001</v>
      </c>
      <c r="F23" s="181">
        <v>0.85170000000000001</v>
      </c>
      <c r="G23" s="181">
        <v>0.92789999999999995</v>
      </c>
      <c r="H23" s="181">
        <v>-0.83879999999999999</v>
      </c>
      <c r="I23" s="181">
        <v>-1.4690000000000001</v>
      </c>
      <c r="J23" s="181">
        <v>1.7298</v>
      </c>
      <c r="K23" s="181">
        <v>-1.0007999999999999</v>
      </c>
      <c r="L23" s="181">
        <v>-3.4216000000000002</v>
      </c>
      <c r="M23" s="181">
        <v>3.8250000000000002</v>
      </c>
      <c r="N23" s="181">
        <v>12.2523</v>
      </c>
      <c r="O23" s="181">
        <v>12.7056</v>
      </c>
      <c r="P23" s="181">
        <v>10.3081</v>
      </c>
      <c r="Q23" s="181">
        <v>13.567299999999999</v>
      </c>
      <c r="R23" s="181">
        <v>29.458200000000001</v>
      </c>
      <c r="S23" s="124"/>
      <c r="T23" s="127"/>
      <c r="U23" s="128"/>
      <c r="V23" s="128"/>
      <c r="W23" s="128"/>
      <c r="X23" s="128"/>
      <c r="Y23" s="128"/>
      <c r="Z23" s="128"/>
      <c r="AA23" s="128"/>
      <c r="AB23" s="128"/>
      <c r="AC23" s="128"/>
      <c r="AD23" s="128"/>
      <c r="AE23" s="128"/>
      <c r="AF23" s="128"/>
      <c r="AG23" s="128"/>
      <c r="AH23" s="128"/>
    </row>
    <row r="24" spans="1:34" x14ac:dyDescent="0.3">
      <c r="A24" s="177" t="s">
        <v>475</v>
      </c>
      <c r="B24" s="177" t="s">
        <v>491</v>
      </c>
      <c r="C24" s="177">
        <v>118546</v>
      </c>
      <c r="D24" s="180">
        <v>44679</v>
      </c>
      <c r="E24" s="181">
        <v>190.86189999999999</v>
      </c>
      <c r="F24" s="181">
        <v>0.85440000000000005</v>
      </c>
      <c r="G24" s="181">
        <v>0.93600000000000005</v>
      </c>
      <c r="H24" s="181">
        <v>-0.82050000000000001</v>
      </c>
      <c r="I24" s="181">
        <v>-1.4298</v>
      </c>
      <c r="J24" s="181">
        <v>1.8131999999999999</v>
      </c>
      <c r="K24" s="181">
        <v>-0.76149999999999995</v>
      </c>
      <c r="L24" s="181">
        <v>-2.9457</v>
      </c>
      <c r="M24" s="181">
        <v>4.6058000000000003</v>
      </c>
      <c r="N24" s="181">
        <v>13.3775</v>
      </c>
      <c r="O24" s="181">
        <v>13.8529</v>
      </c>
      <c r="P24" s="181">
        <v>11.551299999999999</v>
      </c>
      <c r="Q24" s="181">
        <v>14.238099999999999</v>
      </c>
      <c r="R24" s="181">
        <v>30.758400000000002</v>
      </c>
      <c r="S24" s="124"/>
      <c r="T24" s="127"/>
      <c r="U24" s="128"/>
      <c r="V24" s="128"/>
      <c r="W24" s="128"/>
      <c r="X24" s="128"/>
      <c r="Y24" s="128"/>
      <c r="Z24" s="128"/>
      <c r="AA24" s="128"/>
      <c r="AB24" s="128"/>
      <c r="AC24" s="128"/>
      <c r="AD24" s="128"/>
      <c r="AE24" s="128"/>
      <c r="AF24" s="128"/>
      <c r="AG24" s="128"/>
      <c r="AH24" s="128"/>
    </row>
    <row r="25" spans="1:34" x14ac:dyDescent="0.3">
      <c r="A25" s="177" t="s">
        <v>475</v>
      </c>
      <c r="B25" s="177" t="s">
        <v>492</v>
      </c>
      <c r="C25" s="177">
        <v>102948</v>
      </c>
      <c r="D25" s="180">
        <v>44679</v>
      </c>
      <c r="E25" s="181">
        <v>79.53</v>
      </c>
      <c r="F25" s="181">
        <v>0.78569999999999995</v>
      </c>
      <c r="G25" s="181">
        <v>0.98409999999999997</v>
      </c>
      <c r="H25" s="181">
        <v>-0.77729999999999999</v>
      </c>
      <c r="I25" s="181">
        <v>-1.4363999999999999</v>
      </c>
      <c r="J25" s="181">
        <v>1.0482</v>
      </c>
      <c r="K25" s="181">
        <v>0.25969999999999999</v>
      </c>
      <c r="L25" s="181">
        <v>-0.79949999999999999</v>
      </c>
      <c r="M25" s="181">
        <v>6.6642999999999999</v>
      </c>
      <c r="N25" s="181">
        <v>16.643699999999999</v>
      </c>
      <c r="O25" s="181">
        <v>13.7143</v>
      </c>
      <c r="P25" s="181">
        <v>9.2106999999999992</v>
      </c>
      <c r="Q25" s="181">
        <v>12.914899999999999</v>
      </c>
      <c r="R25" s="181">
        <v>32.258099999999999</v>
      </c>
      <c r="S25" s="124"/>
      <c r="T25" s="127"/>
      <c r="U25" s="128"/>
      <c r="V25" s="128"/>
      <c r="W25" s="128"/>
      <c r="X25" s="128"/>
      <c r="Y25" s="128"/>
      <c r="Z25" s="128"/>
      <c r="AA25" s="128"/>
      <c r="AB25" s="128"/>
      <c r="AC25" s="128"/>
      <c r="AD25" s="128"/>
      <c r="AE25" s="128"/>
      <c r="AF25" s="128"/>
      <c r="AG25" s="128"/>
      <c r="AH25" s="128"/>
    </row>
    <row r="26" spans="1:34" x14ac:dyDescent="0.3">
      <c r="A26" s="177" t="s">
        <v>475</v>
      </c>
      <c r="B26" s="177" t="s">
        <v>1736</v>
      </c>
      <c r="C26" s="177"/>
      <c r="D26" s="180">
        <v>44679</v>
      </c>
      <c r="E26" s="181">
        <v>79.53</v>
      </c>
      <c r="F26" s="181">
        <v>0.78569999999999995</v>
      </c>
      <c r="G26" s="181">
        <v>0.98409999999999997</v>
      </c>
      <c r="H26" s="181">
        <v>-0.77729999999999999</v>
      </c>
      <c r="I26" s="181">
        <v>-1.4363999999999999</v>
      </c>
      <c r="J26" s="181">
        <v>1.0482</v>
      </c>
      <c r="K26" s="181">
        <v>0.25969999999999999</v>
      </c>
      <c r="L26" s="181">
        <v>-0.79949999999999999</v>
      </c>
      <c r="M26" s="181">
        <v>6.6642999999999999</v>
      </c>
      <c r="N26" s="181">
        <v>16.643699999999999</v>
      </c>
      <c r="O26" s="181">
        <v>13.7143</v>
      </c>
      <c r="P26" s="181">
        <v>11.157400000000001</v>
      </c>
      <c r="Q26" s="181">
        <v>15.549799999999999</v>
      </c>
      <c r="R26" s="181">
        <v>32.258099999999999</v>
      </c>
      <c r="S26" s="124"/>
      <c r="T26" s="127"/>
      <c r="U26" s="128"/>
      <c r="V26" s="128"/>
      <c r="W26" s="128"/>
      <c r="X26" s="128"/>
      <c r="Y26" s="128"/>
      <c r="Z26" s="128"/>
      <c r="AA26" s="128"/>
      <c r="AB26" s="128"/>
      <c r="AC26" s="128"/>
      <c r="AD26" s="128"/>
      <c r="AE26" s="128"/>
      <c r="AF26" s="128"/>
      <c r="AG26" s="128"/>
      <c r="AH26" s="128"/>
    </row>
    <row r="27" spans="1:34" x14ac:dyDescent="0.3">
      <c r="A27" s="177" t="s">
        <v>475</v>
      </c>
      <c r="B27" s="177" t="s">
        <v>1737</v>
      </c>
      <c r="C27" s="177">
        <v>119062</v>
      </c>
      <c r="D27" s="180">
        <v>44679</v>
      </c>
      <c r="E27" s="181">
        <v>84.438000000000002</v>
      </c>
      <c r="F27" s="181">
        <v>0.78659999999999997</v>
      </c>
      <c r="G27" s="181">
        <v>0.98909999999999998</v>
      </c>
      <c r="H27" s="181">
        <v>-0.7651</v>
      </c>
      <c r="I27" s="181">
        <v>-1.4128000000000001</v>
      </c>
      <c r="J27" s="181">
        <v>1.1003000000000001</v>
      </c>
      <c r="K27" s="181">
        <v>0.4138</v>
      </c>
      <c r="L27" s="181">
        <v>-0.4844</v>
      </c>
      <c r="M27" s="181">
        <v>7.1738999999999997</v>
      </c>
      <c r="N27" s="181">
        <v>17.385899999999999</v>
      </c>
      <c r="O27" s="181">
        <v>14.427099999999999</v>
      </c>
      <c r="P27" s="181">
        <v>9.9734999999999996</v>
      </c>
      <c r="Q27" s="181">
        <v>12.296900000000001</v>
      </c>
      <c r="R27" s="181">
        <v>33.0931</v>
      </c>
      <c r="S27" s="124"/>
      <c r="T27" s="127"/>
      <c r="U27" s="128"/>
      <c r="V27" s="128"/>
      <c r="W27" s="128"/>
      <c r="X27" s="128"/>
      <c r="Y27" s="128"/>
      <c r="Z27" s="128"/>
      <c r="AA27" s="128"/>
      <c r="AB27" s="128"/>
      <c r="AC27" s="128"/>
      <c r="AD27" s="128"/>
      <c r="AE27" s="128"/>
      <c r="AF27" s="128"/>
      <c r="AG27" s="128"/>
      <c r="AH27" s="128"/>
    </row>
    <row r="28" spans="1:34" x14ac:dyDescent="0.3">
      <c r="A28" s="177" t="s">
        <v>475</v>
      </c>
      <c r="B28" s="177" t="s">
        <v>493</v>
      </c>
      <c r="C28" s="177"/>
      <c r="D28" s="180">
        <v>44679</v>
      </c>
      <c r="E28" s="181">
        <v>84.438000000000002</v>
      </c>
      <c r="F28" s="181">
        <v>0.78659999999999997</v>
      </c>
      <c r="G28" s="181">
        <v>0.98909999999999998</v>
      </c>
      <c r="H28" s="181">
        <v>-0.7651</v>
      </c>
      <c r="I28" s="181">
        <v>-1.4128000000000001</v>
      </c>
      <c r="J28" s="181">
        <v>1.1003000000000001</v>
      </c>
      <c r="K28" s="181">
        <v>0.4138</v>
      </c>
      <c r="L28" s="181">
        <v>-0.4844</v>
      </c>
      <c r="M28" s="181">
        <v>7.1738999999999997</v>
      </c>
      <c r="N28" s="181">
        <v>17.385899999999999</v>
      </c>
      <c r="O28" s="181">
        <v>14.427099999999999</v>
      </c>
      <c r="P28" s="181">
        <v>12.0672</v>
      </c>
      <c r="Q28" s="181">
        <v>15.482699999999999</v>
      </c>
      <c r="R28" s="181">
        <v>33.0931</v>
      </c>
      <c r="S28" s="124"/>
      <c r="T28" s="127"/>
      <c r="U28" s="128"/>
      <c r="V28" s="128"/>
      <c r="W28" s="128"/>
      <c r="X28" s="128"/>
      <c r="Y28" s="128"/>
      <c r="Z28" s="128"/>
      <c r="AA28" s="128"/>
      <c r="AB28" s="128"/>
      <c r="AC28" s="128"/>
      <c r="AD28" s="128"/>
      <c r="AE28" s="128"/>
      <c r="AF28" s="128"/>
      <c r="AG28" s="128"/>
      <c r="AH28" s="128"/>
    </row>
    <row r="29" spans="1:34" x14ac:dyDescent="0.3">
      <c r="A29" s="177" t="s">
        <v>475</v>
      </c>
      <c r="B29" s="177" t="s">
        <v>494</v>
      </c>
      <c r="C29" s="177">
        <v>145228</v>
      </c>
      <c r="D29" s="180">
        <v>44679</v>
      </c>
      <c r="E29" s="181">
        <v>16.244700000000002</v>
      </c>
      <c r="F29" s="181">
        <v>0.73980000000000001</v>
      </c>
      <c r="G29" s="181">
        <v>0.84989999999999999</v>
      </c>
      <c r="H29" s="181">
        <v>-1.0031000000000001</v>
      </c>
      <c r="I29" s="181">
        <v>-1.3991</v>
      </c>
      <c r="J29" s="181">
        <v>-0.1076</v>
      </c>
      <c r="K29" s="181">
        <v>-1.2887999999999999</v>
      </c>
      <c r="L29" s="181">
        <v>-3.2126000000000001</v>
      </c>
      <c r="M29" s="181">
        <v>5.5933999999999999</v>
      </c>
      <c r="N29" s="181">
        <v>13.168799999999999</v>
      </c>
      <c r="O29" s="181">
        <v>13.9068</v>
      </c>
      <c r="P29" s="181"/>
      <c r="Q29" s="181">
        <v>14.788600000000001</v>
      </c>
      <c r="R29" s="181">
        <v>26.624199999999998</v>
      </c>
      <c r="S29" s="124"/>
      <c r="T29" s="127"/>
      <c r="U29" s="128"/>
      <c r="V29" s="128"/>
      <c r="W29" s="128"/>
      <c r="X29" s="128"/>
      <c r="Y29" s="128"/>
      <c r="Z29" s="128"/>
      <c r="AA29" s="128"/>
      <c r="AB29" s="128"/>
      <c r="AC29" s="128"/>
      <c r="AD29" s="128"/>
      <c r="AE29" s="128"/>
      <c r="AF29" s="128"/>
      <c r="AG29" s="128"/>
      <c r="AH29" s="128"/>
    </row>
    <row r="30" spans="1:34" x14ac:dyDescent="0.3">
      <c r="A30" s="177" t="s">
        <v>475</v>
      </c>
      <c r="B30" s="177" t="s">
        <v>495</v>
      </c>
      <c r="C30" s="177">
        <v>145227</v>
      </c>
      <c r="D30" s="180">
        <v>44679</v>
      </c>
      <c r="E30" s="181">
        <v>15.4453</v>
      </c>
      <c r="F30" s="181">
        <v>0.73570000000000002</v>
      </c>
      <c r="G30" s="181">
        <v>0.83760000000000001</v>
      </c>
      <c r="H30" s="181">
        <v>-1.0309999999999999</v>
      </c>
      <c r="I30" s="181">
        <v>-1.4584999999999999</v>
      </c>
      <c r="J30" s="181">
        <v>-0.23250000000000001</v>
      </c>
      <c r="K30" s="181">
        <v>-1.6511</v>
      </c>
      <c r="L30" s="181">
        <v>-3.9298000000000002</v>
      </c>
      <c r="M30" s="181">
        <v>4.4242999999999997</v>
      </c>
      <c r="N30" s="181">
        <v>11.5031</v>
      </c>
      <c r="O30" s="181">
        <v>12.254799999999999</v>
      </c>
      <c r="P30" s="181"/>
      <c r="Q30" s="181">
        <v>13.153700000000001</v>
      </c>
      <c r="R30" s="181">
        <v>24.765999999999998</v>
      </c>
      <c r="S30" s="124"/>
      <c r="T30" s="127"/>
      <c r="U30" s="128"/>
      <c r="V30" s="128"/>
      <c r="W30" s="128"/>
      <c r="X30" s="128"/>
      <c r="Y30" s="128"/>
      <c r="Z30" s="128"/>
      <c r="AA30" s="128"/>
      <c r="AB30" s="128"/>
      <c r="AC30" s="128"/>
      <c r="AD30" s="128"/>
      <c r="AE30" s="128"/>
      <c r="AF30" s="128"/>
      <c r="AG30" s="128"/>
      <c r="AH30" s="128"/>
    </row>
    <row r="31" spans="1:34" x14ac:dyDescent="0.3">
      <c r="A31" s="177" t="s">
        <v>475</v>
      </c>
      <c r="B31" s="177" t="s">
        <v>496</v>
      </c>
      <c r="C31" s="177">
        <v>100356</v>
      </c>
      <c r="D31" s="180">
        <v>44679</v>
      </c>
      <c r="E31" s="181">
        <v>227.99</v>
      </c>
      <c r="F31" s="181">
        <v>0.67559999999999998</v>
      </c>
      <c r="G31" s="181">
        <v>0.82699999999999996</v>
      </c>
      <c r="H31" s="181">
        <v>-1.119</v>
      </c>
      <c r="I31" s="181">
        <v>-1.2388999999999999</v>
      </c>
      <c r="J31" s="181">
        <v>1.1759999999999999</v>
      </c>
      <c r="K31" s="181">
        <v>2.4352</v>
      </c>
      <c r="L31" s="181">
        <v>3.9058000000000002</v>
      </c>
      <c r="M31" s="181">
        <v>19.166799999999999</v>
      </c>
      <c r="N31" s="181">
        <v>31.801400000000001</v>
      </c>
      <c r="O31" s="181">
        <v>19.123100000000001</v>
      </c>
      <c r="P31" s="181">
        <v>14.5723</v>
      </c>
      <c r="Q31" s="181">
        <v>14.9094</v>
      </c>
      <c r="R31" s="181">
        <v>42.155900000000003</v>
      </c>
      <c r="S31" s="124"/>
      <c r="T31" s="127"/>
      <c r="U31" s="128"/>
      <c r="V31" s="128"/>
      <c r="W31" s="128"/>
      <c r="X31" s="128"/>
      <c r="Y31" s="128"/>
      <c r="Z31" s="128"/>
      <c r="AA31" s="128"/>
      <c r="AB31" s="128"/>
      <c r="AC31" s="128"/>
      <c r="AD31" s="128"/>
      <c r="AE31" s="128"/>
      <c r="AF31" s="128"/>
      <c r="AG31" s="128"/>
      <c r="AH31" s="128"/>
    </row>
    <row r="32" spans="1:34" x14ac:dyDescent="0.3">
      <c r="A32" s="177" t="s">
        <v>475</v>
      </c>
      <c r="B32" s="177" t="s">
        <v>497</v>
      </c>
      <c r="C32" s="177">
        <v>120251</v>
      </c>
      <c r="D32" s="180">
        <v>44679</v>
      </c>
      <c r="E32" s="181">
        <v>248.26</v>
      </c>
      <c r="F32" s="181">
        <v>0.67720000000000002</v>
      </c>
      <c r="G32" s="181">
        <v>0.82850000000000001</v>
      </c>
      <c r="H32" s="181">
        <v>-1.1113</v>
      </c>
      <c r="I32" s="181">
        <v>-1.2176</v>
      </c>
      <c r="J32" s="181">
        <v>1.2191000000000001</v>
      </c>
      <c r="K32" s="181">
        <v>2.5741000000000001</v>
      </c>
      <c r="L32" s="181">
        <v>4.1882999999999999</v>
      </c>
      <c r="M32" s="181">
        <v>19.637599999999999</v>
      </c>
      <c r="N32" s="181">
        <v>32.475999999999999</v>
      </c>
      <c r="O32" s="181">
        <v>19.738099999999999</v>
      </c>
      <c r="P32" s="181">
        <v>15.4948</v>
      </c>
      <c r="Q32" s="181">
        <v>17.274699999999999</v>
      </c>
      <c r="R32" s="181">
        <v>42.879100000000001</v>
      </c>
      <c r="S32" s="124"/>
      <c r="T32" s="127"/>
      <c r="U32" s="128"/>
      <c r="V32" s="128"/>
      <c r="W32" s="128"/>
      <c r="X32" s="128"/>
      <c r="Y32" s="128"/>
      <c r="Z32" s="128"/>
      <c r="AA32" s="128"/>
      <c r="AB32" s="128"/>
      <c r="AC32" s="128"/>
      <c r="AD32" s="128"/>
      <c r="AE32" s="128"/>
      <c r="AF32" s="128"/>
      <c r="AG32" s="128"/>
      <c r="AH32" s="128"/>
    </row>
    <row r="33" spans="1:34" x14ac:dyDescent="0.3">
      <c r="A33" s="177" t="s">
        <v>475</v>
      </c>
      <c r="B33" s="177" t="s">
        <v>498</v>
      </c>
      <c r="C33" s="177">
        <v>139969</v>
      </c>
      <c r="D33" s="180">
        <v>44679</v>
      </c>
      <c r="E33" s="181">
        <v>15.592700000000001</v>
      </c>
      <c r="F33" s="181">
        <v>0.72019999999999995</v>
      </c>
      <c r="G33" s="181">
        <v>0.71050000000000002</v>
      </c>
      <c r="H33" s="181">
        <v>-1.0685</v>
      </c>
      <c r="I33" s="181">
        <v>-1.8209</v>
      </c>
      <c r="J33" s="181">
        <v>-0.79969999999999997</v>
      </c>
      <c r="K33" s="181">
        <v>-1.4517</v>
      </c>
      <c r="L33" s="181">
        <v>-4.5991</v>
      </c>
      <c r="M33" s="181">
        <v>5.7763</v>
      </c>
      <c r="N33" s="181">
        <v>11.837400000000001</v>
      </c>
      <c r="O33" s="181">
        <v>10.8497</v>
      </c>
      <c r="P33" s="181">
        <v>6.7077999999999998</v>
      </c>
      <c r="Q33" s="181">
        <v>8.3922000000000008</v>
      </c>
      <c r="R33" s="181">
        <v>22.991599999999998</v>
      </c>
      <c r="S33" s="124"/>
      <c r="T33" s="127"/>
      <c r="U33" s="128"/>
      <c r="V33" s="128"/>
      <c r="W33" s="128"/>
      <c r="X33" s="128"/>
      <c r="Y33" s="128"/>
      <c r="Z33" s="128"/>
      <c r="AA33" s="128"/>
      <c r="AB33" s="128"/>
      <c r="AC33" s="128"/>
      <c r="AD33" s="128"/>
      <c r="AE33" s="128"/>
      <c r="AF33" s="128"/>
      <c r="AG33" s="128"/>
      <c r="AH33" s="128"/>
    </row>
    <row r="34" spans="1:34" x14ac:dyDescent="0.3">
      <c r="A34" s="177" t="s">
        <v>475</v>
      </c>
      <c r="B34" s="177" t="s">
        <v>499</v>
      </c>
      <c r="C34" s="177">
        <v>139971</v>
      </c>
      <c r="D34" s="180">
        <v>44679</v>
      </c>
      <c r="E34" s="181">
        <v>16.8063</v>
      </c>
      <c r="F34" s="181">
        <v>0.7228</v>
      </c>
      <c r="G34" s="181">
        <v>0.71850000000000003</v>
      </c>
      <c r="H34" s="181">
        <v>-1.0504</v>
      </c>
      <c r="I34" s="181">
        <v>-1.8261000000000001</v>
      </c>
      <c r="J34" s="181">
        <v>-0.76990000000000003</v>
      </c>
      <c r="K34" s="181">
        <v>-1.2765</v>
      </c>
      <c r="L34" s="181">
        <v>-4.2135999999999996</v>
      </c>
      <c r="M34" s="181">
        <v>6.4465000000000003</v>
      </c>
      <c r="N34" s="181">
        <v>12.799300000000001</v>
      </c>
      <c r="O34" s="181">
        <v>11.8582</v>
      </c>
      <c r="P34" s="181">
        <v>8.1362000000000005</v>
      </c>
      <c r="Q34" s="181">
        <v>9.8760999999999992</v>
      </c>
      <c r="R34" s="181">
        <v>23.990400000000001</v>
      </c>
      <c r="S34" s="124"/>
      <c r="T34" s="127"/>
      <c r="U34" s="128"/>
      <c r="V34" s="128"/>
      <c r="W34" s="128"/>
      <c r="X34" s="128"/>
      <c r="Y34" s="128"/>
      <c r="Z34" s="128"/>
      <c r="AA34" s="128"/>
      <c r="AB34" s="128"/>
      <c r="AC34" s="128"/>
      <c r="AD34" s="128"/>
      <c r="AE34" s="128"/>
      <c r="AF34" s="128"/>
      <c r="AG34" s="128"/>
      <c r="AH34" s="128"/>
    </row>
    <row r="35" spans="1:34" x14ac:dyDescent="0.3">
      <c r="A35" s="177" t="s">
        <v>475</v>
      </c>
      <c r="B35" s="177" t="s">
        <v>500</v>
      </c>
      <c r="C35" s="177">
        <v>140382</v>
      </c>
      <c r="D35" s="180">
        <v>44679</v>
      </c>
      <c r="E35" s="181">
        <v>18.11</v>
      </c>
      <c r="F35" s="181">
        <v>0.83520000000000005</v>
      </c>
      <c r="G35" s="181">
        <v>1.0039</v>
      </c>
      <c r="H35" s="181">
        <v>-1.0383</v>
      </c>
      <c r="I35" s="181">
        <v>-1.4154</v>
      </c>
      <c r="J35" s="181">
        <v>0.55520000000000003</v>
      </c>
      <c r="K35" s="181">
        <v>-0.7127</v>
      </c>
      <c r="L35" s="181">
        <v>-2.9474999999999998</v>
      </c>
      <c r="M35" s="181">
        <v>5.8445</v>
      </c>
      <c r="N35" s="181">
        <v>16.989699999999999</v>
      </c>
      <c r="O35" s="181">
        <v>14.6929</v>
      </c>
      <c r="P35" s="181">
        <v>10.712</v>
      </c>
      <c r="Q35" s="181">
        <v>11.7895</v>
      </c>
      <c r="R35" s="181">
        <v>32.7926</v>
      </c>
      <c r="S35" s="124"/>
      <c r="T35" s="127"/>
      <c r="U35" s="128"/>
      <c r="V35" s="128"/>
      <c r="W35" s="128"/>
      <c r="X35" s="128"/>
      <c r="Y35" s="128"/>
      <c r="Z35" s="128"/>
      <c r="AA35" s="128"/>
      <c r="AB35" s="128"/>
      <c r="AC35" s="128"/>
      <c r="AD35" s="128"/>
      <c r="AE35" s="128"/>
      <c r="AF35" s="128"/>
      <c r="AG35" s="128"/>
      <c r="AH35" s="128"/>
    </row>
    <row r="36" spans="1:34" x14ac:dyDescent="0.3">
      <c r="A36" s="177" t="s">
        <v>475</v>
      </c>
      <c r="B36" s="177" t="s">
        <v>501</v>
      </c>
      <c r="C36" s="177">
        <v>140381</v>
      </c>
      <c r="D36" s="180">
        <v>44679</v>
      </c>
      <c r="E36" s="181">
        <v>16.71</v>
      </c>
      <c r="F36" s="181">
        <v>0.78410000000000002</v>
      </c>
      <c r="G36" s="181">
        <v>0.96679999999999999</v>
      </c>
      <c r="H36" s="181">
        <v>-1.0657000000000001</v>
      </c>
      <c r="I36" s="181">
        <v>-1.4741</v>
      </c>
      <c r="J36" s="181">
        <v>0.42070000000000002</v>
      </c>
      <c r="K36" s="181">
        <v>-1.0657000000000001</v>
      </c>
      <c r="L36" s="181">
        <v>-3.5775999999999999</v>
      </c>
      <c r="M36" s="181">
        <v>4.8305999999999996</v>
      </c>
      <c r="N36" s="181">
        <v>15.4803</v>
      </c>
      <c r="O36" s="181">
        <v>13.193</v>
      </c>
      <c r="P36" s="181">
        <v>9.0728000000000009</v>
      </c>
      <c r="Q36" s="181">
        <v>10.1143</v>
      </c>
      <c r="R36" s="181">
        <v>31.1158</v>
      </c>
      <c r="S36" s="124"/>
      <c r="T36" s="127"/>
      <c r="U36" s="128"/>
      <c r="V36" s="128"/>
      <c r="W36" s="128"/>
      <c r="X36" s="128"/>
      <c r="Y36" s="128"/>
      <c r="Z36" s="128"/>
      <c r="AA36" s="128"/>
      <c r="AB36" s="128"/>
      <c r="AC36" s="128"/>
      <c r="AD36" s="128"/>
      <c r="AE36" s="128"/>
      <c r="AF36" s="128"/>
      <c r="AG36" s="128"/>
      <c r="AH36" s="128"/>
    </row>
    <row r="37" spans="1:34" x14ac:dyDescent="0.3">
      <c r="A37" s="177" t="s">
        <v>475</v>
      </c>
      <c r="B37" s="177" t="s">
        <v>502</v>
      </c>
      <c r="C37" s="177">
        <v>145599</v>
      </c>
      <c r="D37" s="180">
        <v>44679</v>
      </c>
      <c r="E37" s="181">
        <v>15.483499999999999</v>
      </c>
      <c r="F37" s="181">
        <v>0.70960000000000001</v>
      </c>
      <c r="G37" s="181">
        <v>1.4545999999999999</v>
      </c>
      <c r="H37" s="181">
        <v>-0.4289</v>
      </c>
      <c r="I37" s="181">
        <v>-1.1119000000000001</v>
      </c>
      <c r="J37" s="181">
        <v>1.2814000000000001</v>
      </c>
      <c r="K37" s="181">
        <v>0.27979999999999999</v>
      </c>
      <c r="L37" s="181">
        <v>-2.8815</v>
      </c>
      <c r="M37" s="181">
        <v>8.2640999999999991</v>
      </c>
      <c r="N37" s="181">
        <v>13.063599999999999</v>
      </c>
      <c r="O37" s="181">
        <v>13.1464</v>
      </c>
      <c r="P37" s="181"/>
      <c r="Q37" s="181">
        <v>13.8287</v>
      </c>
      <c r="R37" s="181">
        <v>27.5854</v>
      </c>
      <c r="S37" s="124"/>
      <c r="T37" s="127"/>
      <c r="U37" s="128"/>
      <c r="V37" s="128"/>
      <c r="W37" s="128"/>
      <c r="X37" s="128"/>
      <c r="Y37" s="128"/>
      <c r="Z37" s="128"/>
      <c r="AA37" s="128"/>
      <c r="AB37" s="128"/>
      <c r="AC37" s="128"/>
      <c r="AD37" s="128"/>
      <c r="AE37" s="128"/>
      <c r="AF37" s="128"/>
      <c r="AG37" s="128"/>
      <c r="AH37" s="128"/>
    </row>
    <row r="38" spans="1:34" x14ac:dyDescent="0.3">
      <c r="A38" s="177" t="s">
        <v>475</v>
      </c>
      <c r="B38" s="177" t="s">
        <v>503</v>
      </c>
      <c r="C38" s="177">
        <v>145605</v>
      </c>
      <c r="D38" s="180">
        <v>44679</v>
      </c>
      <c r="E38" s="181">
        <v>14.4651</v>
      </c>
      <c r="F38" s="181">
        <v>0.70450000000000002</v>
      </c>
      <c r="G38" s="181">
        <v>1.4390000000000001</v>
      </c>
      <c r="H38" s="181">
        <v>-0.46579999999999999</v>
      </c>
      <c r="I38" s="181">
        <v>-1.1913</v>
      </c>
      <c r="J38" s="181">
        <v>1.1142000000000001</v>
      </c>
      <c r="K38" s="181">
        <v>-0.21110000000000001</v>
      </c>
      <c r="L38" s="181">
        <v>-3.8365</v>
      </c>
      <c r="M38" s="181">
        <v>6.6677</v>
      </c>
      <c r="N38" s="181">
        <v>10.854699999999999</v>
      </c>
      <c r="O38" s="181">
        <v>10.895799999999999</v>
      </c>
      <c r="P38" s="181"/>
      <c r="Q38" s="181">
        <v>11.5573</v>
      </c>
      <c r="R38" s="181">
        <v>25.080200000000001</v>
      </c>
      <c r="S38" s="124"/>
      <c r="T38" s="127"/>
      <c r="U38" s="128"/>
      <c r="V38" s="128"/>
      <c r="W38" s="128"/>
      <c r="X38" s="128"/>
      <c r="Y38" s="128"/>
      <c r="Z38" s="128"/>
      <c r="AA38" s="128"/>
      <c r="AB38" s="128"/>
      <c r="AC38" s="128"/>
      <c r="AD38" s="128"/>
      <c r="AE38" s="128"/>
      <c r="AF38" s="128"/>
      <c r="AG38" s="128"/>
      <c r="AH38" s="128"/>
    </row>
    <row r="39" spans="1:34" x14ac:dyDescent="0.3">
      <c r="A39" s="177" t="s">
        <v>475</v>
      </c>
      <c r="B39" s="177" t="s">
        <v>504</v>
      </c>
      <c r="C39" s="177">
        <v>143537</v>
      </c>
      <c r="D39" s="180">
        <v>44679</v>
      </c>
      <c r="E39" s="181">
        <v>14.888</v>
      </c>
      <c r="F39" s="181">
        <v>0.81669999999999998</v>
      </c>
      <c r="G39" s="181">
        <v>0.49480000000000002</v>
      </c>
      <c r="H39" s="181">
        <v>-1.1637999999999999</v>
      </c>
      <c r="I39" s="181">
        <v>-1.4333</v>
      </c>
      <c r="J39" s="181">
        <v>0.67349999999999999</v>
      </c>
      <c r="K39" s="181">
        <v>-1.5733999999999999</v>
      </c>
      <c r="L39" s="181">
        <v>-3.2204000000000002</v>
      </c>
      <c r="M39" s="181">
        <v>3.214</v>
      </c>
      <c r="N39" s="181">
        <v>12.2699</v>
      </c>
      <c r="O39" s="181">
        <v>12.0486</v>
      </c>
      <c r="P39" s="181"/>
      <c r="Q39" s="181">
        <v>10.9495</v>
      </c>
      <c r="R39" s="181">
        <v>24.378399999999999</v>
      </c>
      <c r="S39" s="124"/>
      <c r="T39" s="127"/>
      <c r="U39" s="128"/>
      <c r="V39" s="128"/>
      <c r="W39" s="128"/>
      <c r="X39" s="128"/>
      <c r="Y39" s="128"/>
      <c r="Z39" s="128"/>
      <c r="AA39" s="128"/>
      <c r="AB39" s="128"/>
      <c r="AC39" s="128"/>
      <c r="AD39" s="128"/>
      <c r="AE39" s="128"/>
      <c r="AF39" s="128"/>
      <c r="AG39" s="128"/>
      <c r="AH39" s="128"/>
    </row>
    <row r="40" spans="1:34" x14ac:dyDescent="0.3">
      <c r="A40" s="177" t="s">
        <v>475</v>
      </c>
      <c r="B40" s="177" t="s">
        <v>505</v>
      </c>
      <c r="C40" s="177">
        <v>143536</v>
      </c>
      <c r="D40" s="180">
        <v>44679</v>
      </c>
      <c r="E40" s="181">
        <v>14.0351</v>
      </c>
      <c r="F40" s="181">
        <v>0.81169999999999998</v>
      </c>
      <c r="G40" s="181">
        <v>0.48039999999999999</v>
      </c>
      <c r="H40" s="181">
        <v>-1.1947000000000001</v>
      </c>
      <c r="I40" s="181">
        <v>-1.4984</v>
      </c>
      <c r="J40" s="181">
        <v>0.53800000000000003</v>
      </c>
      <c r="K40" s="181">
        <v>-1.9587000000000001</v>
      </c>
      <c r="L40" s="181">
        <v>-3.9961000000000002</v>
      </c>
      <c r="M40" s="181">
        <v>1.9748000000000001</v>
      </c>
      <c r="N40" s="181">
        <v>10.476900000000001</v>
      </c>
      <c r="O40" s="181">
        <v>10.3553</v>
      </c>
      <c r="P40" s="181"/>
      <c r="Q40" s="181">
        <v>9.2537000000000003</v>
      </c>
      <c r="R40" s="181">
        <v>22.383800000000001</v>
      </c>
      <c r="S40" s="124"/>
      <c r="T40" s="127"/>
      <c r="U40" s="128"/>
      <c r="V40" s="128"/>
      <c r="W40" s="128"/>
      <c r="X40" s="128"/>
      <c r="Y40" s="128"/>
      <c r="Z40" s="128"/>
      <c r="AA40" s="128"/>
      <c r="AB40" s="128"/>
      <c r="AC40" s="128"/>
      <c r="AD40" s="128"/>
      <c r="AE40" s="128"/>
      <c r="AF40" s="128"/>
      <c r="AG40" s="128"/>
      <c r="AH40" s="128"/>
    </row>
    <row r="41" spans="1:34" x14ac:dyDescent="0.3">
      <c r="A41" s="177" t="s">
        <v>475</v>
      </c>
      <c r="B41" s="177" t="s">
        <v>506</v>
      </c>
      <c r="C41" s="177">
        <v>100221</v>
      </c>
      <c r="D41" s="180">
        <v>44679</v>
      </c>
      <c r="E41" s="181">
        <v>198.29151794265101</v>
      </c>
      <c r="F41" s="181">
        <v>0.65090000000000003</v>
      </c>
      <c r="G41" s="181">
        <v>1.2036</v>
      </c>
      <c r="H41" s="181">
        <v>-0.68779999999999997</v>
      </c>
      <c r="I41" s="181">
        <v>-1.4333</v>
      </c>
      <c r="J41" s="181">
        <v>0.44590000000000002</v>
      </c>
      <c r="K41" s="181">
        <v>-0.86199999999999999</v>
      </c>
      <c r="L41" s="181">
        <v>-4.5532000000000004</v>
      </c>
      <c r="M41" s="181">
        <v>4.2656000000000001</v>
      </c>
      <c r="N41" s="181">
        <v>13.059200000000001</v>
      </c>
      <c r="O41" s="181">
        <v>12.427199999999999</v>
      </c>
      <c r="P41" s="181">
        <v>9.8987999999999996</v>
      </c>
      <c r="Q41" s="181">
        <v>11.6563</v>
      </c>
      <c r="R41" s="181">
        <v>38.524299999999997</v>
      </c>
      <c r="S41" s="124"/>
      <c r="T41" s="127"/>
      <c r="U41" s="128"/>
      <c r="V41" s="128"/>
      <c r="W41" s="128"/>
      <c r="X41" s="128"/>
      <c r="Y41" s="128"/>
      <c r="Z41" s="128"/>
      <c r="AA41" s="128"/>
      <c r="AB41" s="128"/>
      <c r="AC41" s="128"/>
      <c r="AD41" s="128"/>
      <c r="AE41" s="128"/>
      <c r="AF41" s="128"/>
      <c r="AG41" s="128"/>
      <c r="AH41" s="128"/>
    </row>
    <row r="42" spans="1:34" x14ac:dyDescent="0.3">
      <c r="A42" s="177" t="s">
        <v>475</v>
      </c>
      <c r="B42" s="177" t="s">
        <v>507</v>
      </c>
      <c r="C42" s="177">
        <v>120484</v>
      </c>
      <c r="D42" s="180">
        <v>44679</v>
      </c>
      <c r="E42" s="181">
        <v>72.672499999999999</v>
      </c>
      <c r="F42" s="181">
        <v>0.65300000000000002</v>
      </c>
      <c r="G42" s="181">
        <v>1.2103999999999999</v>
      </c>
      <c r="H42" s="181">
        <v>-0.67220000000000002</v>
      </c>
      <c r="I42" s="181">
        <v>-1.3996999999999999</v>
      </c>
      <c r="J42" s="181">
        <v>0.51149999999999995</v>
      </c>
      <c r="K42" s="181">
        <v>-0.67879999999999996</v>
      </c>
      <c r="L42" s="181">
        <v>-4.1725000000000003</v>
      </c>
      <c r="M42" s="181">
        <v>4.8874000000000004</v>
      </c>
      <c r="N42" s="181">
        <v>13.954800000000001</v>
      </c>
      <c r="O42" s="181">
        <v>13.354699999999999</v>
      </c>
      <c r="P42" s="181">
        <v>10.750500000000001</v>
      </c>
      <c r="Q42" s="181">
        <v>12.1211</v>
      </c>
      <c r="R42" s="181">
        <v>39.614600000000003</v>
      </c>
      <c r="S42" s="124"/>
      <c r="T42" s="127"/>
      <c r="U42" s="128"/>
      <c r="V42" s="128"/>
      <c r="W42" s="128"/>
      <c r="X42" s="128"/>
      <c r="Y42" s="128"/>
      <c r="Z42" s="128"/>
      <c r="AA42" s="128"/>
      <c r="AB42" s="128"/>
      <c r="AC42" s="128"/>
      <c r="AD42" s="128"/>
      <c r="AE42" s="128"/>
      <c r="AF42" s="128"/>
      <c r="AG42" s="128"/>
      <c r="AH42" s="128"/>
    </row>
    <row r="43" spans="1:34" x14ac:dyDescent="0.3">
      <c r="A43" s="177" t="s">
        <v>475</v>
      </c>
      <c r="B43" s="177" t="s">
        <v>1738</v>
      </c>
      <c r="C43" s="177">
        <v>133036</v>
      </c>
      <c r="D43" s="180">
        <v>44679</v>
      </c>
      <c r="E43" s="181">
        <v>39.768999999999998</v>
      </c>
      <c r="F43" s="181">
        <v>0.90329999999999999</v>
      </c>
      <c r="G43" s="181">
        <v>1.1984999999999999</v>
      </c>
      <c r="H43" s="181">
        <v>-0.94650000000000001</v>
      </c>
      <c r="I43" s="181">
        <v>-1.5691999999999999</v>
      </c>
      <c r="J43" s="181">
        <v>1.2912999999999999</v>
      </c>
      <c r="K43" s="181">
        <v>0.58930000000000005</v>
      </c>
      <c r="L43" s="181">
        <v>0.41410000000000002</v>
      </c>
      <c r="M43" s="181">
        <v>8.3831000000000007</v>
      </c>
      <c r="N43" s="181">
        <v>15.796099999999999</v>
      </c>
      <c r="O43" s="181">
        <v>17.101400000000002</v>
      </c>
      <c r="P43" s="181">
        <v>11.6091</v>
      </c>
      <c r="Q43" s="181">
        <v>11.4335</v>
      </c>
      <c r="R43" s="181">
        <v>35.105699999999999</v>
      </c>
      <c r="S43" s="124"/>
      <c r="T43" s="127"/>
      <c r="U43" s="128"/>
      <c r="V43" s="128"/>
      <c r="W43" s="128"/>
      <c r="X43" s="128"/>
      <c r="Y43" s="128"/>
      <c r="Z43" s="128"/>
      <c r="AA43" s="128"/>
      <c r="AB43" s="128"/>
      <c r="AC43" s="128"/>
      <c r="AD43" s="128"/>
      <c r="AE43" s="128"/>
      <c r="AF43" s="128"/>
      <c r="AG43" s="128"/>
      <c r="AH43" s="128"/>
    </row>
    <row r="44" spans="1:34" x14ac:dyDescent="0.3">
      <c r="A44" s="177" t="s">
        <v>475</v>
      </c>
      <c r="B44" s="177" t="s">
        <v>1739</v>
      </c>
      <c r="C44" s="177">
        <v>133035</v>
      </c>
      <c r="D44" s="180">
        <v>44679</v>
      </c>
      <c r="E44" s="181">
        <v>44.704999999999998</v>
      </c>
      <c r="F44" s="181">
        <v>0.90739999999999998</v>
      </c>
      <c r="G44" s="181">
        <v>1.2112000000000001</v>
      </c>
      <c r="H44" s="181">
        <v>-0.91759999999999997</v>
      </c>
      <c r="I44" s="181">
        <v>-1.5113000000000001</v>
      </c>
      <c r="J44" s="181">
        <v>1.411</v>
      </c>
      <c r="K44" s="181">
        <v>0.94159999999999999</v>
      </c>
      <c r="L44" s="181">
        <v>1.1242000000000001</v>
      </c>
      <c r="M44" s="181">
        <v>9.5414999999999992</v>
      </c>
      <c r="N44" s="181">
        <v>17.4315</v>
      </c>
      <c r="O44" s="181">
        <v>18.655200000000001</v>
      </c>
      <c r="P44" s="181">
        <v>13.101699999999999</v>
      </c>
      <c r="Q44" s="181">
        <v>12.973800000000001</v>
      </c>
      <c r="R44" s="181">
        <v>36.938299999999998</v>
      </c>
      <c r="S44" s="124"/>
      <c r="T44" s="127"/>
      <c r="U44" s="128"/>
      <c r="V44" s="128"/>
      <c r="W44" s="128"/>
      <c r="X44" s="128"/>
      <c r="Y44" s="128"/>
      <c r="Z44" s="128"/>
      <c r="AA44" s="128"/>
      <c r="AB44" s="128"/>
      <c r="AC44" s="128"/>
      <c r="AD44" s="128"/>
      <c r="AE44" s="128"/>
      <c r="AF44" s="128"/>
      <c r="AG44" s="128"/>
      <c r="AH44" s="128"/>
    </row>
    <row r="45" spans="1:34" x14ac:dyDescent="0.3">
      <c r="A45" s="177" t="s">
        <v>475</v>
      </c>
      <c r="B45" s="177" t="s">
        <v>1873</v>
      </c>
      <c r="C45" s="177">
        <v>100286</v>
      </c>
      <c r="D45" s="180">
        <v>44679</v>
      </c>
      <c r="E45" s="181">
        <v>156.143735552778</v>
      </c>
      <c r="F45" s="181">
        <v>0.90229999999999999</v>
      </c>
      <c r="G45" s="181">
        <v>1.1994</v>
      </c>
      <c r="H45" s="181">
        <v>-0.94510000000000005</v>
      </c>
      <c r="I45" s="181">
        <v>-1.5709</v>
      </c>
      <c r="J45" s="181">
        <v>1.2915000000000001</v>
      </c>
      <c r="K45" s="181">
        <v>0.59399999999999997</v>
      </c>
      <c r="L45" s="181">
        <v>0.4168</v>
      </c>
      <c r="M45" s="181">
        <v>8.3842999999999996</v>
      </c>
      <c r="N45" s="181">
        <v>15.8004</v>
      </c>
      <c r="O45" s="181">
        <v>16.9712</v>
      </c>
      <c r="P45" s="181">
        <v>11.284000000000001</v>
      </c>
      <c r="Q45" s="181">
        <v>13.029400000000001</v>
      </c>
      <c r="R45" s="181">
        <v>35.104199999999999</v>
      </c>
      <c r="S45" s="124"/>
      <c r="T45" s="127"/>
      <c r="U45" s="128"/>
      <c r="V45" s="128"/>
      <c r="W45" s="128"/>
      <c r="X45" s="128"/>
      <c r="Y45" s="128"/>
      <c r="Z45" s="128"/>
      <c r="AA45" s="128"/>
      <c r="AB45" s="128"/>
      <c r="AC45" s="128"/>
      <c r="AD45" s="128"/>
      <c r="AE45" s="128"/>
      <c r="AF45" s="128"/>
      <c r="AG45" s="128"/>
      <c r="AH45" s="128"/>
    </row>
    <row r="46" spans="1:34" x14ac:dyDescent="0.3">
      <c r="A46" s="177" t="s">
        <v>475</v>
      </c>
      <c r="B46" s="177" t="s">
        <v>1874</v>
      </c>
      <c r="C46" s="177">
        <v>119767</v>
      </c>
      <c r="D46" s="180">
        <v>44679</v>
      </c>
      <c r="E46" s="181">
        <v>78.200767997992202</v>
      </c>
      <c r="F46" s="181">
        <v>0.90580000000000005</v>
      </c>
      <c r="G46" s="181">
        <v>1.2114</v>
      </c>
      <c r="H46" s="181">
        <v>-0.91839999999999999</v>
      </c>
      <c r="I46" s="181">
        <v>-1.5129999999999999</v>
      </c>
      <c r="J46" s="181">
        <v>1.4098999999999999</v>
      </c>
      <c r="K46" s="181">
        <v>0.94299999999999995</v>
      </c>
      <c r="L46" s="181">
        <v>1.1217999999999999</v>
      </c>
      <c r="M46" s="181">
        <v>9.5414999999999992</v>
      </c>
      <c r="N46" s="181">
        <v>17.432300000000001</v>
      </c>
      <c r="O46" s="181">
        <v>18.520099999999999</v>
      </c>
      <c r="P46" s="181">
        <v>12.813700000000001</v>
      </c>
      <c r="Q46" s="181">
        <v>13.811</v>
      </c>
      <c r="R46" s="181">
        <v>36.936799999999998</v>
      </c>
      <c r="S46" s="124"/>
      <c r="T46" s="127"/>
      <c r="U46" s="128"/>
      <c r="V46" s="128"/>
      <c r="W46" s="128"/>
      <c r="X46" s="128"/>
      <c r="Y46" s="128"/>
      <c r="Z46" s="128"/>
      <c r="AA46" s="128"/>
      <c r="AB46" s="128"/>
      <c r="AC46" s="128"/>
      <c r="AD46" s="128"/>
      <c r="AE46" s="128"/>
      <c r="AF46" s="128"/>
      <c r="AG46" s="128"/>
      <c r="AH46" s="128"/>
    </row>
    <row r="47" spans="1:34" x14ac:dyDescent="0.3">
      <c r="A47" s="177" t="s">
        <v>475</v>
      </c>
      <c r="B47" s="177" t="s">
        <v>508</v>
      </c>
      <c r="C47" s="177">
        <v>119347</v>
      </c>
      <c r="D47" s="180">
        <v>44679</v>
      </c>
      <c r="E47" s="181">
        <v>39.905000000000001</v>
      </c>
      <c r="F47" s="181">
        <v>0.69389999999999996</v>
      </c>
      <c r="G47" s="181">
        <v>0.69140000000000001</v>
      </c>
      <c r="H47" s="181">
        <v>-0.9728</v>
      </c>
      <c r="I47" s="181">
        <v>-1.4472</v>
      </c>
      <c r="J47" s="181">
        <v>-0.52100000000000002</v>
      </c>
      <c r="K47" s="181">
        <v>-0.39190000000000003</v>
      </c>
      <c r="L47" s="181">
        <v>-2.6208999999999998</v>
      </c>
      <c r="M47" s="181">
        <v>3.9083999999999999</v>
      </c>
      <c r="N47" s="181">
        <v>11.5662</v>
      </c>
      <c r="O47" s="181">
        <v>12.645200000000001</v>
      </c>
      <c r="P47" s="181">
        <v>9.8218999999999994</v>
      </c>
      <c r="Q47" s="181">
        <v>14.232100000000001</v>
      </c>
      <c r="R47" s="181">
        <v>26.9619</v>
      </c>
      <c r="S47" s="124"/>
      <c r="T47" s="127"/>
      <c r="U47" s="128"/>
      <c r="V47" s="128"/>
      <c r="W47" s="128"/>
      <c r="X47" s="128"/>
      <c r="Y47" s="128"/>
      <c r="Z47" s="128"/>
      <c r="AA47" s="128"/>
      <c r="AB47" s="128"/>
      <c r="AC47" s="128"/>
      <c r="AD47" s="128"/>
      <c r="AE47" s="128"/>
      <c r="AF47" s="128"/>
      <c r="AG47" s="128"/>
      <c r="AH47" s="128"/>
    </row>
    <row r="48" spans="1:34" x14ac:dyDescent="0.3">
      <c r="A48" s="177" t="s">
        <v>475</v>
      </c>
      <c r="B48" s="177" t="s">
        <v>509</v>
      </c>
      <c r="C48" s="177">
        <v>118191</v>
      </c>
      <c r="D48" s="180">
        <v>44679</v>
      </c>
      <c r="E48" s="181">
        <v>36.313000000000002</v>
      </c>
      <c r="F48" s="181">
        <v>0.69320000000000004</v>
      </c>
      <c r="G48" s="181">
        <v>0.68210000000000004</v>
      </c>
      <c r="H48" s="181">
        <v>-0.99239999999999995</v>
      </c>
      <c r="I48" s="181">
        <v>-1.4866999999999999</v>
      </c>
      <c r="J48" s="181">
        <v>-0.60489999999999999</v>
      </c>
      <c r="K48" s="181">
        <v>-0.63759999999999994</v>
      </c>
      <c r="L48" s="181">
        <v>-3.1059000000000001</v>
      </c>
      <c r="M48" s="181">
        <v>3.1297000000000001</v>
      </c>
      <c r="N48" s="181">
        <v>10.4444</v>
      </c>
      <c r="O48" s="181">
        <v>11.4939</v>
      </c>
      <c r="P48" s="181">
        <v>8.6890999999999998</v>
      </c>
      <c r="Q48" s="181">
        <v>12.171799999999999</v>
      </c>
      <c r="R48" s="181">
        <v>25.6814</v>
      </c>
      <c r="S48" s="124"/>
      <c r="T48" s="127"/>
      <c r="U48" s="128"/>
      <c r="V48" s="128"/>
      <c r="W48" s="128"/>
      <c r="X48" s="128"/>
      <c r="Y48" s="128"/>
      <c r="Z48" s="128"/>
      <c r="AA48" s="128"/>
      <c r="AB48" s="128"/>
      <c r="AC48" s="128"/>
      <c r="AD48" s="128"/>
      <c r="AE48" s="128"/>
      <c r="AF48" s="128"/>
      <c r="AG48" s="128"/>
      <c r="AH48" s="128"/>
    </row>
    <row r="49" spans="1:34" x14ac:dyDescent="0.3">
      <c r="A49" s="177" t="s">
        <v>475</v>
      </c>
      <c r="B49" s="177" t="s">
        <v>510</v>
      </c>
      <c r="C49" s="177">
        <v>100323</v>
      </c>
      <c r="D49" s="180">
        <v>44679</v>
      </c>
      <c r="E49" s="181">
        <v>133.36590000000001</v>
      </c>
      <c r="F49" s="181">
        <v>1.0005999999999999</v>
      </c>
      <c r="G49" s="181">
        <v>1.0124</v>
      </c>
      <c r="H49" s="181">
        <v>-0.63070000000000004</v>
      </c>
      <c r="I49" s="181">
        <v>-1.5612999999999999</v>
      </c>
      <c r="J49" s="181">
        <v>0.25330000000000003</v>
      </c>
      <c r="K49" s="181">
        <v>-2.6152000000000002</v>
      </c>
      <c r="L49" s="181">
        <v>-4.4915000000000003</v>
      </c>
      <c r="M49" s="181">
        <v>2.198</v>
      </c>
      <c r="N49" s="181">
        <v>9.0085999999999995</v>
      </c>
      <c r="O49" s="181">
        <v>9.6221999999999994</v>
      </c>
      <c r="P49" s="181">
        <v>7.3231999999999999</v>
      </c>
      <c r="Q49" s="181">
        <v>8.6164000000000005</v>
      </c>
      <c r="R49" s="181">
        <v>19.6173</v>
      </c>
      <c r="S49" s="124"/>
      <c r="T49" s="127"/>
      <c r="U49" s="128"/>
      <c r="V49" s="128"/>
      <c r="W49" s="128"/>
      <c r="X49" s="128"/>
      <c r="Y49" s="128"/>
      <c r="Z49" s="128"/>
      <c r="AA49" s="128"/>
      <c r="AB49" s="128"/>
      <c r="AC49" s="128"/>
      <c r="AD49" s="128"/>
      <c r="AE49" s="128"/>
      <c r="AF49" s="128"/>
      <c r="AG49" s="128"/>
      <c r="AH49" s="128"/>
    </row>
    <row r="50" spans="1:34" x14ac:dyDescent="0.3">
      <c r="A50" s="177" t="s">
        <v>475</v>
      </c>
      <c r="B50" s="177" t="s">
        <v>511</v>
      </c>
      <c r="C50" s="177">
        <v>120261</v>
      </c>
      <c r="D50" s="180">
        <v>44679</v>
      </c>
      <c r="E50" s="181">
        <v>146.2636</v>
      </c>
      <c r="F50" s="181">
        <v>1.0038</v>
      </c>
      <c r="G50" s="181">
        <v>1.0221</v>
      </c>
      <c r="H50" s="181">
        <v>-0.60840000000000005</v>
      </c>
      <c r="I50" s="181">
        <v>-1.5130999999999999</v>
      </c>
      <c r="J50" s="181">
        <v>0.35620000000000002</v>
      </c>
      <c r="K50" s="181">
        <v>-2.3228</v>
      </c>
      <c r="L50" s="181">
        <v>-3.9142999999999999</v>
      </c>
      <c r="M50" s="181">
        <v>3.1339999999999999</v>
      </c>
      <c r="N50" s="181">
        <v>10.3432</v>
      </c>
      <c r="O50" s="181">
        <v>10.8705</v>
      </c>
      <c r="P50" s="181">
        <v>8.6556999999999995</v>
      </c>
      <c r="Q50" s="181">
        <v>10.0489</v>
      </c>
      <c r="R50" s="181">
        <v>21.060500000000001</v>
      </c>
      <c r="S50" s="124"/>
      <c r="T50" s="127"/>
      <c r="U50" s="128"/>
      <c r="V50" s="128"/>
      <c r="W50" s="128"/>
      <c r="X50" s="128"/>
      <c r="Y50" s="128"/>
      <c r="Z50" s="128"/>
      <c r="AA50" s="128"/>
      <c r="AB50" s="128"/>
      <c r="AC50" s="128"/>
      <c r="AD50" s="128"/>
      <c r="AE50" s="128"/>
      <c r="AF50" s="128"/>
      <c r="AG50" s="128"/>
      <c r="AH50" s="128"/>
    </row>
    <row r="51" spans="1:34" x14ac:dyDescent="0.3">
      <c r="A51" s="177" t="s">
        <v>475</v>
      </c>
      <c r="B51" s="177" t="s">
        <v>512</v>
      </c>
      <c r="C51" s="177">
        <v>147446</v>
      </c>
      <c r="D51" s="180">
        <v>44679</v>
      </c>
      <c r="E51" s="181">
        <v>17.5745</v>
      </c>
      <c r="F51" s="181">
        <v>0.69210000000000005</v>
      </c>
      <c r="G51" s="181">
        <v>0.77470000000000006</v>
      </c>
      <c r="H51" s="181">
        <v>-1.4490000000000001</v>
      </c>
      <c r="I51" s="181">
        <v>-2.3096000000000001</v>
      </c>
      <c r="J51" s="181">
        <v>-0.27289999999999998</v>
      </c>
      <c r="K51" s="181">
        <v>-0.36399999999999999</v>
      </c>
      <c r="L51" s="181">
        <v>-0.59840000000000004</v>
      </c>
      <c r="M51" s="181">
        <v>8.6945999999999994</v>
      </c>
      <c r="N51" s="181">
        <v>19.664300000000001</v>
      </c>
      <c r="O51" s="181"/>
      <c r="P51" s="181"/>
      <c r="Q51" s="181">
        <v>22.503399999999999</v>
      </c>
      <c r="R51" s="181">
        <v>33.9756</v>
      </c>
      <c r="S51" s="124"/>
      <c r="T51" s="127"/>
      <c r="U51" s="128"/>
      <c r="V51" s="128"/>
      <c r="W51" s="128"/>
      <c r="X51" s="128"/>
      <c r="Y51" s="128"/>
      <c r="Z51" s="128"/>
      <c r="AA51" s="128"/>
      <c r="AB51" s="128"/>
      <c r="AC51" s="128"/>
      <c r="AD51" s="128"/>
      <c r="AE51" s="128"/>
      <c r="AF51" s="128"/>
      <c r="AG51" s="128"/>
      <c r="AH51" s="128"/>
    </row>
    <row r="52" spans="1:34" x14ac:dyDescent="0.3">
      <c r="A52" s="177" t="s">
        <v>475</v>
      </c>
      <c r="B52" s="177" t="s">
        <v>513</v>
      </c>
      <c r="C52" s="177">
        <v>147447</v>
      </c>
      <c r="D52" s="180">
        <v>44679</v>
      </c>
      <c r="E52" s="181">
        <v>16.678000000000001</v>
      </c>
      <c r="F52" s="181">
        <v>0.68640000000000001</v>
      </c>
      <c r="G52" s="181">
        <v>0.75760000000000005</v>
      </c>
      <c r="H52" s="181">
        <v>-1.4873000000000001</v>
      </c>
      <c r="I52" s="181">
        <v>-2.3902000000000001</v>
      </c>
      <c r="J52" s="181">
        <v>-0.44590000000000002</v>
      </c>
      <c r="K52" s="181">
        <v>-0.85719999999999996</v>
      </c>
      <c r="L52" s="181">
        <v>-1.5699000000000001</v>
      </c>
      <c r="M52" s="181">
        <v>7.0956000000000001</v>
      </c>
      <c r="N52" s="181">
        <v>17.334199999999999</v>
      </c>
      <c r="O52" s="181"/>
      <c r="P52" s="181"/>
      <c r="Q52" s="181">
        <v>20.216200000000001</v>
      </c>
      <c r="R52" s="181">
        <v>31.463799999999999</v>
      </c>
      <c r="S52" s="124"/>
      <c r="T52" s="127"/>
      <c r="U52" s="128"/>
      <c r="V52" s="128"/>
      <c r="W52" s="128"/>
      <c r="X52" s="128"/>
      <c r="Y52" s="128"/>
      <c r="Z52" s="128"/>
      <c r="AA52" s="128"/>
      <c r="AB52" s="128"/>
      <c r="AC52" s="128"/>
      <c r="AD52" s="128"/>
      <c r="AE52" s="128"/>
      <c r="AF52" s="128"/>
      <c r="AG52" s="128"/>
      <c r="AH52" s="128"/>
    </row>
    <row r="53" spans="1:34" x14ac:dyDescent="0.3">
      <c r="A53" s="177" t="s">
        <v>475</v>
      </c>
      <c r="B53" s="177" t="s">
        <v>1740</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475</v>
      </c>
      <c r="B54" s="177" t="s">
        <v>514</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475</v>
      </c>
      <c r="B55" s="177" t="s">
        <v>1741</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475</v>
      </c>
      <c r="B56" s="177" t="s">
        <v>1742</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475</v>
      </c>
      <c r="B57" s="177" t="s">
        <v>515</v>
      </c>
      <c r="C57" s="177">
        <v>134813</v>
      </c>
      <c r="D57" s="180">
        <v>44679</v>
      </c>
      <c r="E57" s="181">
        <v>24.231000000000002</v>
      </c>
      <c r="F57" s="181">
        <v>0.82809999999999995</v>
      </c>
      <c r="G57" s="181">
        <v>0.88260000000000005</v>
      </c>
      <c r="H57" s="181">
        <v>-0.89170000000000005</v>
      </c>
      <c r="I57" s="181">
        <v>-1.2632000000000001</v>
      </c>
      <c r="J57" s="181">
        <v>1.2029000000000001</v>
      </c>
      <c r="K57" s="181">
        <v>-0.15659999999999999</v>
      </c>
      <c r="L57" s="181">
        <v>-1.99</v>
      </c>
      <c r="M57" s="181">
        <v>6.3136000000000001</v>
      </c>
      <c r="N57" s="181">
        <v>15.5563</v>
      </c>
      <c r="O57" s="181">
        <v>15.1686</v>
      </c>
      <c r="P57" s="181">
        <v>13.968</v>
      </c>
      <c r="Q57" s="181">
        <v>14.002700000000001</v>
      </c>
      <c r="R57" s="181">
        <v>29.24</v>
      </c>
      <c r="S57" s="124"/>
      <c r="T57" s="127"/>
      <c r="U57" s="128"/>
      <c r="V57" s="128"/>
      <c r="W57" s="128"/>
      <c r="X57" s="128"/>
      <c r="Y57" s="128"/>
      <c r="Z57" s="128"/>
      <c r="AA57" s="128"/>
      <c r="AB57" s="128"/>
      <c r="AC57" s="128"/>
      <c r="AD57" s="128"/>
      <c r="AE57" s="128"/>
      <c r="AF57" s="128"/>
      <c r="AG57" s="128"/>
      <c r="AH57" s="128"/>
    </row>
    <row r="58" spans="1:34" x14ac:dyDescent="0.3">
      <c r="A58" s="177" t="s">
        <v>475</v>
      </c>
      <c r="B58" s="177" t="s">
        <v>516</v>
      </c>
      <c r="C58" s="177">
        <v>134815</v>
      </c>
      <c r="D58" s="180">
        <v>44679</v>
      </c>
      <c r="E58" s="181">
        <v>21.693000000000001</v>
      </c>
      <c r="F58" s="181">
        <v>0.8226</v>
      </c>
      <c r="G58" s="181">
        <v>0.86950000000000005</v>
      </c>
      <c r="H58" s="181">
        <v>-0.91810000000000003</v>
      </c>
      <c r="I58" s="181">
        <v>-1.3191999999999999</v>
      </c>
      <c r="J58" s="181">
        <v>1.0857000000000001</v>
      </c>
      <c r="K58" s="181">
        <v>-0.49080000000000001</v>
      </c>
      <c r="L58" s="181">
        <v>-2.6696</v>
      </c>
      <c r="M58" s="181">
        <v>5.1935000000000002</v>
      </c>
      <c r="N58" s="181">
        <v>13.921900000000001</v>
      </c>
      <c r="O58" s="181">
        <v>13.4544</v>
      </c>
      <c r="P58" s="181">
        <v>12.2166</v>
      </c>
      <c r="Q58" s="181">
        <v>12.1502</v>
      </c>
      <c r="R58" s="181">
        <v>27.3779</v>
      </c>
      <c r="S58" s="124"/>
      <c r="T58" s="127"/>
      <c r="U58" s="128"/>
      <c r="V58" s="128"/>
      <c r="W58" s="128"/>
      <c r="X58" s="128"/>
      <c r="Y58" s="128"/>
      <c r="Z58" s="128"/>
      <c r="AA58" s="128"/>
      <c r="AB58" s="128"/>
      <c r="AC58" s="128"/>
      <c r="AD58" s="128"/>
      <c r="AE58" s="128"/>
      <c r="AF58" s="128"/>
      <c r="AG58" s="128"/>
      <c r="AH58" s="128"/>
    </row>
    <row r="59" spans="1:34" x14ac:dyDescent="0.3">
      <c r="A59" s="177" t="s">
        <v>475</v>
      </c>
      <c r="B59" s="177" t="s">
        <v>517</v>
      </c>
      <c r="C59" s="177">
        <v>144681</v>
      </c>
      <c r="D59" s="180">
        <v>44679</v>
      </c>
      <c r="E59" s="181">
        <v>15.541700000000001</v>
      </c>
      <c r="F59" s="181">
        <v>0.85399999999999998</v>
      </c>
      <c r="G59" s="181">
        <v>1.1105</v>
      </c>
      <c r="H59" s="181">
        <v>-0.61260000000000003</v>
      </c>
      <c r="I59" s="181">
        <v>-0.96479999999999999</v>
      </c>
      <c r="J59" s="181">
        <v>1.8260000000000001</v>
      </c>
      <c r="K59" s="181">
        <v>6.9500000000000006E-2</v>
      </c>
      <c r="L59" s="181">
        <v>-4.6679000000000004</v>
      </c>
      <c r="M59" s="181">
        <v>2.7054999999999998</v>
      </c>
      <c r="N59" s="181">
        <v>7.6623000000000001</v>
      </c>
      <c r="O59" s="181">
        <v>14.163600000000001</v>
      </c>
      <c r="P59" s="181"/>
      <c r="Q59" s="181">
        <v>12.946300000000001</v>
      </c>
      <c r="R59" s="181">
        <v>21.721</v>
      </c>
      <c r="S59" s="124"/>
      <c r="T59" s="127"/>
      <c r="U59" s="128"/>
      <c r="V59" s="128"/>
      <c r="W59" s="128"/>
      <c r="X59" s="128"/>
      <c r="Y59" s="128"/>
      <c r="Z59" s="128"/>
      <c r="AA59" s="128"/>
      <c r="AB59" s="128"/>
      <c r="AC59" s="128"/>
      <c r="AD59" s="128"/>
      <c r="AE59" s="128"/>
      <c r="AF59" s="128"/>
      <c r="AG59" s="128"/>
      <c r="AH59" s="128"/>
    </row>
    <row r="60" spans="1:34" x14ac:dyDescent="0.3">
      <c r="A60" s="177" t="s">
        <v>475</v>
      </c>
      <c r="B60" s="177" t="s">
        <v>518</v>
      </c>
      <c r="C60" s="177">
        <v>144730</v>
      </c>
      <c r="D60" s="180">
        <v>44679</v>
      </c>
      <c r="E60" s="181">
        <v>14.6638</v>
      </c>
      <c r="F60" s="181">
        <v>0.84940000000000004</v>
      </c>
      <c r="G60" s="181">
        <v>1.0962000000000001</v>
      </c>
      <c r="H60" s="181">
        <v>-0.64500000000000002</v>
      </c>
      <c r="I60" s="181">
        <v>-1.0339</v>
      </c>
      <c r="J60" s="181">
        <v>1.6773</v>
      </c>
      <c r="K60" s="181">
        <v>-0.33779999999999999</v>
      </c>
      <c r="L60" s="181">
        <v>-5.4290000000000003</v>
      </c>
      <c r="M60" s="181">
        <v>1.4810000000000001</v>
      </c>
      <c r="N60" s="181">
        <v>5.9569000000000001</v>
      </c>
      <c r="O60" s="181">
        <v>12.3401</v>
      </c>
      <c r="P60" s="181"/>
      <c r="Q60" s="181">
        <v>11.147600000000001</v>
      </c>
      <c r="R60" s="181">
        <v>19.724</v>
      </c>
      <c r="S60" s="124"/>
      <c r="T60" s="127"/>
      <c r="U60" s="128"/>
      <c r="V60" s="128"/>
      <c r="W60" s="128"/>
      <c r="X60" s="128"/>
      <c r="Y60" s="128"/>
      <c r="Z60" s="128"/>
      <c r="AA60" s="128"/>
      <c r="AB60" s="128"/>
      <c r="AC60" s="128"/>
      <c r="AD60" s="128"/>
      <c r="AE60" s="128"/>
      <c r="AF60" s="128"/>
      <c r="AG60" s="128"/>
      <c r="AH60" s="128"/>
    </row>
    <row r="61" spans="1:34" x14ac:dyDescent="0.3">
      <c r="A61" s="177" t="s">
        <v>475</v>
      </c>
      <c r="B61" s="177" t="s">
        <v>1904</v>
      </c>
      <c r="C61" s="177">
        <v>143163</v>
      </c>
      <c r="D61" s="180">
        <v>44679</v>
      </c>
      <c r="E61" s="181">
        <v>15.206799999999999</v>
      </c>
      <c r="F61" s="181">
        <v>1.0083</v>
      </c>
      <c r="G61" s="181">
        <v>1.5886</v>
      </c>
      <c r="H61" s="181">
        <v>-0.28920000000000001</v>
      </c>
      <c r="I61" s="181">
        <v>-0.31330000000000002</v>
      </c>
      <c r="J61" s="181">
        <v>1.7952999999999999</v>
      </c>
      <c r="K61" s="181">
        <v>0.75729999999999997</v>
      </c>
      <c r="L61" s="181">
        <v>-0.70779999999999998</v>
      </c>
      <c r="M61" s="181">
        <v>9.0945999999999998</v>
      </c>
      <c r="N61" s="181">
        <v>16.9817</v>
      </c>
      <c r="O61" s="181">
        <v>12.3584</v>
      </c>
      <c r="P61" s="181"/>
      <c r="Q61" s="181">
        <v>11.0556</v>
      </c>
      <c r="R61" s="181">
        <v>26.840900000000001</v>
      </c>
      <c r="S61" s="124"/>
      <c r="T61" s="127"/>
      <c r="U61" s="128"/>
      <c r="V61" s="128"/>
      <c r="W61" s="128"/>
      <c r="X61" s="128"/>
      <c r="Y61" s="128"/>
      <c r="Z61" s="128"/>
      <c r="AA61" s="128"/>
      <c r="AB61" s="128"/>
      <c r="AC61" s="128"/>
      <c r="AD61" s="128"/>
      <c r="AE61" s="128"/>
      <c r="AF61" s="128"/>
      <c r="AG61" s="128"/>
      <c r="AH61" s="128"/>
    </row>
    <row r="62" spans="1:34" x14ac:dyDescent="0.3">
      <c r="A62" s="177" t="s">
        <v>475</v>
      </c>
      <c r="B62" s="177" t="s">
        <v>1905</v>
      </c>
      <c r="C62" s="177">
        <v>143162</v>
      </c>
      <c r="D62" s="180">
        <v>44679</v>
      </c>
      <c r="E62" s="181">
        <v>14.173500000000001</v>
      </c>
      <c r="F62" s="181">
        <v>1.0019</v>
      </c>
      <c r="G62" s="181">
        <v>1.5716000000000001</v>
      </c>
      <c r="H62" s="181">
        <v>-0.32840000000000003</v>
      </c>
      <c r="I62" s="181">
        <v>-0.39419999999999999</v>
      </c>
      <c r="J62" s="181">
        <v>1.6349</v>
      </c>
      <c r="K62" s="181">
        <v>0.30790000000000001</v>
      </c>
      <c r="L62" s="181">
        <v>-1.6221000000000001</v>
      </c>
      <c r="M62" s="181">
        <v>7.5983000000000001</v>
      </c>
      <c r="N62" s="181">
        <v>14.8377</v>
      </c>
      <c r="O62" s="181">
        <v>10.348699999999999</v>
      </c>
      <c r="P62" s="181"/>
      <c r="Q62" s="181">
        <v>9.1176999999999992</v>
      </c>
      <c r="R62" s="181">
        <v>24.506399999999999</v>
      </c>
      <c r="S62" s="124"/>
      <c r="T62" s="127"/>
      <c r="U62" s="128"/>
      <c r="V62" s="128"/>
      <c r="W62" s="128"/>
      <c r="X62" s="128"/>
      <c r="Y62" s="128"/>
      <c r="Z62" s="128"/>
      <c r="AA62" s="128"/>
      <c r="AB62" s="128"/>
      <c r="AC62" s="128"/>
      <c r="AD62" s="128"/>
      <c r="AE62" s="128"/>
      <c r="AF62" s="128"/>
      <c r="AG62" s="128"/>
      <c r="AH62" s="128"/>
    </row>
    <row r="63" spans="1:34" x14ac:dyDescent="0.3">
      <c r="A63" s="177" t="s">
        <v>475</v>
      </c>
      <c r="B63" s="177" t="s">
        <v>519</v>
      </c>
      <c r="C63" s="177">
        <v>112936</v>
      </c>
      <c r="D63" s="180">
        <v>44679</v>
      </c>
      <c r="E63" s="181">
        <v>66.2971</v>
      </c>
      <c r="F63" s="181">
        <v>0.91790000000000005</v>
      </c>
      <c r="G63" s="181">
        <v>1.3082</v>
      </c>
      <c r="H63" s="181">
        <v>-0.5534</v>
      </c>
      <c r="I63" s="181">
        <v>-1.1195999999999999</v>
      </c>
      <c r="J63" s="181">
        <v>1.3145</v>
      </c>
      <c r="K63" s="181">
        <v>0.87919999999999998</v>
      </c>
      <c r="L63" s="181">
        <v>-0.19070000000000001</v>
      </c>
      <c r="M63" s="181">
        <v>7.5362999999999998</v>
      </c>
      <c r="N63" s="181">
        <v>15.2288</v>
      </c>
      <c r="O63" s="181">
        <v>6.4341999999999997</v>
      </c>
      <c r="P63" s="181">
        <v>6.3003</v>
      </c>
      <c r="Q63" s="181">
        <v>11.8482</v>
      </c>
      <c r="R63" s="181">
        <v>32.774099999999997</v>
      </c>
      <c r="S63" s="124"/>
      <c r="T63" s="127"/>
      <c r="U63" s="128"/>
      <c r="V63" s="128"/>
      <c r="W63" s="128"/>
      <c r="X63" s="128"/>
      <c r="Y63" s="128"/>
      <c r="Z63" s="128"/>
      <c r="AA63" s="128"/>
      <c r="AB63" s="128"/>
      <c r="AC63" s="128"/>
      <c r="AD63" s="128"/>
      <c r="AE63" s="128"/>
      <c r="AF63" s="128"/>
      <c r="AG63" s="128"/>
      <c r="AH63" s="128"/>
    </row>
    <row r="64" spans="1:34" x14ac:dyDescent="0.3">
      <c r="A64" s="177" t="s">
        <v>475</v>
      </c>
      <c r="B64" s="177" t="s">
        <v>520</v>
      </c>
      <c r="C64" s="177">
        <v>118794</v>
      </c>
      <c r="D64" s="180">
        <v>44679</v>
      </c>
      <c r="E64" s="181">
        <v>72.826700000000002</v>
      </c>
      <c r="F64" s="181">
        <v>0.92</v>
      </c>
      <c r="G64" s="181">
        <v>1.3145</v>
      </c>
      <c r="H64" s="181">
        <v>-0.53859999999999997</v>
      </c>
      <c r="I64" s="181">
        <v>-1.0874999999999999</v>
      </c>
      <c r="J64" s="181">
        <v>1.3821000000000001</v>
      </c>
      <c r="K64" s="181">
        <v>1.0730999999999999</v>
      </c>
      <c r="L64" s="181">
        <v>0.1948</v>
      </c>
      <c r="M64" s="181">
        <v>8.1506000000000007</v>
      </c>
      <c r="N64" s="181">
        <v>16.1096</v>
      </c>
      <c r="O64" s="181">
        <v>7.2514000000000003</v>
      </c>
      <c r="P64" s="181">
        <v>7.3578999999999999</v>
      </c>
      <c r="Q64" s="181">
        <v>11.776</v>
      </c>
      <c r="R64" s="181">
        <v>33.806199999999997</v>
      </c>
      <c r="S64" s="124"/>
      <c r="T64" s="127"/>
      <c r="U64" s="128"/>
      <c r="V64" s="128"/>
      <c r="W64" s="128"/>
      <c r="X64" s="128"/>
      <c r="Y64" s="128"/>
      <c r="Z64" s="128"/>
      <c r="AA64" s="128"/>
      <c r="AB64" s="128"/>
      <c r="AC64" s="128"/>
      <c r="AD64" s="128"/>
      <c r="AE64" s="128"/>
      <c r="AF64" s="128"/>
      <c r="AG64" s="128"/>
      <c r="AH64" s="128"/>
    </row>
    <row r="65" spans="1:34" x14ac:dyDescent="0.3">
      <c r="A65" s="177" t="s">
        <v>475</v>
      </c>
      <c r="B65" s="177" t="s">
        <v>521</v>
      </c>
      <c r="C65" s="177">
        <v>147685</v>
      </c>
      <c r="D65" s="180">
        <v>44679</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475</v>
      </c>
      <c r="B66" s="177" t="s">
        <v>522</v>
      </c>
      <c r="C66" s="177">
        <v>147689</v>
      </c>
      <c r="D66" s="180">
        <v>44679</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475</v>
      </c>
      <c r="B67" s="177" t="s">
        <v>523</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475</v>
      </c>
      <c r="B68" s="177" t="s">
        <v>524</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475</v>
      </c>
      <c r="B69" s="177" t="s">
        <v>525</v>
      </c>
      <c r="C69" s="177">
        <v>138382</v>
      </c>
      <c r="D69" s="180">
        <v>44679</v>
      </c>
      <c r="E69" s="181">
        <v>90.06</v>
      </c>
      <c r="F69" s="181">
        <v>0.51339999999999997</v>
      </c>
      <c r="G69" s="181">
        <v>0.3901</v>
      </c>
      <c r="H69" s="181">
        <v>-1.5952999999999999</v>
      </c>
      <c r="I69" s="181">
        <v>-1.7456</v>
      </c>
      <c r="J69" s="181">
        <v>-0.33200000000000002</v>
      </c>
      <c r="K69" s="181">
        <v>-3.3691</v>
      </c>
      <c r="L69" s="181">
        <v>-8.6798000000000002</v>
      </c>
      <c r="M69" s="181">
        <v>-2.6484000000000001</v>
      </c>
      <c r="N69" s="181">
        <v>5.5431999999999997</v>
      </c>
      <c r="O69" s="181">
        <v>9.5283999999999995</v>
      </c>
      <c r="P69" s="181">
        <v>7.1471</v>
      </c>
      <c r="Q69" s="181">
        <v>12.8071</v>
      </c>
      <c r="R69" s="181">
        <v>23.4864</v>
      </c>
      <c r="S69" s="124"/>
      <c r="T69" s="127"/>
      <c r="U69" s="128"/>
      <c r="V69" s="128"/>
      <c r="W69" s="128"/>
      <c r="X69" s="128"/>
      <c r="Y69" s="128"/>
      <c r="Z69" s="128"/>
      <c r="AA69" s="128"/>
      <c r="AB69" s="128"/>
      <c r="AC69" s="128"/>
      <c r="AD69" s="128"/>
      <c r="AE69" s="128"/>
      <c r="AF69" s="128"/>
      <c r="AG69" s="128"/>
      <c r="AH69" s="128"/>
    </row>
    <row r="70" spans="1:34" x14ac:dyDescent="0.3">
      <c r="A70" s="177" t="s">
        <v>475</v>
      </c>
      <c r="B70" s="177" t="s">
        <v>526</v>
      </c>
      <c r="C70" s="177">
        <v>138386</v>
      </c>
      <c r="D70" s="180">
        <v>44679</v>
      </c>
      <c r="E70" s="181">
        <v>102.08</v>
      </c>
      <c r="F70" s="181">
        <v>0.51200000000000001</v>
      </c>
      <c r="G70" s="181">
        <v>0.40329999999999999</v>
      </c>
      <c r="H70" s="181">
        <v>-1.5622</v>
      </c>
      <c r="I70" s="181">
        <v>-1.6949000000000001</v>
      </c>
      <c r="J70" s="181">
        <v>-0.20530000000000001</v>
      </c>
      <c r="K70" s="181">
        <v>-3.0026999999999999</v>
      </c>
      <c r="L70" s="181">
        <v>-7.9779999999999998</v>
      </c>
      <c r="M70" s="181">
        <v>-1.4672000000000001</v>
      </c>
      <c r="N70" s="181">
        <v>7.2831999999999999</v>
      </c>
      <c r="O70" s="181">
        <v>11.3165</v>
      </c>
      <c r="P70" s="181">
        <v>8.8070000000000004</v>
      </c>
      <c r="Q70" s="181">
        <v>11.538</v>
      </c>
      <c r="R70" s="181">
        <v>25.511299999999999</v>
      </c>
      <c r="S70" s="124"/>
      <c r="T70" s="127"/>
      <c r="U70" s="128"/>
      <c r="V70" s="128"/>
      <c r="W70" s="128"/>
      <c r="X70" s="128"/>
      <c r="Y70" s="128"/>
      <c r="Z70" s="128"/>
      <c r="AA70" s="128"/>
      <c r="AB70" s="128"/>
      <c r="AC70" s="128"/>
      <c r="AD70" s="128"/>
      <c r="AE70" s="128"/>
      <c r="AF70" s="128"/>
      <c r="AG70" s="128"/>
      <c r="AH70" s="128"/>
    </row>
    <row r="71" spans="1:34" x14ac:dyDescent="0.3">
      <c r="A71" s="177" t="s">
        <v>475</v>
      </c>
      <c r="B71" s="177" t="s">
        <v>527</v>
      </c>
      <c r="C71" s="177">
        <v>101070</v>
      </c>
      <c r="D71" s="180">
        <v>44679</v>
      </c>
      <c r="E71" s="181">
        <v>287.78300000000002</v>
      </c>
      <c r="F71" s="181">
        <v>0.74690000000000001</v>
      </c>
      <c r="G71" s="181">
        <v>1.7343</v>
      </c>
      <c r="H71" s="181">
        <v>-0.7238</v>
      </c>
      <c r="I71" s="181">
        <v>-0.57099999999999995</v>
      </c>
      <c r="J71" s="181">
        <v>3.6701999999999999</v>
      </c>
      <c r="K71" s="181">
        <v>5.806</v>
      </c>
      <c r="L71" s="181">
        <v>7.2667999999999999</v>
      </c>
      <c r="M71" s="181">
        <v>10.5916</v>
      </c>
      <c r="N71" s="181">
        <v>28.776900000000001</v>
      </c>
      <c r="O71" s="181">
        <v>27.7685</v>
      </c>
      <c r="P71" s="181">
        <v>20.116499999999998</v>
      </c>
      <c r="Q71" s="181">
        <v>17.241900000000001</v>
      </c>
      <c r="R71" s="181">
        <v>55.238300000000002</v>
      </c>
      <c r="S71" s="124"/>
      <c r="T71" s="127"/>
      <c r="U71" s="128"/>
      <c r="V71" s="128"/>
      <c r="W71" s="128"/>
      <c r="X71" s="128"/>
      <c r="Y71" s="128"/>
      <c r="Z71" s="128"/>
      <c r="AA71" s="128"/>
      <c r="AB71" s="128"/>
      <c r="AC71" s="128"/>
      <c r="AD71" s="128"/>
      <c r="AE71" s="128"/>
      <c r="AF71" s="128"/>
      <c r="AG71" s="128"/>
      <c r="AH71" s="128"/>
    </row>
    <row r="72" spans="1:34" x14ac:dyDescent="0.3">
      <c r="A72" s="177" t="s">
        <v>475</v>
      </c>
      <c r="B72" s="177" t="s">
        <v>528</v>
      </c>
      <c r="C72" s="177">
        <v>120819</v>
      </c>
      <c r="D72" s="180">
        <v>44679</v>
      </c>
      <c r="E72" s="181">
        <v>299.38709999999998</v>
      </c>
      <c r="F72" s="181">
        <v>0.75180000000000002</v>
      </c>
      <c r="G72" s="181">
        <v>1.7475000000000001</v>
      </c>
      <c r="H72" s="181">
        <v>-0.6925</v>
      </c>
      <c r="I72" s="181">
        <v>-0.50260000000000005</v>
      </c>
      <c r="J72" s="181">
        <v>3.8228</v>
      </c>
      <c r="K72" s="181">
        <v>6.2473999999999998</v>
      </c>
      <c r="L72" s="181">
        <v>7.8945999999999996</v>
      </c>
      <c r="M72" s="181">
        <v>11.254300000000001</v>
      </c>
      <c r="N72" s="181">
        <v>29.544899999999998</v>
      </c>
      <c r="O72" s="181">
        <v>28.9087</v>
      </c>
      <c r="P72" s="181">
        <v>20.972799999999999</v>
      </c>
      <c r="Q72" s="181">
        <v>18.124500000000001</v>
      </c>
      <c r="R72" s="181">
        <v>56.0854</v>
      </c>
      <c r="S72" s="124"/>
      <c r="T72" s="127"/>
      <c r="U72" s="128"/>
      <c r="V72" s="128"/>
      <c r="W72" s="128"/>
      <c r="X72" s="128"/>
      <c r="Y72" s="128"/>
      <c r="Z72" s="128"/>
      <c r="AA72" s="128"/>
      <c r="AB72" s="128"/>
      <c r="AC72" s="128"/>
      <c r="AD72" s="128"/>
      <c r="AE72" s="128"/>
      <c r="AF72" s="128"/>
      <c r="AG72" s="128"/>
      <c r="AH72" s="128"/>
    </row>
    <row r="73" spans="1:34" x14ac:dyDescent="0.3">
      <c r="A73" s="177" t="s">
        <v>475</v>
      </c>
      <c r="B73" s="177" t="s">
        <v>1743</v>
      </c>
      <c r="C73" s="177">
        <v>119609</v>
      </c>
      <c r="D73" s="180">
        <v>44679</v>
      </c>
      <c r="E73" s="181">
        <v>219.1052</v>
      </c>
      <c r="F73" s="181">
        <v>0.63439999999999996</v>
      </c>
      <c r="G73" s="181">
        <v>0.84770000000000001</v>
      </c>
      <c r="H73" s="181">
        <v>-1.0082</v>
      </c>
      <c r="I73" s="181">
        <v>-0.96789999999999998</v>
      </c>
      <c r="J73" s="181">
        <v>0.47799999999999998</v>
      </c>
      <c r="K73" s="181">
        <v>1.8131999999999999</v>
      </c>
      <c r="L73" s="181">
        <v>-0.61550000000000005</v>
      </c>
      <c r="M73" s="181">
        <v>8.4710000000000001</v>
      </c>
      <c r="N73" s="181">
        <v>17.074300000000001</v>
      </c>
      <c r="O73" s="181">
        <v>15.428000000000001</v>
      </c>
      <c r="P73" s="181">
        <v>13.795400000000001</v>
      </c>
      <c r="Q73" s="181">
        <v>15.593400000000001</v>
      </c>
      <c r="R73" s="181">
        <v>28.394100000000002</v>
      </c>
      <c r="S73" s="124"/>
      <c r="T73" s="127"/>
      <c r="U73" s="128"/>
      <c r="V73" s="128"/>
      <c r="W73" s="128"/>
      <c r="X73" s="128"/>
      <c r="Y73" s="128"/>
      <c r="Z73" s="128"/>
      <c r="AA73" s="128"/>
      <c r="AB73" s="128"/>
      <c r="AC73" s="128"/>
      <c r="AD73" s="128"/>
      <c r="AE73" s="128"/>
      <c r="AF73" s="128"/>
      <c r="AG73" s="128"/>
      <c r="AH73" s="128"/>
    </row>
    <row r="74" spans="1:34" x14ac:dyDescent="0.3">
      <c r="A74" s="177" t="s">
        <v>475</v>
      </c>
      <c r="B74" s="177" t="s">
        <v>1875</v>
      </c>
      <c r="C74" s="177">
        <v>119604</v>
      </c>
      <c r="D74" s="180">
        <v>44679</v>
      </c>
      <c r="E74" s="181">
        <v>97.462527605655595</v>
      </c>
      <c r="F74" s="181">
        <v>0.63439999999999996</v>
      </c>
      <c r="G74" s="181">
        <v>0.8478</v>
      </c>
      <c r="H74" s="181">
        <v>-1.0082</v>
      </c>
      <c r="I74" s="181">
        <v>-0.96789999999999998</v>
      </c>
      <c r="J74" s="181">
        <v>0.47810000000000002</v>
      </c>
      <c r="K74" s="181">
        <v>1.8132999999999999</v>
      </c>
      <c r="L74" s="181">
        <v>-0.6149</v>
      </c>
      <c r="M74" s="181">
        <v>8.4713999999999992</v>
      </c>
      <c r="N74" s="181">
        <v>17.074999999999999</v>
      </c>
      <c r="O74" s="181">
        <v>15.294700000000001</v>
      </c>
      <c r="P74" s="181">
        <v>13.6295</v>
      </c>
      <c r="Q74" s="181">
        <v>15.5006</v>
      </c>
      <c r="R74" s="181">
        <v>28.392900000000001</v>
      </c>
      <c r="S74" s="124"/>
      <c r="T74" s="127"/>
      <c r="U74" s="128"/>
      <c r="V74" s="128"/>
      <c r="W74" s="128"/>
      <c r="X74" s="128"/>
      <c r="Y74" s="128"/>
      <c r="Z74" s="128"/>
      <c r="AA74" s="128"/>
      <c r="AB74" s="128"/>
      <c r="AC74" s="128"/>
      <c r="AD74" s="128"/>
      <c r="AE74" s="128"/>
      <c r="AF74" s="128"/>
      <c r="AG74" s="128"/>
      <c r="AH74" s="128"/>
    </row>
    <row r="75" spans="1:34" x14ac:dyDescent="0.3">
      <c r="A75" s="177" t="s">
        <v>475</v>
      </c>
      <c r="B75" s="177" t="s">
        <v>1744</v>
      </c>
      <c r="C75" s="177">
        <v>102885</v>
      </c>
      <c r="D75" s="180">
        <v>44679</v>
      </c>
      <c r="E75" s="181">
        <v>481.54127801680301</v>
      </c>
      <c r="F75" s="181">
        <v>0.63239999999999996</v>
      </c>
      <c r="G75" s="181">
        <v>0.84150000000000003</v>
      </c>
      <c r="H75" s="181">
        <v>-1.0216000000000001</v>
      </c>
      <c r="I75" s="181">
        <v>-0.99660000000000004</v>
      </c>
      <c r="J75" s="181">
        <v>0.41599999999999998</v>
      </c>
      <c r="K75" s="181">
        <v>1.6259999999999999</v>
      </c>
      <c r="L75" s="181">
        <v>-0.97760000000000002</v>
      </c>
      <c r="M75" s="181">
        <v>7.8846999999999996</v>
      </c>
      <c r="N75" s="181">
        <v>16.235399999999998</v>
      </c>
      <c r="O75" s="181">
        <v>14.6595</v>
      </c>
      <c r="P75" s="181">
        <v>12.9054</v>
      </c>
      <c r="Q75" s="181">
        <v>15.827199999999999</v>
      </c>
      <c r="R75" s="181">
        <v>27.500299999999999</v>
      </c>
      <c r="S75" s="124"/>
      <c r="T75" s="127"/>
      <c r="U75" s="128"/>
      <c r="V75" s="128"/>
      <c r="W75" s="128"/>
      <c r="X75" s="128"/>
      <c r="Y75" s="128"/>
      <c r="Z75" s="128"/>
      <c r="AA75" s="128"/>
      <c r="AB75" s="128"/>
      <c r="AC75" s="128"/>
      <c r="AD75" s="128"/>
      <c r="AE75" s="128"/>
      <c r="AF75" s="128"/>
      <c r="AG75" s="128"/>
      <c r="AH75" s="128"/>
    </row>
    <row r="76" spans="1:34" x14ac:dyDescent="0.3">
      <c r="A76" s="177" t="s">
        <v>475</v>
      </c>
      <c r="B76" s="177" t="s">
        <v>1876</v>
      </c>
      <c r="C76" s="177">
        <v>101551</v>
      </c>
      <c r="D76" s="180">
        <v>44679</v>
      </c>
      <c r="E76" s="181">
        <v>435.18048893986497</v>
      </c>
      <c r="F76" s="181">
        <v>0.63229999999999997</v>
      </c>
      <c r="G76" s="181">
        <v>0.84140000000000004</v>
      </c>
      <c r="H76" s="181">
        <v>-1.0217000000000001</v>
      </c>
      <c r="I76" s="181">
        <v>-0.99680000000000002</v>
      </c>
      <c r="J76" s="181">
        <v>0.41589999999999999</v>
      </c>
      <c r="K76" s="181">
        <v>1.6261000000000001</v>
      </c>
      <c r="L76" s="181">
        <v>-0.97719999999999996</v>
      </c>
      <c r="M76" s="181">
        <v>7.8856999999999999</v>
      </c>
      <c r="N76" s="181">
        <v>16.2376</v>
      </c>
      <c r="O76" s="181">
        <v>14.5299</v>
      </c>
      <c r="P76" s="181">
        <v>12.7409</v>
      </c>
      <c r="Q76" s="181">
        <v>15.4002</v>
      </c>
      <c r="R76" s="181">
        <v>27.502500000000001</v>
      </c>
      <c r="S76" s="124"/>
      <c r="T76" s="127"/>
      <c r="U76" s="128"/>
      <c r="V76" s="128"/>
      <c r="W76" s="128"/>
      <c r="X76" s="128"/>
      <c r="Y76" s="128"/>
      <c r="Z76" s="128"/>
      <c r="AA76" s="128"/>
      <c r="AB76" s="128"/>
      <c r="AC76" s="128"/>
      <c r="AD76" s="128"/>
      <c r="AE76" s="128"/>
      <c r="AF76" s="128"/>
      <c r="AG76" s="128"/>
      <c r="AH76" s="128"/>
    </row>
    <row r="77" spans="1:34" x14ac:dyDescent="0.3">
      <c r="A77" s="177" t="s">
        <v>475</v>
      </c>
      <c r="B77" s="177" t="s">
        <v>529</v>
      </c>
      <c r="C77" s="177">
        <v>125711</v>
      </c>
      <c r="D77" s="180">
        <v>44679</v>
      </c>
      <c r="E77" s="181">
        <v>24.5989</v>
      </c>
      <c r="F77" s="181">
        <v>0.88670000000000004</v>
      </c>
      <c r="G77" s="181">
        <v>1.4646999999999999</v>
      </c>
      <c r="H77" s="181">
        <v>-0.1429</v>
      </c>
      <c r="I77" s="181">
        <v>-0.46450000000000002</v>
      </c>
      <c r="J77" s="181">
        <v>1.2213000000000001</v>
      </c>
      <c r="K77" s="181">
        <v>1.3543000000000001</v>
      </c>
      <c r="L77" s="181">
        <v>-1.8549</v>
      </c>
      <c r="M77" s="181">
        <v>6.6295000000000002</v>
      </c>
      <c r="N77" s="181">
        <v>11.944000000000001</v>
      </c>
      <c r="O77" s="181">
        <v>12.1753</v>
      </c>
      <c r="P77" s="181">
        <v>10.132899999999999</v>
      </c>
      <c r="Q77" s="181">
        <v>11.3223</v>
      </c>
      <c r="R77" s="181">
        <v>24.205300000000001</v>
      </c>
      <c r="S77" s="124"/>
      <c r="T77" s="127"/>
      <c r="U77" s="128"/>
      <c r="V77" s="128"/>
      <c r="W77" s="128"/>
      <c r="X77" s="128"/>
      <c r="Y77" s="128"/>
      <c r="Z77" s="128"/>
      <c r="AA77" s="128"/>
      <c r="AB77" s="128"/>
      <c r="AC77" s="128"/>
      <c r="AD77" s="128"/>
      <c r="AE77" s="128"/>
      <c r="AF77" s="128"/>
      <c r="AG77" s="128"/>
      <c r="AH77" s="128"/>
    </row>
    <row r="78" spans="1:34" x14ac:dyDescent="0.3">
      <c r="A78" s="177" t="s">
        <v>475</v>
      </c>
      <c r="B78" s="177" t="s">
        <v>530</v>
      </c>
      <c r="C78" s="177">
        <v>125713</v>
      </c>
      <c r="D78" s="180">
        <v>44679</v>
      </c>
      <c r="E78" s="181">
        <v>22.638400000000001</v>
      </c>
      <c r="F78" s="181">
        <v>0.88229999999999997</v>
      </c>
      <c r="G78" s="181">
        <v>1.4515</v>
      </c>
      <c r="H78" s="181">
        <v>-0.17199999999999999</v>
      </c>
      <c r="I78" s="181">
        <v>-0.52639999999999998</v>
      </c>
      <c r="J78" s="181">
        <v>1.0923</v>
      </c>
      <c r="K78" s="181">
        <v>0.97909999999999997</v>
      </c>
      <c r="L78" s="181">
        <v>-2.5895000000000001</v>
      </c>
      <c r="M78" s="181">
        <v>5.4302000000000001</v>
      </c>
      <c r="N78" s="181">
        <v>10.2677</v>
      </c>
      <c r="O78" s="181">
        <v>10.492900000000001</v>
      </c>
      <c r="P78" s="181">
        <v>8.7520000000000007</v>
      </c>
      <c r="Q78" s="181">
        <v>10.2281</v>
      </c>
      <c r="R78" s="181">
        <v>22.338200000000001</v>
      </c>
      <c r="S78" s="124"/>
      <c r="T78" s="127"/>
      <c r="U78" s="128"/>
      <c r="V78" s="128"/>
      <c r="W78" s="128"/>
      <c r="X78" s="128"/>
      <c r="Y78" s="128"/>
      <c r="Z78" s="128"/>
      <c r="AA78" s="128"/>
      <c r="AB78" s="128"/>
      <c r="AC78" s="128"/>
      <c r="AD78" s="128"/>
      <c r="AE78" s="128"/>
      <c r="AF78" s="128"/>
      <c r="AG78" s="128"/>
      <c r="AH78" s="128"/>
    </row>
    <row r="79" spans="1:34" x14ac:dyDescent="0.3">
      <c r="A79" s="177" t="s">
        <v>475</v>
      </c>
      <c r="B79" s="177" t="s">
        <v>1938</v>
      </c>
      <c r="C79" s="177">
        <v>149599</v>
      </c>
      <c r="D79" s="180">
        <v>44679</v>
      </c>
      <c r="E79" s="181">
        <v>109.1832</v>
      </c>
      <c r="F79" s="181">
        <v>0.75109999999999999</v>
      </c>
      <c r="G79" s="181">
        <v>0.88729999999999998</v>
      </c>
      <c r="H79" s="181">
        <v>-0.7268</v>
      </c>
      <c r="I79" s="181">
        <v>-1.4813000000000001</v>
      </c>
      <c r="J79" s="181">
        <v>1.5100000000000001E-2</v>
      </c>
      <c r="K79" s="181">
        <v>-0.36409999999999998</v>
      </c>
      <c r="L79" s="181">
        <v>-4.0232000000000001</v>
      </c>
      <c r="M79" s="181">
        <v>6.593</v>
      </c>
      <c r="N79" s="181">
        <v>14.160600000000001</v>
      </c>
      <c r="O79" s="181">
        <v>11.8909</v>
      </c>
      <c r="P79" s="181">
        <v>11.009</v>
      </c>
      <c r="Q79" s="181">
        <v>11.314399999999999</v>
      </c>
      <c r="R79" s="181">
        <v>28.318200000000001</v>
      </c>
      <c r="S79" s="124"/>
      <c r="T79" s="127"/>
      <c r="U79" s="128"/>
      <c r="V79" s="128"/>
      <c r="W79" s="128"/>
      <c r="X79" s="128"/>
      <c r="Y79" s="128"/>
      <c r="Z79" s="128"/>
      <c r="AA79" s="128"/>
      <c r="AB79" s="128"/>
      <c r="AC79" s="128"/>
      <c r="AD79" s="128"/>
      <c r="AE79" s="128"/>
      <c r="AF79" s="128"/>
      <c r="AG79" s="128"/>
      <c r="AH79" s="128"/>
    </row>
    <row r="80" spans="1:34" x14ac:dyDescent="0.3">
      <c r="A80" s="177" t="s">
        <v>475</v>
      </c>
      <c r="B80" s="177" t="s">
        <v>1939</v>
      </c>
      <c r="C80" s="177">
        <v>149601</v>
      </c>
      <c r="D80" s="180">
        <v>44679</v>
      </c>
      <c r="E80" s="181">
        <v>120.5226</v>
      </c>
      <c r="F80" s="181">
        <v>0.75449999999999995</v>
      </c>
      <c r="G80" s="181">
        <v>0.89739999999999998</v>
      </c>
      <c r="H80" s="181">
        <v>-0.70350000000000001</v>
      </c>
      <c r="I80" s="181">
        <v>-1.4316</v>
      </c>
      <c r="J80" s="181">
        <v>0.1196</v>
      </c>
      <c r="K80" s="181">
        <v>-6.6699999999999995E-2</v>
      </c>
      <c r="L80" s="181">
        <v>-3.4350999999999998</v>
      </c>
      <c r="M80" s="181">
        <v>7.5805999999999996</v>
      </c>
      <c r="N80" s="181">
        <v>15.575900000000001</v>
      </c>
      <c r="O80" s="181">
        <v>13.277900000000001</v>
      </c>
      <c r="P80" s="181">
        <v>12.396000000000001</v>
      </c>
      <c r="Q80" s="181">
        <v>14.3788</v>
      </c>
      <c r="R80" s="181">
        <v>29.904499999999999</v>
      </c>
      <c r="S80" s="124"/>
      <c r="T80" s="127"/>
      <c r="U80" s="128"/>
      <c r="V80" s="128"/>
      <c r="W80" s="128"/>
      <c r="X80" s="128"/>
      <c r="Y80" s="128"/>
      <c r="Z80" s="128"/>
      <c r="AA80" s="128"/>
      <c r="AB80" s="128"/>
      <c r="AC80" s="128"/>
      <c r="AD80" s="128"/>
      <c r="AE80" s="128"/>
      <c r="AF80" s="128"/>
      <c r="AG80" s="128"/>
      <c r="AH80" s="128"/>
    </row>
    <row r="81" spans="1:34" x14ac:dyDescent="0.3">
      <c r="A81" s="177" t="s">
        <v>475</v>
      </c>
      <c r="B81" s="177" t="s">
        <v>531</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475</v>
      </c>
      <c r="B82" s="177" t="s">
        <v>532</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475</v>
      </c>
      <c r="B83" s="177" t="s">
        <v>533</v>
      </c>
      <c r="C83" s="177">
        <v>119053</v>
      </c>
      <c r="D83" s="180">
        <v>44679</v>
      </c>
      <c r="E83" s="181">
        <v>324.67869999999999</v>
      </c>
      <c r="F83" s="181">
        <v>0.8569</v>
      </c>
      <c r="G83" s="181">
        <v>1.1012</v>
      </c>
      <c r="H83" s="181">
        <v>-0.35659999999999997</v>
      </c>
      <c r="I83" s="181">
        <v>-0.90529999999999999</v>
      </c>
      <c r="J83" s="181">
        <v>0.85040000000000004</v>
      </c>
      <c r="K83" s="181">
        <v>-0.89539999999999997</v>
      </c>
      <c r="L83" s="181">
        <v>-2.3902999999999999</v>
      </c>
      <c r="M83" s="181">
        <v>6.6256000000000004</v>
      </c>
      <c r="N83" s="181">
        <v>15.742699999999999</v>
      </c>
      <c r="O83" s="181">
        <v>12.952299999999999</v>
      </c>
      <c r="P83" s="181">
        <v>9.9497999999999998</v>
      </c>
      <c r="Q83" s="181">
        <v>13.556800000000001</v>
      </c>
      <c r="R83" s="181">
        <v>29.4956</v>
      </c>
      <c r="S83" s="124"/>
      <c r="T83" s="127"/>
      <c r="U83" s="128"/>
      <c r="V83" s="128"/>
      <c r="W83" s="128"/>
      <c r="X83" s="128"/>
      <c r="Y83" s="128"/>
      <c r="Z83" s="128"/>
      <c r="AA83" s="128"/>
      <c r="AB83" s="128"/>
      <c r="AC83" s="128"/>
      <c r="AD83" s="128"/>
      <c r="AE83" s="128"/>
      <c r="AF83" s="128"/>
      <c r="AG83" s="128"/>
      <c r="AH83" s="128"/>
    </row>
    <row r="84" spans="1:34" x14ac:dyDescent="0.3">
      <c r="A84" s="177" t="s">
        <v>475</v>
      </c>
      <c r="B84" s="177" t="s">
        <v>534</v>
      </c>
      <c r="C84" s="177">
        <v>100414</v>
      </c>
      <c r="D84" s="180">
        <v>44679</v>
      </c>
      <c r="E84" s="181">
        <v>406.31169414242299</v>
      </c>
      <c r="F84" s="181">
        <v>0.85440000000000005</v>
      </c>
      <c r="G84" s="181">
        <v>1.0931999999999999</v>
      </c>
      <c r="H84" s="181">
        <v>-0.37469999999999998</v>
      </c>
      <c r="I84" s="181">
        <v>-0.94399999999999995</v>
      </c>
      <c r="J84" s="181">
        <v>0.76959999999999995</v>
      </c>
      <c r="K84" s="181">
        <v>-1.1254999999999999</v>
      </c>
      <c r="L84" s="181">
        <v>-2.8491</v>
      </c>
      <c r="M84" s="181">
        <v>5.8724999999999996</v>
      </c>
      <c r="N84" s="181">
        <v>14.6663</v>
      </c>
      <c r="O84" s="181">
        <v>11.8253</v>
      </c>
      <c r="P84" s="181">
        <v>8.6470000000000002</v>
      </c>
      <c r="Q84" s="181">
        <v>14.9597</v>
      </c>
      <c r="R84" s="181">
        <v>28.226099999999999</v>
      </c>
      <c r="S84" s="124"/>
      <c r="T84" s="127"/>
      <c r="U84" s="128"/>
      <c r="V84" s="128"/>
      <c r="W84" s="128"/>
      <c r="X84" s="128"/>
      <c r="Y84" s="128"/>
      <c r="Z84" s="128"/>
      <c r="AA84" s="128"/>
      <c r="AB84" s="128"/>
      <c r="AC84" s="128"/>
      <c r="AD84" s="128"/>
      <c r="AE84" s="128"/>
      <c r="AF84" s="128"/>
      <c r="AG84" s="128"/>
      <c r="AH84" s="128"/>
    </row>
    <row r="85" spans="1:34" x14ac:dyDescent="0.3">
      <c r="A85" s="177" t="s">
        <v>475</v>
      </c>
      <c r="B85" s="177" t="s">
        <v>1745</v>
      </c>
      <c r="C85" s="177">
        <v>148592</v>
      </c>
      <c r="D85" s="180">
        <v>44679</v>
      </c>
      <c r="E85" s="181">
        <v>12.48</v>
      </c>
      <c r="F85" s="181">
        <v>0.72640000000000005</v>
      </c>
      <c r="G85" s="181">
        <v>0.56410000000000005</v>
      </c>
      <c r="H85" s="181">
        <v>-1.1093999999999999</v>
      </c>
      <c r="I85" s="181">
        <v>-1.0308999999999999</v>
      </c>
      <c r="J85" s="181">
        <v>0.48309999999999997</v>
      </c>
      <c r="K85" s="181">
        <v>-0.23980000000000001</v>
      </c>
      <c r="L85" s="181">
        <v>-3.5548999999999999</v>
      </c>
      <c r="M85" s="181">
        <v>4.8738999999999999</v>
      </c>
      <c r="N85" s="181">
        <v>15.7699</v>
      </c>
      <c r="O85" s="181"/>
      <c r="P85" s="181"/>
      <c r="Q85" s="181">
        <v>17.7072</v>
      </c>
      <c r="R85" s="181"/>
      <c r="S85" s="124"/>
      <c r="T85" s="127"/>
      <c r="U85" s="128"/>
      <c r="V85" s="128"/>
      <c r="W85" s="128"/>
      <c r="X85" s="128"/>
      <c r="Y85" s="128"/>
      <c r="Z85" s="128"/>
      <c r="AA85" s="128"/>
      <c r="AB85" s="128"/>
      <c r="AC85" s="128"/>
      <c r="AD85" s="128"/>
      <c r="AE85" s="128"/>
      <c r="AF85" s="128"/>
      <c r="AG85" s="128"/>
      <c r="AH85" s="128"/>
    </row>
    <row r="86" spans="1:34" x14ac:dyDescent="0.3">
      <c r="A86" s="177" t="s">
        <v>475</v>
      </c>
      <c r="B86" s="177" t="s">
        <v>1746</v>
      </c>
      <c r="C86" s="177">
        <v>148591</v>
      </c>
      <c r="D86" s="180">
        <v>44679</v>
      </c>
      <c r="E86" s="181">
        <v>12.29</v>
      </c>
      <c r="F86" s="181">
        <v>0.73770000000000002</v>
      </c>
      <c r="G86" s="181">
        <v>0.6552</v>
      </c>
      <c r="H86" s="181">
        <v>-1.1263000000000001</v>
      </c>
      <c r="I86" s="181">
        <v>-1.0467</v>
      </c>
      <c r="J86" s="181">
        <v>0.40849999999999997</v>
      </c>
      <c r="K86" s="181">
        <v>-0.4052</v>
      </c>
      <c r="L86" s="181">
        <v>-4.0593000000000004</v>
      </c>
      <c r="M86" s="181">
        <v>3.9763000000000002</v>
      </c>
      <c r="N86" s="181">
        <v>14.5387</v>
      </c>
      <c r="O86" s="181"/>
      <c r="P86" s="181"/>
      <c r="Q86" s="181">
        <v>16.3858</v>
      </c>
      <c r="R86" s="181"/>
      <c r="S86" s="124"/>
      <c r="T86" s="127"/>
      <c r="U86" s="128"/>
      <c r="V86" s="128"/>
      <c r="W86" s="128"/>
      <c r="X86" s="128"/>
      <c r="Y86" s="128"/>
      <c r="Z86" s="128"/>
      <c r="AA86" s="128"/>
      <c r="AB86" s="128"/>
      <c r="AC86" s="128"/>
      <c r="AD86" s="128"/>
      <c r="AE86" s="128"/>
      <c r="AF86" s="128"/>
      <c r="AG86" s="128"/>
      <c r="AH86" s="128"/>
    </row>
    <row r="87" spans="1:34" x14ac:dyDescent="0.3">
      <c r="A87" s="177" t="s">
        <v>475</v>
      </c>
      <c r="B87" s="177" t="s">
        <v>535</v>
      </c>
      <c r="C87" s="177">
        <v>120674</v>
      </c>
      <c r="D87" s="180">
        <v>44679</v>
      </c>
      <c r="E87" s="181">
        <v>259.28530000000001</v>
      </c>
      <c r="F87" s="181">
        <v>0.69169999999999998</v>
      </c>
      <c r="G87" s="181">
        <v>1.1633</v>
      </c>
      <c r="H87" s="181">
        <v>-0.63639999999999997</v>
      </c>
      <c r="I87" s="181">
        <v>-1.5798000000000001</v>
      </c>
      <c r="J87" s="181">
        <v>0.54479999999999995</v>
      </c>
      <c r="K87" s="181">
        <v>-0.7218</v>
      </c>
      <c r="L87" s="181">
        <v>-2.6717</v>
      </c>
      <c r="M87" s="181">
        <v>6.3749000000000002</v>
      </c>
      <c r="N87" s="181">
        <v>17.742799999999999</v>
      </c>
      <c r="O87" s="181">
        <v>13.9781</v>
      </c>
      <c r="P87" s="181">
        <v>10.4217</v>
      </c>
      <c r="Q87" s="181">
        <v>12.2629</v>
      </c>
      <c r="R87" s="181">
        <v>34.568300000000001</v>
      </c>
      <c r="S87" s="124"/>
      <c r="T87" s="127"/>
      <c r="U87" s="128"/>
      <c r="V87" s="128"/>
      <c r="W87" s="128"/>
      <c r="X87" s="128"/>
      <c r="Y87" s="128"/>
      <c r="Z87" s="128"/>
      <c r="AA87" s="128"/>
      <c r="AB87" s="128"/>
      <c r="AC87" s="128"/>
      <c r="AD87" s="128"/>
      <c r="AE87" s="128"/>
      <c r="AF87" s="128"/>
      <c r="AG87" s="128"/>
      <c r="AH87" s="128"/>
    </row>
    <row r="88" spans="1:34" x14ac:dyDescent="0.3">
      <c r="A88" s="177" t="s">
        <v>475</v>
      </c>
      <c r="B88" s="177" t="s">
        <v>536</v>
      </c>
      <c r="C88" s="177">
        <v>100684</v>
      </c>
      <c r="D88" s="180">
        <v>44679</v>
      </c>
      <c r="E88" s="181">
        <v>252.27051008851399</v>
      </c>
      <c r="F88" s="181">
        <v>0.69010000000000005</v>
      </c>
      <c r="G88" s="181">
        <v>1.1586000000000001</v>
      </c>
      <c r="H88" s="181">
        <v>-0.64700000000000002</v>
      </c>
      <c r="I88" s="181">
        <v>-1.6017999999999999</v>
      </c>
      <c r="J88" s="181">
        <v>0.48949999999999999</v>
      </c>
      <c r="K88" s="181">
        <v>-0.86429999999999996</v>
      </c>
      <c r="L88" s="181">
        <v>-2.968</v>
      </c>
      <c r="M88" s="181">
        <v>5.8853</v>
      </c>
      <c r="N88" s="181">
        <v>17.008900000000001</v>
      </c>
      <c r="O88" s="181">
        <v>13.1881</v>
      </c>
      <c r="P88" s="181">
        <v>9.6389999999999993</v>
      </c>
      <c r="Q88" s="181">
        <v>12.533300000000001</v>
      </c>
      <c r="R88" s="181">
        <v>33.632599999999996</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0.737984722222222</v>
      </c>
      <c r="G89" s="183">
        <v>0.88783750000000039</v>
      </c>
      <c r="H89" s="183">
        <v>-0.89355694444444445</v>
      </c>
      <c r="I89" s="183">
        <v>-1.3539944444444443</v>
      </c>
      <c r="J89" s="183">
        <v>0.73909027777777758</v>
      </c>
      <c r="K89" s="183">
        <v>-3.9848611111111078E-2</v>
      </c>
      <c r="L89" s="183">
        <v>-1.9588166666666673</v>
      </c>
      <c r="M89" s="183">
        <v>6.0120138888888901</v>
      </c>
      <c r="N89" s="183">
        <v>14.980611111111115</v>
      </c>
      <c r="O89" s="183">
        <v>14.227857575757573</v>
      </c>
      <c r="P89" s="183">
        <v>11.334485185185182</v>
      </c>
      <c r="Q89" s="183">
        <v>13.044020833333329</v>
      </c>
      <c r="R89" s="183">
        <v>29.533932857142855</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0.76305000000000001</v>
      </c>
      <c r="G90" s="183">
        <v>0.91264999999999996</v>
      </c>
      <c r="H90" s="183">
        <v>-0.91785000000000005</v>
      </c>
      <c r="I90" s="183">
        <v>-1.4333</v>
      </c>
      <c r="J90" s="183">
        <v>0.52475000000000005</v>
      </c>
      <c r="K90" s="183">
        <v>-0.35089999999999999</v>
      </c>
      <c r="L90" s="183">
        <v>-2.6052</v>
      </c>
      <c r="M90" s="183">
        <v>6.0676500000000004</v>
      </c>
      <c r="N90" s="183">
        <v>14.907999999999999</v>
      </c>
      <c r="O90" s="183">
        <v>13.68375</v>
      </c>
      <c r="P90" s="183">
        <v>11.083200000000001</v>
      </c>
      <c r="Q90" s="183">
        <v>13.0016</v>
      </c>
      <c r="R90" s="183">
        <v>28.355550000000001</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1672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1673</v>
      </c>
      <c r="B93" s="177" t="s">
        <v>1649</v>
      </c>
      <c r="C93" s="177">
        <v>112088</v>
      </c>
      <c r="D93" s="180">
        <v>44679</v>
      </c>
      <c r="E93" s="181">
        <v>21.686399999999999</v>
      </c>
      <c r="F93" s="181">
        <v>8.0299999999999996E-2</v>
      </c>
      <c r="G93" s="181">
        <v>2.4400000000000002E-2</v>
      </c>
      <c r="H93" s="181">
        <v>0.1797</v>
      </c>
      <c r="I93" s="181">
        <v>0.23619999999999999</v>
      </c>
      <c r="J93" s="181">
        <v>0.44929999999999998</v>
      </c>
      <c r="K93" s="181">
        <v>0.8609</v>
      </c>
      <c r="L93" s="181">
        <v>1.7496</v>
      </c>
      <c r="M93" s="181">
        <v>2.5425</v>
      </c>
      <c r="N93" s="181">
        <v>3.7467999999999999</v>
      </c>
      <c r="O93" s="181">
        <v>4.4326999999999996</v>
      </c>
      <c r="P93" s="181">
        <v>5.0696000000000003</v>
      </c>
      <c r="Q93" s="181">
        <v>6.2493999999999996</v>
      </c>
      <c r="R93" s="181">
        <v>3.6758000000000002</v>
      </c>
      <c r="S93" s="124"/>
      <c r="T93" s="127"/>
      <c r="U93" s="128"/>
      <c r="V93" s="128"/>
      <c r="W93" s="128"/>
      <c r="X93" s="128"/>
      <c r="Y93" s="128"/>
      <c r="Z93" s="128"/>
      <c r="AA93" s="128"/>
      <c r="AB93" s="128"/>
      <c r="AC93" s="128"/>
      <c r="AD93" s="128"/>
      <c r="AE93" s="128"/>
      <c r="AF93" s="128"/>
      <c r="AG93" s="128"/>
      <c r="AH93" s="128"/>
    </row>
    <row r="94" spans="1:34" x14ac:dyDescent="0.3">
      <c r="A94" s="177" t="s">
        <v>1673</v>
      </c>
      <c r="B94" s="177" t="s">
        <v>1625</v>
      </c>
      <c r="C94" s="177">
        <v>119526</v>
      </c>
      <c r="D94" s="180">
        <v>44679</v>
      </c>
      <c r="E94" s="181">
        <v>22.8582</v>
      </c>
      <c r="F94" s="181">
        <v>8.2299999999999998E-2</v>
      </c>
      <c r="G94" s="181">
        <v>3.0200000000000001E-2</v>
      </c>
      <c r="H94" s="181">
        <v>0.1933</v>
      </c>
      <c r="I94" s="181">
        <v>0.26450000000000001</v>
      </c>
      <c r="J94" s="181">
        <v>0.50739999999999996</v>
      </c>
      <c r="K94" s="181">
        <v>1.0303</v>
      </c>
      <c r="L94" s="181">
        <v>2.0952000000000002</v>
      </c>
      <c r="M94" s="181">
        <v>3.0670000000000002</v>
      </c>
      <c r="N94" s="181">
        <v>4.4478</v>
      </c>
      <c r="O94" s="181">
        <v>5.0846</v>
      </c>
      <c r="P94" s="181">
        <v>5.7214999999999998</v>
      </c>
      <c r="Q94" s="181">
        <v>6.9036</v>
      </c>
      <c r="R94" s="181">
        <v>4.3429000000000002</v>
      </c>
      <c r="S94" s="124"/>
      <c r="T94" s="127"/>
      <c r="U94" s="128"/>
      <c r="V94" s="128"/>
      <c r="W94" s="128"/>
      <c r="X94" s="128"/>
      <c r="Y94" s="128"/>
      <c r="Z94" s="128"/>
      <c r="AA94" s="128"/>
      <c r="AB94" s="128"/>
      <c r="AC94" s="128"/>
      <c r="AD94" s="128"/>
      <c r="AE94" s="128"/>
      <c r="AF94" s="128"/>
      <c r="AG94" s="128"/>
      <c r="AH94" s="128"/>
    </row>
    <row r="95" spans="1:34" x14ac:dyDescent="0.3">
      <c r="A95" s="177" t="s">
        <v>1673</v>
      </c>
      <c r="B95" s="177" t="s">
        <v>1626</v>
      </c>
      <c r="C95" s="177">
        <v>130773</v>
      </c>
      <c r="D95" s="180">
        <v>44679</v>
      </c>
      <c r="E95" s="181">
        <v>16.271899999999999</v>
      </c>
      <c r="F95" s="181">
        <v>0.1114</v>
      </c>
      <c r="G95" s="181">
        <v>9.1700000000000004E-2</v>
      </c>
      <c r="H95" s="181">
        <v>0.247</v>
      </c>
      <c r="I95" s="181">
        <v>0.35589999999999999</v>
      </c>
      <c r="J95" s="181">
        <v>0.62150000000000005</v>
      </c>
      <c r="K95" s="181">
        <v>1.1966000000000001</v>
      </c>
      <c r="L95" s="181">
        <v>2.5388999999999999</v>
      </c>
      <c r="M95" s="181">
        <v>3.6644999999999999</v>
      </c>
      <c r="N95" s="181">
        <v>4.9008000000000003</v>
      </c>
      <c r="O95" s="181">
        <v>5.2065999999999999</v>
      </c>
      <c r="P95" s="181">
        <v>5.8718000000000004</v>
      </c>
      <c r="Q95" s="181">
        <v>6.5186000000000002</v>
      </c>
      <c r="R95" s="181">
        <v>4.5191999999999997</v>
      </c>
      <c r="S95" s="124"/>
      <c r="T95" s="127"/>
      <c r="U95" s="128"/>
      <c r="V95" s="128"/>
      <c r="W95" s="128"/>
      <c r="X95" s="128"/>
      <c r="Y95" s="128"/>
      <c r="Z95" s="128"/>
      <c r="AA95" s="128"/>
      <c r="AB95" s="128"/>
      <c r="AC95" s="128"/>
      <c r="AD95" s="128"/>
      <c r="AE95" s="128"/>
      <c r="AF95" s="128"/>
      <c r="AG95" s="128"/>
      <c r="AH95" s="128"/>
    </row>
    <row r="96" spans="1:34" x14ac:dyDescent="0.3">
      <c r="A96" s="177" t="s">
        <v>1673</v>
      </c>
      <c r="B96" s="177" t="s">
        <v>1650</v>
      </c>
      <c r="C96" s="177">
        <v>130771</v>
      </c>
      <c r="D96" s="180">
        <v>44679</v>
      </c>
      <c r="E96" s="181">
        <v>15.3139</v>
      </c>
      <c r="F96" s="181">
        <v>0.10920000000000001</v>
      </c>
      <c r="G96" s="181">
        <v>8.5599999999999996E-2</v>
      </c>
      <c r="H96" s="181">
        <v>0.2324</v>
      </c>
      <c r="I96" s="181">
        <v>0.32490000000000002</v>
      </c>
      <c r="J96" s="181">
        <v>0.55810000000000004</v>
      </c>
      <c r="K96" s="181">
        <v>1.0118</v>
      </c>
      <c r="L96" s="181">
        <v>2.1608000000000001</v>
      </c>
      <c r="M96" s="181">
        <v>3.0899000000000001</v>
      </c>
      <c r="N96" s="181">
        <v>4.1265999999999998</v>
      </c>
      <c r="O96" s="181">
        <v>4.4364999999999997</v>
      </c>
      <c r="P96" s="181">
        <v>5.0717999999999996</v>
      </c>
      <c r="Q96" s="181">
        <v>5.6835000000000004</v>
      </c>
      <c r="R96" s="181">
        <v>3.7429999999999999</v>
      </c>
      <c r="S96" s="124"/>
      <c r="T96" s="127"/>
      <c r="U96" s="128"/>
      <c r="V96" s="128"/>
      <c r="W96" s="128"/>
      <c r="X96" s="128"/>
      <c r="Y96" s="128"/>
      <c r="Z96" s="128"/>
      <c r="AA96" s="128"/>
      <c r="AB96" s="128"/>
      <c r="AC96" s="128"/>
      <c r="AD96" s="128"/>
      <c r="AE96" s="128"/>
      <c r="AF96" s="128"/>
      <c r="AG96" s="128"/>
      <c r="AH96" s="128"/>
    </row>
    <row r="97" spans="1:34" x14ac:dyDescent="0.3">
      <c r="A97" s="177" t="s">
        <v>1673</v>
      </c>
      <c r="B97" s="177" t="s">
        <v>1998</v>
      </c>
      <c r="C97" s="177">
        <v>150251</v>
      </c>
      <c r="D97" s="180">
        <v>44679</v>
      </c>
      <c r="E97" s="181">
        <v>13.600199999999999</v>
      </c>
      <c r="F97" s="181">
        <v>5.1499999999999997E-2</v>
      </c>
      <c r="G97" s="181">
        <v>-3.0099999999999998E-2</v>
      </c>
      <c r="H97" s="181">
        <v>0.14360000000000001</v>
      </c>
      <c r="I97" s="181">
        <v>0.19739999999999999</v>
      </c>
      <c r="J97" s="181">
        <v>0.4929</v>
      </c>
      <c r="K97" s="181">
        <v>0.99660000000000004</v>
      </c>
      <c r="L97" s="181">
        <v>1.9429000000000001</v>
      </c>
      <c r="M97" s="181">
        <v>2.9615999999999998</v>
      </c>
      <c r="N97" s="181">
        <v>4.28</v>
      </c>
      <c r="O97" s="181">
        <v>5.1211000000000002</v>
      </c>
      <c r="P97" s="181">
        <v>5.7478999999999996</v>
      </c>
      <c r="Q97" s="181">
        <v>5.9340000000000002</v>
      </c>
      <c r="R97" s="181">
        <v>4.2412999999999998</v>
      </c>
      <c r="S97" s="124"/>
      <c r="T97" s="127"/>
      <c r="U97" s="128"/>
      <c r="V97" s="128"/>
      <c r="W97" s="128"/>
      <c r="X97" s="128"/>
      <c r="Y97" s="128"/>
      <c r="Z97" s="128"/>
      <c r="AA97" s="128"/>
      <c r="AB97" s="128"/>
      <c r="AC97" s="128"/>
      <c r="AD97" s="128"/>
      <c r="AE97" s="128"/>
      <c r="AF97" s="128"/>
      <c r="AG97" s="128"/>
      <c r="AH97" s="128"/>
    </row>
    <row r="98" spans="1:34" x14ac:dyDescent="0.3">
      <c r="A98" s="177" t="s">
        <v>1673</v>
      </c>
      <c r="B98" s="177" t="s">
        <v>1999</v>
      </c>
      <c r="C98" s="177">
        <v>150250</v>
      </c>
      <c r="D98" s="180">
        <v>44679</v>
      </c>
      <c r="E98" s="181">
        <v>13.1646</v>
      </c>
      <c r="F98" s="181">
        <v>5.0200000000000002E-2</v>
      </c>
      <c r="G98" s="181">
        <v>-3.6400000000000002E-2</v>
      </c>
      <c r="H98" s="181">
        <v>0.13009999999999999</v>
      </c>
      <c r="I98" s="181">
        <v>0.16739999999999999</v>
      </c>
      <c r="J98" s="181">
        <v>0.43099999999999999</v>
      </c>
      <c r="K98" s="181">
        <v>0.81640000000000001</v>
      </c>
      <c r="L98" s="181">
        <v>1.5709</v>
      </c>
      <c r="M98" s="181">
        <v>2.4083999999999999</v>
      </c>
      <c r="N98" s="181">
        <v>3.5604</v>
      </c>
      <c r="O98" s="181">
        <v>4.4696999999999996</v>
      </c>
      <c r="P98" s="181">
        <v>5.1029</v>
      </c>
      <c r="Q98" s="181">
        <v>5.2895000000000003</v>
      </c>
      <c r="R98" s="181">
        <v>3.5644999999999998</v>
      </c>
      <c r="S98" s="124"/>
      <c r="T98" s="127"/>
      <c r="U98" s="128"/>
      <c r="V98" s="128"/>
      <c r="W98" s="128"/>
      <c r="X98" s="128"/>
      <c r="Y98" s="128"/>
      <c r="Z98" s="128"/>
      <c r="AA98" s="128"/>
      <c r="AB98" s="128"/>
      <c r="AC98" s="128"/>
      <c r="AD98" s="128"/>
      <c r="AE98" s="128"/>
      <c r="AF98" s="128"/>
      <c r="AG98" s="128"/>
      <c r="AH98" s="128"/>
    </row>
    <row r="99" spans="1:34" x14ac:dyDescent="0.3">
      <c r="A99" s="177" t="s">
        <v>1673</v>
      </c>
      <c r="B99" s="177" t="s">
        <v>1627</v>
      </c>
      <c r="C99" s="177">
        <v>143614</v>
      </c>
      <c r="D99" s="180">
        <v>44679</v>
      </c>
      <c r="E99" s="181">
        <v>11.809200000000001</v>
      </c>
      <c r="F99" s="181">
        <v>9.1499999999999998E-2</v>
      </c>
      <c r="G99" s="181">
        <v>1.6999999999999999E-3</v>
      </c>
      <c r="H99" s="181">
        <v>0.1111</v>
      </c>
      <c r="I99" s="181">
        <v>0.1459</v>
      </c>
      <c r="J99" s="181">
        <v>0.26750000000000002</v>
      </c>
      <c r="K99" s="181">
        <v>0.64339999999999997</v>
      </c>
      <c r="L99" s="181">
        <v>1.3022</v>
      </c>
      <c r="M99" s="181">
        <v>1.9071</v>
      </c>
      <c r="N99" s="181">
        <v>2.7423000000000002</v>
      </c>
      <c r="O99" s="181">
        <v>3.8376000000000001</v>
      </c>
      <c r="P99" s="181"/>
      <c r="Q99" s="181">
        <v>4.3987999999999996</v>
      </c>
      <c r="R99" s="181">
        <v>3.0417000000000001</v>
      </c>
      <c r="S99" s="124"/>
      <c r="T99" s="127"/>
      <c r="U99" s="128"/>
      <c r="V99" s="128"/>
      <c r="W99" s="128"/>
      <c r="X99" s="128"/>
      <c r="Y99" s="128"/>
      <c r="Z99" s="128"/>
      <c r="AA99" s="128"/>
      <c r="AB99" s="128"/>
      <c r="AC99" s="128"/>
      <c r="AD99" s="128"/>
      <c r="AE99" s="128"/>
      <c r="AF99" s="128"/>
      <c r="AG99" s="128"/>
      <c r="AH99" s="128"/>
    </row>
    <row r="100" spans="1:34" x14ac:dyDescent="0.3">
      <c r="A100" s="177" t="s">
        <v>1673</v>
      </c>
      <c r="B100" s="177" t="s">
        <v>1651</v>
      </c>
      <c r="C100" s="177">
        <v>143620</v>
      </c>
      <c r="D100" s="180">
        <v>44679</v>
      </c>
      <c r="E100" s="181">
        <v>11.522</v>
      </c>
      <c r="F100" s="181">
        <v>8.9499999999999996E-2</v>
      </c>
      <c r="G100" s="181">
        <v>-2.5999999999999999E-3</v>
      </c>
      <c r="H100" s="181">
        <v>0.1016</v>
      </c>
      <c r="I100" s="181">
        <v>0.12770000000000001</v>
      </c>
      <c r="J100" s="181">
        <v>0.23050000000000001</v>
      </c>
      <c r="K100" s="181">
        <v>0.53659999999999997</v>
      </c>
      <c r="L100" s="181">
        <v>1.0861000000000001</v>
      </c>
      <c r="M100" s="181">
        <v>1.5718000000000001</v>
      </c>
      <c r="N100" s="181">
        <v>2.2831999999999999</v>
      </c>
      <c r="O100" s="181">
        <v>3.1593</v>
      </c>
      <c r="P100" s="181"/>
      <c r="Q100" s="181">
        <v>3.7355</v>
      </c>
      <c r="R100" s="181">
        <v>2.4108999999999998</v>
      </c>
      <c r="S100" s="124"/>
      <c r="T100" s="127"/>
      <c r="U100" s="128"/>
      <c r="V100" s="128"/>
      <c r="W100" s="128"/>
      <c r="X100" s="128"/>
      <c r="Y100" s="128"/>
      <c r="Z100" s="128"/>
      <c r="AA100" s="128"/>
      <c r="AB100" s="128"/>
      <c r="AC100" s="128"/>
      <c r="AD100" s="128"/>
      <c r="AE100" s="128"/>
      <c r="AF100" s="128"/>
      <c r="AG100" s="128"/>
      <c r="AH100" s="128"/>
    </row>
    <row r="101" spans="1:34" x14ac:dyDescent="0.3">
      <c r="A101" s="177" t="s">
        <v>1673</v>
      </c>
      <c r="B101" s="177" t="s">
        <v>1628</v>
      </c>
      <c r="C101" s="177">
        <v>142283</v>
      </c>
      <c r="D101" s="180">
        <v>44679</v>
      </c>
      <c r="E101" s="181">
        <v>12.523999999999999</v>
      </c>
      <c r="F101" s="181">
        <v>7.1900000000000006E-2</v>
      </c>
      <c r="G101" s="181">
        <v>2.4E-2</v>
      </c>
      <c r="H101" s="181">
        <v>0.17599999999999999</v>
      </c>
      <c r="I101" s="181">
        <v>0.24010000000000001</v>
      </c>
      <c r="J101" s="181">
        <v>0.4894</v>
      </c>
      <c r="K101" s="181">
        <v>0.86170000000000002</v>
      </c>
      <c r="L101" s="181">
        <v>1.8791</v>
      </c>
      <c r="M101" s="181">
        <v>2.8159000000000001</v>
      </c>
      <c r="N101" s="181">
        <v>4.0804</v>
      </c>
      <c r="O101" s="181">
        <v>4.8819999999999997</v>
      </c>
      <c r="P101" s="181"/>
      <c r="Q101" s="181">
        <v>5.4283999999999999</v>
      </c>
      <c r="R101" s="181">
        <v>4.0366</v>
      </c>
      <c r="S101" s="124"/>
      <c r="T101" s="127"/>
      <c r="U101" s="128"/>
      <c r="V101" s="128"/>
      <c r="W101" s="128"/>
      <c r="X101" s="128"/>
      <c r="Y101" s="128"/>
      <c r="Z101" s="128"/>
      <c r="AA101" s="128"/>
      <c r="AB101" s="128"/>
      <c r="AC101" s="128"/>
      <c r="AD101" s="128"/>
      <c r="AE101" s="128"/>
      <c r="AF101" s="128"/>
      <c r="AG101" s="128"/>
      <c r="AH101" s="128"/>
    </row>
    <row r="102" spans="1:34" x14ac:dyDescent="0.3">
      <c r="A102" s="177" t="s">
        <v>1673</v>
      </c>
      <c r="B102" s="177" t="s">
        <v>1652</v>
      </c>
      <c r="C102" s="177">
        <v>142282</v>
      </c>
      <c r="D102" s="180">
        <v>44679</v>
      </c>
      <c r="E102" s="181">
        <v>12.208</v>
      </c>
      <c r="F102" s="181">
        <v>7.3800000000000004E-2</v>
      </c>
      <c r="G102" s="181">
        <v>1.6400000000000001E-2</v>
      </c>
      <c r="H102" s="181">
        <v>0.17230000000000001</v>
      </c>
      <c r="I102" s="181">
        <v>0.22170000000000001</v>
      </c>
      <c r="J102" s="181">
        <v>0.436</v>
      </c>
      <c r="K102" s="181">
        <v>0.71779999999999999</v>
      </c>
      <c r="L102" s="181">
        <v>1.5725</v>
      </c>
      <c r="M102" s="181">
        <v>2.3559999999999999</v>
      </c>
      <c r="N102" s="181">
        <v>3.4575999999999998</v>
      </c>
      <c r="O102" s="181">
        <v>4.2637999999999998</v>
      </c>
      <c r="P102" s="181"/>
      <c r="Q102" s="181">
        <v>4.7975000000000003</v>
      </c>
      <c r="R102" s="181">
        <v>3.4241999999999999</v>
      </c>
      <c r="S102" s="124"/>
      <c r="T102" s="127"/>
      <c r="U102" s="128"/>
      <c r="V102" s="128"/>
      <c r="W102" s="128"/>
      <c r="X102" s="128"/>
      <c r="Y102" s="128"/>
      <c r="Z102" s="128"/>
      <c r="AA102" s="128"/>
      <c r="AB102" s="128"/>
      <c r="AC102" s="128"/>
      <c r="AD102" s="128"/>
      <c r="AE102" s="128"/>
      <c r="AF102" s="128"/>
      <c r="AG102" s="128"/>
      <c r="AH102" s="128"/>
    </row>
    <row r="103" spans="1:34" x14ac:dyDescent="0.3">
      <c r="A103" s="177" t="s">
        <v>1673</v>
      </c>
      <c r="B103" s="177" t="s">
        <v>1629</v>
      </c>
      <c r="C103" s="177">
        <v>130206</v>
      </c>
      <c r="D103" s="180">
        <v>44679</v>
      </c>
      <c r="E103" s="181">
        <v>16.5623</v>
      </c>
      <c r="F103" s="181">
        <v>8.2799999999999999E-2</v>
      </c>
      <c r="G103" s="181">
        <v>3.2000000000000001E-2</v>
      </c>
      <c r="H103" s="181">
        <v>0.20330000000000001</v>
      </c>
      <c r="I103" s="181">
        <v>0.27300000000000002</v>
      </c>
      <c r="J103" s="181">
        <v>0.54700000000000004</v>
      </c>
      <c r="K103" s="181">
        <v>1.1549</v>
      </c>
      <c r="L103" s="181">
        <v>2.2881999999999998</v>
      </c>
      <c r="M103" s="181">
        <v>3.3418999999999999</v>
      </c>
      <c r="N103" s="181">
        <v>4.718</v>
      </c>
      <c r="O103" s="181">
        <v>5.3357999999999999</v>
      </c>
      <c r="P103" s="181">
        <v>5.9406999999999996</v>
      </c>
      <c r="Q103" s="181">
        <v>6.6460999999999997</v>
      </c>
      <c r="R103" s="181">
        <v>4.4734999999999996</v>
      </c>
      <c r="S103" s="124"/>
      <c r="T103" s="127"/>
      <c r="U103" s="128"/>
      <c r="V103" s="128"/>
      <c r="W103" s="128"/>
      <c r="X103" s="128"/>
      <c r="Y103" s="128"/>
      <c r="Z103" s="128"/>
      <c r="AA103" s="128"/>
      <c r="AB103" s="128"/>
      <c r="AC103" s="128"/>
      <c r="AD103" s="128"/>
      <c r="AE103" s="128"/>
      <c r="AF103" s="128"/>
      <c r="AG103" s="128"/>
      <c r="AH103" s="128"/>
    </row>
    <row r="104" spans="1:34" x14ac:dyDescent="0.3">
      <c r="A104" s="177" t="s">
        <v>1673</v>
      </c>
      <c r="B104" s="177" t="s">
        <v>1653</v>
      </c>
      <c r="C104" s="177">
        <v>130205</v>
      </c>
      <c r="D104" s="180">
        <v>44679</v>
      </c>
      <c r="E104" s="181">
        <v>15.7784</v>
      </c>
      <c r="F104" s="181">
        <v>8.0600000000000005E-2</v>
      </c>
      <c r="G104" s="181">
        <v>2.5999999999999999E-2</v>
      </c>
      <c r="H104" s="181">
        <v>0.18920000000000001</v>
      </c>
      <c r="I104" s="181">
        <v>0.24329999999999999</v>
      </c>
      <c r="J104" s="181">
        <v>0.48530000000000001</v>
      </c>
      <c r="K104" s="181">
        <v>0.97529999999999994</v>
      </c>
      <c r="L104" s="181">
        <v>1.9211</v>
      </c>
      <c r="M104" s="181">
        <v>2.7841999999999998</v>
      </c>
      <c r="N104" s="181">
        <v>3.9592000000000001</v>
      </c>
      <c r="O104" s="181">
        <v>4.5796999999999999</v>
      </c>
      <c r="P104" s="181">
        <v>5.2077999999999998</v>
      </c>
      <c r="Q104" s="181">
        <v>5.9886999999999997</v>
      </c>
      <c r="R104" s="181">
        <v>3.7235</v>
      </c>
      <c r="S104" s="124"/>
      <c r="T104" s="127"/>
      <c r="U104" s="128"/>
      <c r="V104" s="128"/>
      <c r="W104" s="128"/>
      <c r="X104" s="128"/>
      <c r="Y104" s="128"/>
      <c r="Z104" s="128"/>
      <c r="AA104" s="128"/>
      <c r="AB104" s="128"/>
      <c r="AC104" s="128"/>
      <c r="AD104" s="128"/>
      <c r="AE104" s="128"/>
      <c r="AF104" s="128"/>
      <c r="AG104" s="128"/>
      <c r="AH104" s="128"/>
    </row>
    <row r="105" spans="1:34" x14ac:dyDescent="0.3">
      <c r="A105" s="177" t="s">
        <v>1673</v>
      </c>
      <c r="B105" s="177" t="s">
        <v>1747</v>
      </c>
      <c r="C105" s="177">
        <v>118931</v>
      </c>
      <c r="D105" s="180">
        <v>44679</v>
      </c>
      <c r="E105" s="181">
        <v>25.597000000000001</v>
      </c>
      <c r="F105" s="181">
        <v>6.25E-2</v>
      </c>
      <c r="G105" s="181">
        <v>2.7400000000000001E-2</v>
      </c>
      <c r="H105" s="181">
        <v>0.17219999999999999</v>
      </c>
      <c r="I105" s="181">
        <v>0.25850000000000001</v>
      </c>
      <c r="J105" s="181">
        <v>0.49070000000000003</v>
      </c>
      <c r="K105" s="181">
        <v>0.97829999999999995</v>
      </c>
      <c r="L105" s="181">
        <v>1.9435</v>
      </c>
      <c r="M105" s="181">
        <v>2.8488000000000002</v>
      </c>
      <c r="N105" s="181">
        <v>4.1289999999999996</v>
      </c>
      <c r="O105" s="181">
        <v>4.7404000000000002</v>
      </c>
      <c r="P105" s="181">
        <v>5.3331</v>
      </c>
      <c r="Q105" s="181">
        <v>6.4320000000000004</v>
      </c>
      <c r="R105" s="181">
        <v>4.0656999999999996</v>
      </c>
      <c r="S105" s="124"/>
      <c r="T105" s="127"/>
      <c r="U105" s="128"/>
      <c r="V105" s="128"/>
      <c r="W105" s="128"/>
      <c r="X105" s="128"/>
      <c r="Y105" s="128"/>
      <c r="Z105" s="128"/>
      <c r="AA105" s="128"/>
      <c r="AB105" s="128"/>
      <c r="AC105" s="128"/>
      <c r="AD105" s="128"/>
      <c r="AE105" s="128"/>
      <c r="AF105" s="128"/>
      <c r="AG105" s="128"/>
      <c r="AH105" s="128"/>
    </row>
    <row r="106" spans="1:34" x14ac:dyDescent="0.3">
      <c r="A106" s="177" t="s">
        <v>1673</v>
      </c>
      <c r="B106" s="177" t="s">
        <v>1654</v>
      </c>
      <c r="C106" s="177">
        <v>106793</v>
      </c>
      <c r="D106" s="180">
        <v>44679</v>
      </c>
      <c r="E106" s="181">
        <v>24.943999999999999</v>
      </c>
      <c r="F106" s="181">
        <v>6.4199999999999993E-2</v>
      </c>
      <c r="G106" s="181">
        <v>2.41E-2</v>
      </c>
      <c r="H106" s="181">
        <v>0.16059999999999999</v>
      </c>
      <c r="I106" s="181">
        <v>0.23710000000000001</v>
      </c>
      <c r="J106" s="181">
        <v>0.44700000000000001</v>
      </c>
      <c r="K106" s="181">
        <v>0.84089999999999998</v>
      </c>
      <c r="L106" s="181">
        <v>1.6629</v>
      </c>
      <c r="M106" s="181">
        <v>2.4268000000000001</v>
      </c>
      <c r="N106" s="181">
        <v>3.5579000000000001</v>
      </c>
      <c r="O106" s="181">
        <v>4.1798999999999999</v>
      </c>
      <c r="P106" s="181">
        <v>4.7797999999999998</v>
      </c>
      <c r="Q106" s="181">
        <v>6.4958999999999998</v>
      </c>
      <c r="R106" s="181">
        <v>3.4944000000000002</v>
      </c>
      <c r="S106" s="124"/>
      <c r="T106" s="127"/>
      <c r="U106" s="128"/>
      <c r="V106" s="128"/>
      <c r="W106" s="128"/>
      <c r="X106" s="128"/>
      <c r="Y106" s="128"/>
      <c r="Z106" s="128"/>
      <c r="AA106" s="128"/>
      <c r="AB106" s="128"/>
      <c r="AC106" s="128"/>
      <c r="AD106" s="128"/>
      <c r="AE106" s="128"/>
      <c r="AF106" s="128"/>
      <c r="AG106" s="128"/>
      <c r="AH106" s="128"/>
    </row>
    <row r="107" spans="1:34" x14ac:dyDescent="0.3">
      <c r="A107" s="177" t="s">
        <v>1673</v>
      </c>
      <c r="B107" s="177" t="s">
        <v>1630</v>
      </c>
      <c r="C107" s="177">
        <v>129052</v>
      </c>
      <c r="D107" s="180">
        <v>44679</v>
      </c>
      <c r="E107" s="181">
        <v>16.148</v>
      </c>
      <c r="F107" s="181">
        <v>6.2E-2</v>
      </c>
      <c r="G107" s="181">
        <v>2.4799999999999999E-2</v>
      </c>
      <c r="H107" s="181">
        <v>0.16750000000000001</v>
      </c>
      <c r="I107" s="181">
        <v>0.2545</v>
      </c>
      <c r="J107" s="181">
        <v>0.49159999999999998</v>
      </c>
      <c r="K107" s="181">
        <v>0.97550000000000003</v>
      </c>
      <c r="L107" s="181">
        <v>1.9379999999999999</v>
      </c>
      <c r="M107" s="181">
        <v>2.847</v>
      </c>
      <c r="N107" s="181">
        <v>4.1269</v>
      </c>
      <c r="O107" s="181">
        <v>4.7401</v>
      </c>
      <c r="P107" s="181">
        <v>5.3345000000000002</v>
      </c>
      <c r="Q107" s="181">
        <v>6.1085000000000003</v>
      </c>
      <c r="R107" s="181">
        <v>4.0652999999999997</v>
      </c>
      <c r="S107" s="124"/>
      <c r="T107" s="127"/>
      <c r="U107" s="128"/>
      <c r="V107" s="128"/>
      <c r="W107" s="128"/>
      <c r="X107" s="128"/>
      <c r="Y107" s="128"/>
      <c r="Z107" s="128"/>
      <c r="AA107" s="128"/>
      <c r="AB107" s="128"/>
      <c r="AC107" s="128"/>
      <c r="AD107" s="128"/>
      <c r="AE107" s="128"/>
      <c r="AF107" s="128"/>
      <c r="AG107" s="128"/>
      <c r="AH107" s="128"/>
    </row>
    <row r="108" spans="1:34" x14ac:dyDescent="0.3">
      <c r="A108" s="177" t="s">
        <v>1673</v>
      </c>
      <c r="B108" s="177" t="s">
        <v>1655</v>
      </c>
      <c r="C108" s="177">
        <v>104683</v>
      </c>
      <c r="D108" s="180">
        <v>44679</v>
      </c>
      <c r="E108" s="181">
        <v>27.9452</v>
      </c>
      <c r="F108" s="181">
        <v>9.2799999999999994E-2</v>
      </c>
      <c r="G108" s="181">
        <v>5.5500000000000001E-2</v>
      </c>
      <c r="H108" s="181">
        <v>0.16850000000000001</v>
      </c>
      <c r="I108" s="181">
        <v>0.2339</v>
      </c>
      <c r="J108" s="181">
        <v>0.46629999999999999</v>
      </c>
      <c r="K108" s="181">
        <v>0.84109999999999996</v>
      </c>
      <c r="L108" s="181">
        <v>1.7773000000000001</v>
      </c>
      <c r="M108" s="181">
        <v>2.6280000000000001</v>
      </c>
      <c r="N108" s="181">
        <v>3.8168000000000002</v>
      </c>
      <c r="O108" s="181">
        <v>4.4219999999999997</v>
      </c>
      <c r="P108" s="181">
        <v>5.0795000000000003</v>
      </c>
      <c r="Q108" s="181">
        <v>6.9301000000000004</v>
      </c>
      <c r="R108" s="181">
        <v>3.7</v>
      </c>
      <c r="S108" s="124"/>
      <c r="T108" s="127"/>
      <c r="U108" s="128"/>
      <c r="V108" s="128"/>
      <c r="W108" s="128"/>
      <c r="X108" s="128"/>
      <c r="Y108" s="128"/>
      <c r="Z108" s="128"/>
      <c r="AA108" s="128"/>
      <c r="AB108" s="128"/>
      <c r="AC108" s="128"/>
      <c r="AD108" s="128"/>
      <c r="AE108" s="128"/>
      <c r="AF108" s="128"/>
      <c r="AG108" s="128"/>
      <c r="AH108" s="128"/>
    </row>
    <row r="109" spans="1:34" x14ac:dyDescent="0.3">
      <c r="A109" s="177" t="s">
        <v>1673</v>
      </c>
      <c r="B109" s="177" t="s">
        <v>1631</v>
      </c>
      <c r="C109" s="177">
        <v>120364</v>
      </c>
      <c r="D109" s="180">
        <v>44679</v>
      </c>
      <c r="E109" s="181">
        <v>29.421900000000001</v>
      </c>
      <c r="F109" s="181">
        <v>9.4200000000000006E-2</v>
      </c>
      <c r="G109" s="181">
        <v>5.9900000000000002E-2</v>
      </c>
      <c r="H109" s="181">
        <v>0.17910000000000001</v>
      </c>
      <c r="I109" s="181">
        <v>0.25690000000000002</v>
      </c>
      <c r="J109" s="181">
        <v>0.51449999999999996</v>
      </c>
      <c r="K109" s="181">
        <v>0.98260000000000003</v>
      </c>
      <c r="L109" s="181">
        <v>2.0598000000000001</v>
      </c>
      <c r="M109" s="181">
        <v>3.0503</v>
      </c>
      <c r="N109" s="181">
        <v>4.3818000000000001</v>
      </c>
      <c r="O109" s="181">
        <v>4.9897999999999998</v>
      </c>
      <c r="P109" s="181">
        <v>5.6784999999999997</v>
      </c>
      <c r="Q109" s="181">
        <v>6.9866999999999999</v>
      </c>
      <c r="R109" s="181">
        <v>4.2535999999999996</v>
      </c>
      <c r="S109" s="124"/>
      <c r="T109" s="127"/>
      <c r="U109" s="128"/>
      <c r="V109" s="128"/>
      <c r="W109" s="128"/>
      <c r="X109" s="128"/>
      <c r="Y109" s="128"/>
      <c r="Z109" s="128"/>
      <c r="AA109" s="128"/>
      <c r="AB109" s="128"/>
      <c r="AC109" s="128"/>
      <c r="AD109" s="128"/>
      <c r="AE109" s="128"/>
      <c r="AF109" s="128"/>
      <c r="AG109" s="128"/>
      <c r="AH109" s="128"/>
    </row>
    <row r="110" spans="1:34" x14ac:dyDescent="0.3">
      <c r="A110" s="177" t="s">
        <v>1673</v>
      </c>
      <c r="B110" s="177" t="s">
        <v>1632</v>
      </c>
      <c r="C110" s="177">
        <v>118474</v>
      </c>
      <c r="D110" s="180">
        <v>44679</v>
      </c>
      <c r="E110" s="181">
        <v>28.0261</v>
      </c>
      <c r="F110" s="181">
        <v>4.9299999999999997E-2</v>
      </c>
      <c r="G110" s="181">
        <v>2.1399999999999999E-2</v>
      </c>
      <c r="H110" s="181">
        <v>0.16120000000000001</v>
      </c>
      <c r="I110" s="181">
        <v>0.23960000000000001</v>
      </c>
      <c r="J110" s="181">
        <v>0.48039999999999999</v>
      </c>
      <c r="K110" s="181">
        <v>1.0247999999999999</v>
      </c>
      <c r="L110" s="181">
        <v>2.0571000000000002</v>
      </c>
      <c r="M110" s="181">
        <v>3.0057</v>
      </c>
      <c r="N110" s="181">
        <v>4.2710999999999997</v>
      </c>
      <c r="O110" s="181">
        <v>4.9283999999999999</v>
      </c>
      <c r="P110" s="181">
        <v>5.6860999999999997</v>
      </c>
      <c r="Q110" s="181">
        <v>6.8548</v>
      </c>
      <c r="R110" s="181">
        <v>4.2176</v>
      </c>
      <c r="S110" s="124"/>
      <c r="T110" s="127"/>
      <c r="U110" s="128"/>
      <c r="V110" s="128"/>
      <c r="W110" s="128"/>
      <c r="X110" s="128"/>
      <c r="Y110" s="128"/>
      <c r="Z110" s="128"/>
      <c r="AA110" s="128"/>
      <c r="AB110" s="128"/>
      <c r="AC110" s="128"/>
      <c r="AD110" s="128"/>
      <c r="AE110" s="128"/>
      <c r="AF110" s="128"/>
      <c r="AG110" s="128"/>
      <c r="AH110" s="128"/>
    </row>
    <row r="111" spans="1:34" x14ac:dyDescent="0.3">
      <c r="A111" s="177" t="s">
        <v>1673</v>
      </c>
      <c r="B111" s="177" t="s">
        <v>1656</v>
      </c>
      <c r="C111" s="177">
        <v>108845</v>
      </c>
      <c r="D111" s="180">
        <v>44679</v>
      </c>
      <c r="E111" s="181">
        <v>26.482099999999999</v>
      </c>
      <c r="F111" s="181">
        <v>4.7199999999999999E-2</v>
      </c>
      <c r="G111" s="181">
        <v>1.55E-2</v>
      </c>
      <c r="H111" s="181">
        <v>0.14749999999999999</v>
      </c>
      <c r="I111" s="181">
        <v>0.2104</v>
      </c>
      <c r="J111" s="181">
        <v>0.41980000000000001</v>
      </c>
      <c r="K111" s="181">
        <v>0.84389999999999998</v>
      </c>
      <c r="L111" s="181">
        <v>1.6942999999999999</v>
      </c>
      <c r="M111" s="181">
        <v>2.4626999999999999</v>
      </c>
      <c r="N111" s="181">
        <v>3.5455999999999999</v>
      </c>
      <c r="O111" s="181">
        <v>4.1847000000000003</v>
      </c>
      <c r="P111" s="181">
        <v>4.9523000000000001</v>
      </c>
      <c r="Q111" s="181">
        <v>6.5449999999999999</v>
      </c>
      <c r="R111" s="181">
        <v>3.4794999999999998</v>
      </c>
      <c r="S111" s="124"/>
      <c r="T111" s="127"/>
      <c r="U111" s="128"/>
      <c r="V111" s="128"/>
      <c r="W111" s="128"/>
      <c r="X111" s="128"/>
      <c r="Y111" s="128"/>
      <c r="Z111" s="128"/>
      <c r="AA111" s="128"/>
      <c r="AB111" s="128"/>
      <c r="AC111" s="128"/>
      <c r="AD111" s="128"/>
      <c r="AE111" s="128"/>
      <c r="AF111" s="128"/>
      <c r="AG111" s="128"/>
      <c r="AH111" s="128"/>
    </row>
    <row r="112" spans="1:34" x14ac:dyDescent="0.3">
      <c r="A112" s="177" t="s">
        <v>1673</v>
      </c>
      <c r="B112" s="177" t="s">
        <v>1633</v>
      </c>
      <c r="C112" s="177">
        <v>133181</v>
      </c>
      <c r="D112" s="180">
        <v>44679</v>
      </c>
      <c r="E112" s="181">
        <v>15.2819</v>
      </c>
      <c r="F112" s="181">
        <v>0.11459999999999999</v>
      </c>
      <c r="G112" s="181">
        <v>8.3799999999999999E-2</v>
      </c>
      <c r="H112" s="181">
        <v>0.13370000000000001</v>
      </c>
      <c r="I112" s="181">
        <v>0.19869999999999999</v>
      </c>
      <c r="J112" s="181">
        <v>0.42909999999999998</v>
      </c>
      <c r="K112" s="181">
        <v>0.65400000000000003</v>
      </c>
      <c r="L112" s="181">
        <v>1.3731</v>
      </c>
      <c r="M112" s="181">
        <v>2.0924</v>
      </c>
      <c r="N112" s="181">
        <v>3.05</v>
      </c>
      <c r="O112" s="181">
        <v>4.0491000000000001</v>
      </c>
      <c r="P112" s="181">
        <v>4.9734999999999996</v>
      </c>
      <c r="Q112" s="181">
        <v>5.9298999999999999</v>
      </c>
      <c r="R112" s="181">
        <v>2.9165999999999999</v>
      </c>
      <c r="S112" s="124"/>
      <c r="T112" s="127"/>
      <c r="U112" s="128"/>
      <c r="V112" s="128"/>
      <c r="W112" s="128"/>
      <c r="X112" s="128"/>
      <c r="Y112" s="128"/>
      <c r="Z112" s="128"/>
      <c r="AA112" s="128"/>
      <c r="AB112" s="128"/>
      <c r="AC112" s="128"/>
      <c r="AD112" s="128"/>
      <c r="AE112" s="128"/>
      <c r="AF112" s="128"/>
      <c r="AG112" s="128"/>
      <c r="AH112" s="128"/>
    </row>
    <row r="113" spans="1:34" x14ac:dyDescent="0.3">
      <c r="A113" s="177" t="s">
        <v>1673</v>
      </c>
      <c r="B113" s="177" t="s">
        <v>1657</v>
      </c>
      <c r="C113" s="177">
        <v>133184</v>
      </c>
      <c r="D113" s="180">
        <v>44679</v>
      </c>
      <c r="E113" s="181">
        <v>14.608599999999999</v>
      </c>
      <c r="F113" s="181">
        <v>0.1124</v>
      </c>
      <c r="G113" s="181">
        <v>7.8100000000000003E-2</v>
      </c>
      <c r="H113" s="181">
        <v>0.1206</v>
      </c>
      <c r="I113" s="181">
        <v>0.1701</v>
      </c>
      <c r="J113" s="181">
        <v>0.36959999999999998</v>
      </c>
      <c r="K113" s="181">
        <v>0.48010000000000003</v>
      </c>
      <c r="L113" s="181">
        <v>1.02</v>
      </c>
      <c r="M113" s="181">
        <v>1.5571999999999999</v>
      </c>
      <c r="N113" s="181">
        <v>2.3311999999999999</v>
      </c>
      <c r="O113" s="181">
        <v>3.3774999999999999</v>
      </c>
      <c r="P113" s="181">
        <v>4.3609999999999998</v>
      </c>
      <c r="Q113" s="181">
        <v>5.2835000000000001</v>
      </c>
      <c r="R113" s="181">
        <v>2.1985999999999999</v>
      </c>
      <c r="S113" s="124"/>
      <c r="T113" s="127"/>
      <c r="U113" s="128"/>
      <c r="V113" s="128"/>
      <c r="W113" s="128"/>
      <c r="X113" s="128"/>
      <c r="Y113" s="128"/>
      <c r="Z113" s="128"/>
      <c r="AA113" s="128"/>
      <c r="AB113" s="128"/>
      <c r="AC113" s="128"/>
      <c r="AD113" s="128"/>
      <c r="AE113" s="128"/>
      <c r="AF113" s="128"/>
      <c r="AG113" s="128"/>
      <c r="AH113" s="128"/>
    </row>
    <row r="114" spans="1:34" x14ac:dyDescent="0.3">
      <c r="A114" s="177" t="s">
        <v>1673</v>
      </c>
      <c r="B114" s="177" t="s">
        <v>1658</v>
      </c>
      <c r="C114" s="177">
        <v>105603</v>
      </c>
      <c r="D114" s="180">
        <v>44679</v>
      </c>
      <c r="E114" s="181">
        <v>25.8155</v>
      </c>
      <c r="F114" s="181">
        <v>7.17E-2</v>
      </c>
      <c r="G114" s="181">
        <v>3.95E-2</v>
      </c>
      <c r="H114" s="181">
        <v>0.17699999999999999</v>
      </c>
      <c r="I114" s="181">
        <v>0.23719999999999999</v>
      </c>
      <c r="J114" s="181">
        <v>0.63890000000000002</v>
      </c>
      <c r="K114" s="181">
        <v>1.0965</v>
      </c>
      <c r="L114" s="181">
        <v>2.1570999999999998</v>
      </c>
      <c r="M114" s="181">
        <v>2.8271999999999999</v>
      </c>
      <c r="N114" s="181">
        <v>3.9209000000000001</v>
      </c>
      <c r="O114" s="181">
        <v>4.4748999999999999</v>
      </c>
      <c r="P114" s="181">
        <v>5.0252999999999997</v>
      </c>
      <c r="Q114" s="181">
        <v>6.5243000000000002</v>
      </c>
      <c r="R114" s="181">
        <v>3.7435999999999998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77" t="s">
        <v>1673</v>
      </c>
      <c r="B115" s="177" t="s">
        <v>1634</v>
      </c>
      <c r="C115" s="177">
        <v>120401</v>
      </c>
      <c r="D115" s="180">
        <v>44679</v>
      </c>
      <c r="E115" s="181">
        <v>27.328499999999998</v>
      </c>
      <c r="F115" s="181">
        <v>7.3999999999999996E-2</v>
      </c>
      <c r="G115" s="181">
        <v>4.5400000000000003E-2</v>
      </c>
      <c r="H115" s="181">
        <v>0.19059999999999999</v>
      </c>
      <c r="I115" s="181">
        <v>0.26600000000000001</v>
      </c>
      <c r="J115" s="181">
        <v>0.69789999999999996</v>
      </c>
      <c r="K115" s="181">
        <v>1.2687999999999999</v>
      </c>
      <c r="L115" s="181">
        <v>2.4929000000000001</v>
      </c>
      <c r="M115" s="181">
        <v>3.3214000000000001</v>
      </c>
      <c r="N115" s="181">
        <v>4.5862999999999996</v>
      </c>
      <c r="O115" s="181">
        <v>5.1634000000000002</v>
      </c>
      <c r="P115" s="181">
        <v>5.6928000000000001</v>
      </c>
      <c r="Q115" s="181">
        <v>6.7643000000000004</v>
      </c>
      <c r="R115" s="181">
        <v>4.4431000000000003</v>
      </c>
      <c r="S115" s="124"/>
      <c r="T115" s="127"/>
      <c r="U115" s="128"/>
      <c r="V115" s="128"/>
      <c r="W115" s="128"/>
      <c r="X115" s="128"/>
      <c r="Y115" s="128"/>
      <c r="Z115" s="128"/>
      <c r="AA115" s="128"/>
      <c r="AB115" s="128"/>
      <c r="AC115" s="128"/>
      <c r="AD115" s="128"/>
      <c r="AE115" s="128"/>
      <c r="AF115" s="128"/>
      <c r="AG115" s="128"/>
      <c r="AH115" s="128"/>
    </row>
    <row r="116" spans="1:34" x14ac:dyDescent="0.3">
      <c r="A116" s="177" t="s">
        <v>1673</v>
      </c>
      <c r="B116" s="177" t="s">
        <v>1635</v>
      </c>
      <c r="C116" s="177">
        <v>147617</v>
      </c>
      <c r="D116" s="180">
        <v>44679</v>
      </c>
      <c r="E116" s="181">
        <v>11.005699999999999</v>
      </c>
      <c r="F116" s="181">
        <v>6.2700000000000006E-2</v>
      </c>
      <c r="G116" s="181">
        <v>-1.2699999999999999E-2</v>
      </c>
      <c r="H116" s="181">
        <v>0.10730000000000001</v>
      </c>
      <c r="I116" s="181">
        <v>0.1237</v>
      </c>
      <c r="J116" s="181">
        <v>0.37030000000000002</v>
      </c>
      <c r="K116" s="181">
        <v>0.66769999999999996</v>
      </c>
      <c r="L116" s="181">
        <v>1.3948</v>
      </c>
      <c r="M116" s="181">
        <v>2.1116999999999999</v>
      </c>
      <c r="N116" s="181">
        <v>3.0815000000000001</v>
      </c>
      <c r="O116" s="181"/>
      <c r="P116" s="181"/>
      <c r="Q116" s="181">
        <v>3.7027999999999999</v>
      </c>
      <c r="R116" s="181">
        <v>3.1998000000000002</v>
      </c>
      <c r="S116" s="124"/>
      <c r="T116" s="127"/>
      <c r="U116" s="128"/>
      <c r="V116" s="128"/>
      <c r="W116" s="128"/>
      <c r="X116" s="128"/>
      <c r="Y116" s="128"/>
      <c r="Z116" s="128"/>
      <c r="AA116" s="128"/>
      <c r="AB116" s="128"/>
      <c r="AC116" s="128"/>
      <c r="AD116" s="128"/>
      <c r="AE116" s="128"/>
      <c r="AF116" s="128"/>
      <c r="AG116" s="128"/>
      <c r="AH116" s="128"/>
    </row>
    <row r="117" spans="1:34" x14ac:dyDescent="0.3">
      <c r="A117" s="177" t="s">
        <v>1673</v>
      </c>
      <c r="B117" s="177" t="s">
        <v>1659</v>
      </c>
      <c r="C117" s="177">
        <v>147618</v>
      </c>
      <c r="D117" s="180">
        <v>44679</v>
      </c>
      <c r="E117" s="181">
        <v>10.789300000000001</v>
      </c>
      <c r="F117" s="181">
        <v>6.1199999999999997E-2</v>
      </c>
      <c r="G117" s="181">
        <v>-1.8499999999999999E-2</v>
      </c>
      <c r="H117" s="181">
        <v>9.2799999999999994E-2</v>
      </c>
      <c r="I117" s="181">
        <v>9.0899999999999995E-2</v>
      </c>
      <c r="J117" s="181">
        <v>0.30209999999999998</v>
      </c>
      <c r="K117" s="181">
        <v>0.47120000000000001</v>
      </c>
      <c r="L117" s="181">
        <v>1.0054000000000001</v>
      </c>
      <c r="M117" s="181">
        <v>1.5282</v>
      </c>
      <c r="N117" s="181">
        <v>2.3001999999999998</v>
      </c>
      <c r="O117" s="181"/>
      <c r="P117" s="181"/>
      <c r="Q117" s="181">
        <v>2.9243999999999999</v>
      </c>
      <c r="R117" s="181">
        <v>2.4243000000000001</v>
      </c>
      <c r="S117" s="124"/>
      <c r="T117" s="127"/>
      <c r="U117" s="128"/>
      <c r="V117" s="128"/>
      <c r="W117" s="128"/>
      <c r="X117" s="128"/>
      <c r="Y117" s="128"/>
      <c r="Z117" s="128"/>
      <c r="AA117" s="128"/>
      <c r="AB117" s="128"/>
      <c r="AC117" s="128"/>
      <c r="AD117" s="128"/>
      <c r="AE117" s="128"/>
      <c r="AF117" s="128"/>
      <c r="AG117" s="128"/>
      <c r="AH117" s="128"/>
    </row>
    <row r="118" spans="1:34" x14ac:dyDescent="0.3">
      <c r="A118" s="177" t="s">
        <v>1673</v>
      </c>
      <c r="B118" s="177" t="s">
        <v>1660</v>
      </c>
      <c r="C118" s="177">
        <v>103780</v>
      </c>
      <c r="D118" s="180">
        <v>44679</v>
      </c>
      <c r="E118" s="181">
        <v>26.931799999999999</v>
      </c>
      <c r="F118" s="181">
        <v>5.3100000000000001E-2</v>
      </c>
      <c r="G118" s="181">
        <v>-1.8200000000000001E-2</v>
      </c>
      <c r="H118" s="181">
        <v>0.1245</v>
      </c>
      <c r="I118" s="181">
        <v>0.21360000000000001</v>
      </c>
      <c r="J118" s="181">
        <v>0.41049999999999998</v>
      </c>
      <c r="K118" s="181">
        <v>0.86099999999999999</v>
      </c>
      <c r="L118" s="181">
        <v>1.5653999999999999</v>
      </c>
      <c r="M118" s="181">
        <v>2.2402000000000002</v>
      </c>
      <c r="N118" s="181">
        <v>3.2850999999999999</v>
      </c>
      <c r="O118" s="181">
        <v>3.2888999999999999</v>
      </c>
      <c r="P118" s="181">
        <v>4.1345999999999998</v>
      </c>
      <c r="Q118" s="181">
        <v>6.4757999999999996</v>
      </c>
      <c r="R118" s="181">
        <v>2.6406000000000001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1673</v>
      </c>
      <c r="B119" s="177" t="s">
        <v>1636</v>
      </c>
      <c r="C119" s="177">
        <v>120482</v>
      </c>
      <c r="D119" s="180">
        <v>44679</v>
      </c>
      <c r="E119" s="181">
        <v>28.1036</v>
      </c>
      <c r="F119" s="181">
        <v>5.5199999999999999E-2</v>
      </c>
      <c r="G119" s="181">
        <v>-1.21E-2</v>
      </c>
      <c r="H119" s="181">
        <v>0.1386</v>
      </c>
      <c r="I119" s="181">
        <v>0.24399999999999999</v>
      </c>
      <c r="J119" s="181">
        <v>0.47010000000000002</v>
      </c>
      <c r="K119" s="181">
        <v>1.0103</v>
      </c>
      <c r="L119" s="181">
        <v>1.8320000000000001</v>
      </c>
      <c r="M119" s="181">
        <v>2.6124000000000001</v>
      </c>
      <c r="N119" s="181">
        <v>3.7642000000000002</v>
      </c>
      <c r="O119" s="181">
        <v>3.7241</v>
      </c>
      <c r="P119" s="181">
        <v>4.5610999999999997</v>
      </c>
      <c r="Q119" s="181">
        <v>6.2511999999999999</v>
      </c>
      <c r="R119" s="181">
        <v>3.0844</v>
      </c>
      <c r="S119" s="124"/>
      <c r="T119" s="127"/>
      <c r="U119" s="128"/>
      <c r="V119" s="128"/>
      <c r="W119" s="128"/>
      <c r="X119" s="128"/>
      <c r="Y119" s="128"/>
      <c r="Z119" s="128"/>
      <c r="AA119" s="128"/>
      <c r="AB119" s="128"/>
      <c r="AC119" s="128"/>
      <c r="AD119" s="128"/>
      <c r="AE119" s="128"/>
      <c r="AF119" s="128"/>
      <c r="AG119" s="128"/>
      <c r="AH119" s="128"/>
    </row>
    <row r="120" spans="1:34" x14ac:dyDescent="0.3">
      <c r="A120" s="177" t="s">
        <v>1673</v>
      </c>
      <c r="B120" s="177" t="s">
        <v>1661</v>
      </c>
      <c r="C120" s="177">
        <v>105968</v>
      </c>
      <c r="D120" s="180">
        <v>44679</v>
      </c>
      <c r="E120" s="181">
        <v>30.3431</v>
      </c>
      <c r="F120" s="181">
        <v>7.85E-2</v>
      </c>
      <c r="G120" s="181">
        <v>2.9700000000000001E-2</v>
      </c>
      <c r="H120" s="181">
        <v>0.21240000000000001</v>
      </c>
      <c r="I120" s="181">
        <v>0.2465</v>
      </c>
      <c r="J120" s="181">
        <v>0.51049999999999995</v>
      </c>
      <c r="K120" s="181">
        <v>0.98440000000000005</v>
      </c>
      <c r="L120" s="181">
        <v>1.9412</v>
      </c>
      <c r="M120" s="181">
        <v>2.8046000000000002</v>
      </c>
      <c r="N120" s="181">
        <v>4.0202</v>
      </c>
      <c r="O120" s="181">
        <v>4.5481999999999996</v>
      </c>
      <c r="P120" s="181">
        <v>5.2435999999999998</v>
      </c>
      <c r="Q120" s="181">
        <v>6.92</v>
      </c>
      <c r="R120" s="181">
        <v>3.8936000000000002</v>
      </c>
      <c r="S120" s="124"/>
      <c r="T120" s="127"/>
      <c r="U120" s="128"/>
      <c r="V120" s="128"/>
      <c r="W120" s="128"/>
      <c r="X120" s="128"/>
      <c r="Y120" s="128"/>
      <c r="Z120" s="128"/>
      <c r="AA120" s="128"/>
      <c r="AB120" s="128"/>
      <c r="AC120" s="128"/>
      <c r="AD120" s="128"/>
      <c r="AE120" s="128"/>
      <c r="AF120" s="128"/>
      <c r="AG120" s="128"/>
      <c r="AH120" s="128"/>
    </row>
    <row r="121" spans="1:34" x14ac:dyDescent="0.3">
      <c r="A121" s="177" t="s">
        <v>1673</v>
      </c>
      <c r="B121" s="177" t="s">
        <v>1637</v>
      </c>
      <c r="C121" s="177">
        <v>119771</v>
      </c>
      <c r="D121" s="180">
        <v>44679</v>
      </c>
      <c r="E121" s="181">
        <v>31.8231</v>
      </c>
      <c r="F121" s="181">
        <v>7.9899999999999999E-2</v>
      </c>
      <c r="G121" s="181">
        <v>3.4299999999999997E-2</v>
      </c>
      <c r="H121" s="181">
        <v>0.22359999999999999</v>
      </c>
      <c r="I121" s="181">
        <v>0.2707</v>
      </c>
      <c r="J121" s="181">
        <v>0.56030000000000002</v>
      </c>
      <c r="K121" s="181">
        <v>1.1288</v>
      </c>
      <c r="L121" s="181">
        <v>2.2370000000000001</v>
      </c>
      <c r="M121" s="181">
        <v>3.2526999999999999</v>
      </c>
      <c r="N121" s="181">
        <v>4.6227</v>
      </c>
      <c r="O121" s="181">
        <v>5.1277999999999997</v>
      </c>
      <c r="P121" s="181">
        <v>5.7942999999999998</v>
      </c>
      <c r="Q121" s="181">
        <v>6.9972000000000003</v>
      </c>
      <c r="R121" s="181">
        <v>4.4897</v>
      </c>
      <c r="S121" s="124"/>
      <c r="T121" s="127"/>
      <c r="U121" s="128"/>
      <c r="V121" s="128"/>
      <c r="W121" s="128"/>
      <c r="X121" s="128"/>
      <c r="Y121" s="128"/>
      <c r="Z121" s="128"/>
      <c r="AA121" s="128"/>
      <c r="AB121" s="128"/>
      <c r="AC121" s="128"/>
      <c r="AD121" s="128"/>
      <c r="AE121" s="128"/>
      <c r="AF121" s="128"/>
      <c r="AG121" s="128"/>
      <c r="AH121" s="128"/>
    </row>
    <row r="122" spans="1:34" x14ac:dyDescent="0.3">
      <c r="A122" s="177" t="s">
        <v>1673</v>
      </c>
      <c r="B122" s="177" t="s">
        <v>1638</v>
      </c>
      <c r="C122" s="177">
        <v>130450</v>
      </c>
      <c r="D122" s="180">
        <v>44679</v>
      </c>
      <c r="E122" s="181">
        <v>16.318000000000001</v>
      </c>
      <c r="F122" s="181">
        <v>6.13E-2</v>
      </c>
      <c r="G122" s="181">
        <v>6.1000000000000004E-3</v>
      </c>
      <c r="H122" s="181">
        <v>0.1719</v>
      </c>
      <c r="I122" s="181">
        <v>0.23960000000000001</v>
      </c>
      <c r="J122" s="181">
        <v>0.50509999999999999</v>
      </c>
      <c r="K122" s="181">
        <v>0.99650000000000005</v>
      </c>
      <c r="L122" s="181">
        <v>1.9875</v>
      </c>
      <c r="M122" s="181">
        <v>2.9137</v>
      </c>
      <c r="N122" s="181">
        <v>4.2416999999999998</v>
      </c>
      <c r="O122" s="181">
        <v>5.1726000000000001</v>
      </c>
      <c r="P122" s="181">
        <v>5.8113000000000001</v>
      </c>
      <c r="Q122" s="181">
        <v>6.4512</v>
      </c>
      <c r="R122" s="181">
        <v>4.4088000000000003</v>
      </c>
      <c r="S122" s="124"/>
      <c r="T122" s="127"/>
      <c r="U122" s="128"/>
      <c r="V122" s="128"/>
      <c r="W122" s="128"/>
      <c r="X122" s="128"/>
      <c r="Y122" s="128"/>
      <c r="Z122" s="128"/>
      <c r="AA122" s="128"/>
      <c r="AB122" s="128"/>
      <c r="AC122" s="128"/>
      <c r="AD122" s="128"/>
      <c r="AE122" s="128"/>
      <c r="AF122" s="128"/>
      <c r="AG122" s="128"/>
      <c r="AH122" s="128"/>
    </row>
    <row r="123" spans="1:34" x14ac:dyDescent="0.3">
      <c r="A123" s="177" t="s">
        <v>1673</v>
      </c>
      <c r="B123" s="177" t="s">
        <v>1662</v>
      </c>
      <c r="C123" s="177">
        <v>130446</v>
      </c>
      <c r="D123" s="180">
        <v>44679</v>
      </c>
      <c r="E123" s="181">
        <v>15.57</v>
      </c>
      <c r="F123" s="181">
        <v>6.4299999999999996E-2</v>
      </c>
      <c r="G123" s="181">
        <v>6.4000000000000003E-3</v>
      </c>
      <c r="H123" s="181">
        <v>0.1608</v>
      </c>
      <c r="I123" s="181">
        <v>0.21879999999999999</v>
      </c>
      <c r="J123" s="181">
        <v>0.4516</v>
      </c>
      <c r="K123" s="181">
        <v>0.83540000000000003</v>
      </c>
      <c r="L123" s="181">
        <v>1.6451</v>
      </c>
      <c r="M123" s="181">
        <v>2.4005000000000001</v>
      </c>
      <c r="N123" s="181">
        <v>3.5446</v>
      </c>
      <c r="O123" s="181">
        <v>4.5560999999999998</v>
      </c>
      <c r="P123" s="181">
        <v>5.1848999999999998</v>
      </c>
      <c r="Q123" s="181">
        <v>5.8154000000000003</v>
      </c>
      <c r="R123" s="181">
        <v>3.7528999999999999</v>
      </c>
      <c r="S123" s="124"/>
      <c r="T123" s="127"/>
      <c r="U123" s="128"/>
      <c r="V123" s="128"/>
      <c r="W123" s="128"/>
      <c r="X123" s="128"/>
      <c r="Y123" s="128"/>
      <c r="Z123" s="128"/>
      <c r="AA123" s="128"/>
      <c r="AB123" s="128"/>
      <c r="AC123" s="128"/>
      <c r="AD123" s="128"/>
      <c r="AE123" s="128"/>
      <c r="AF123" s="128"/>
      <c r="AG123" s="128"/>
      <c r="AH123" s="128"/>
    </row>
    <row r="124" spans="1:34" x14ac:dyDescent="0.3">
      <c r="A124" s="177" t="s">
        <v>1673</v>
      </c>
      <c r="B124" s="177" t="s">
        <v>1639</v>
      </c>
      <c r="C124" s="177">
        <v>145895</v>
      </c>
      <c r="D124" s="180">
        <v>44679</v>
      </c>
      <c r="E124" s="181">
        <v>11.640499999999999</v>
      </c>
      <c r="F124" s="181">
        <v>0.1023</v>
      </c>
      <c r="G124" s="181">
        <v>4.2999999999999997E-2</v>
      </c>
      <c r="H124" s="181">
        <v>0.16259999999999999</v>
      </c>
      <c r="I124" s="181">
        <v>0.21870000000000001</v>
      </c>
      <c r="J124" s="181">
        <v>0.43230000000000002</v>
      </c>
      <c r="K124" s="181">
        <v>1.1426000000000001</v>
      </c>
      <c r="L124" s="181">
        <v>2.1303000000000001</v>
      </c>
      <c r="M124" s="181">
        <v>3.0844</v>
      </c>
      <c r="N124" s="181">
        <v>4.3270999999999997</v>
      </c>
      <c r="O124" s="181">
        <v>4.5926</v>
      </c>
      <c r="P124" s="181"/>
      <c r="Q124" s="181">
        <v>4.7736000000000001</v>
      </c>
      <c r="R124" s="181">
        <v>3.8096999999999999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1673</v>
      </c>
      <c r="B125" s="177" t="s">
        <v>1663</v>
      </c>
      <c r="C125" s="177">
        <v>145890</v>
      </c>
      <c r="D125" s="180">
        <v>44679</v>
      </c>
      <c r="E125" s="181">
        <v>11.3863</v>
      </c>
      <c r="F125" s="181">
        <v>9.9299999999999999E-2</v>
      </c>
      <c r="G125" s="181">
        <v>3.5099999999999999E-2</v>
      </c>
      <c r="H125" s="181">
        <v>0.14510000000000001</v>
      </c>
      <c r="I125" s="181">
        <v>0.183</v>
      </c>
      <c r="J125" s="181">
        <v>0.35870000000000002</v>
      </c>
      <c r="K125" s="181">
        <v>0.92630000000000001</v>
      </c>
      <c r="L125" s="181">
        <v>1.6923999999999999</v>
      </c>
      <c r="M125" s="181">
        <v>2.4232999999999998</v>
      </c>
      <c r="N125" s="181">
        <v>3.4769999999999999</v>
      </c>
      <c r="O125" s="181">
        <v>3.8845000000000001</v>
      </c>
      <c r="P125" s="181"/>
      <c r="Q125" s="181">
        <v>4.0659000000000001</v>
      </c>
      <c r="R125" s="181">
        <v>3.0901999999999998</v>
      </c>
      <c r="S125" s="124"/>
      <c r="T125" s="127"/>
      <c r="U125" s="128"/>
      <c r="V125" s="128"/>
      <c r="W125" s="128"/>
      <c r="X125" s="128"/>
      <c r="Y125" s="128"/>
      <c r="Z125" s="128"/>
      <c r="AA125" s="128"/>
      <c r="AB125" s="128"/>
      <c r="AC125" s="128"/>
      <c r="AD125" s="128"/>
      <c r="AE125" s="128"/>
      <c r="AF125" s="128"/>
      <c r="AG125" s="128"/>
      <c r="AH125" s="128"/>
    </row>
    <row r="126" spans="1:34" x14ac:dyDescent="0.3">
      <c r="A126" s="177" t="s">
        <v>1673</v>
      </c>
      <c r="B126" s="177" t="s">
        <v>1640</v>
      </c>
      <c r="C126" s="177">
        <v>148468</v>
      </c>
      <c r="D126" s="180">
        <v>44679</v>
      </c>
      <c r="E126" s="181">
        <v>10.619400000000001</v>
      </c>
      <c r="F126" s="181">
        <v>5.8400000000000001E-2</v>
      </c>
      <c r="G126" s="181">
        <v>3.39E-2</v>
      </c>
      <c r="H126" s="181">
        <v>0.13300000000000001</v>
      </c>
      <c r="I126" s="181">
        <v>0.1736</v>
      </c>
      <c r="J126" s="181">
        <v>0.47689999999999999</v>
      </c>
      <c r="K126" s="181">
        <v>0.82789999999999997</v>
      </c>
      <c r="L126" s="181">
        <v>1.6521999999999999</v>
      </c>
      <c r="M126" s="181">
        <v>2.492</v>
      </c>
      <c r="N126" s="181">
        <v>3.6585000000000001</v>
      </c>
      <c r="O126" s="181"/>
      <c r="P126" s="181"/>
      <c r="Q126" s="181">
        <v>3.6493000000000002</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1673</v>
      </c>
      <c r="B127" s="177" t="s">
        <v>1664</v>
      </c>
      <c r="C127" s="177">
        <v>148467</v>
      </c>
      <c r="D127" s="180">
        <v>44679</v>
      </c>
      <c r="E127" s="181">
        <v>10.469799999999999</v>
      </c>
      <c r="F127" s="181">
        <v>5.6399999999999999E-2</v>
      </c>
      <c r="G127" s="181">
        <v>2.7699999999999999E-2</v>
      </c>
      <c r="H127" s="181">
        <v>0.1176</v>
      </c>
      <c r="I127" s="181">
        <v>0.1396</v>
      </c>
      <c r="J127" s="181">
        <v>0.4047</v>
      </c>
      <c r="K127" s="181">
        <v>0.6179</v>
      </c>
      <c r="L127" s="181">
        <v>1.2259</v>
      </c>
      <c r="M127" s="181">
        <v>1.8472999999999999</v>
      </c>
      <c r="N127" s="181">
        <v>2.7881999999999998</v>
      </c>
      <c r="O127" s="181"/>
      <c r="P127" s="181"/>
      <c r="Q127" s="181">
        <v>2.7759</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1673</v>
      </c>
      <c r="B128" s="177" t="s">
        <v>1641</v>
      </c>
      <c r="C128" s="177">
        <v>148401</v>
      </c>
      <c r="D128" s="180">
        <v>44679</v>
      </c>
      <c r="E128" s="181">
        <v>10.798</v>
      </c>
      <c r="F128" s="181">
        <v>3.7100000000000001E-2</v>
      </c>
      <c r="G128" s="181">
        <v>9.2999999999999992E-3</v>
      </c>
      <c r="H128" s="181">
        <v>0.16700000000000001</v>
      </c>
      <c r="I128" s="181">
        <v>0.26</v>
      </c>
      <c r="J128" s="181">
        <v>0.49330000000000002</v>
      </c>
      <c r="K128" s="181">
        <v>1.1333</v>
      </c>
      <c r="L128" s="181">
        <v>2.0605000000000002</v>
      </c>
      <c r="M128" s="181">
        <v>3.0344000000000002</v>
      </c>
      <c r="N128" s="181">
        <v>4.3587999999999996</v>
      </c>
      <c r="O128" s="181"/>
      <c r="P128" s="181"/>
      <c r="Q128" s="181">
        <v>4.2198000000000002</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1673</v>
      </c>
      <c r="B129" s="177" t="s">
        <v>1665</v>
      </c>
      <c r="C129" s="177">
        <v>148400</v>
      </c>
      <c r="D129" s="180">
        <v>44679</v>
      </c>
      <c r="E129" s="181">
        <v>10.661</v>
      </c>
      <c r="F129" s="181">
        <v>3.7499999999999999E-2</v>
      </c>
      <c r="G129" s="181">
        <v>0</v>
      </c>
      <c r="H129" s="181">
        <v>0.15970000000000001</v>
      </c>
      <c r="I129" s="181">
        <v>0.2351</v>
      </c>
      <c r="J129" s="181">
        <v>0.43330000000000002</v>
      </c>
      <c r="K129" s="181">
        <v>0.95640000000000003</v>
      </c>
      <c r="L129" s="181">
        <v>1.698</v>
      </c>
      <c r="M129" s="181">
        <v>2.4899</v>
      </c>
      <c r="N129" s="181">
        <v>3.6457000000000002</v>
      </c>
      <c r="O129" s="181"/>
      <c r="P129" s="181"/>
      <c r="Q129" s="181">
        <v>3.5059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1673</v>
      </c>
      <c r="B130" s="177" t="s">
        <v>1906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1673</v>
      </c>
      <c r="B131" s="177" t="s">
        <v>1907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1673</v>
      </c>
      <c r="B132" s="177" t="s">
        <v>1666</v>
      </c>
      <c r="C132" s="177">
        <v>113345</v>
      </c>
      <c r="D132" s="180">
        <v>44679</v>
      </c>
      <c r="E132" s="181">
        <v>21.721499999999999</v>
      </c>
      <c r="F132" s="181">
        <v>5.7099999999999998E-2</v>
      </c>
      <c r="G132" s="181">
        <v>3.1300000000000001E-2</v>
      </c>
      <c r="H132" s="181">
        <v>0.16550000000000001</v>
      </c>
      <c r="I132" s="181">
        <v>0.2344</v>
      </c>
      <c r="J132" s="181">
        <v>0.46989999999999998</v>
      </c>
      <c r="K132" s="181">
        <v>0.89129999999999998</v>
      </c>
      <c r="L132" s="181">
        <v>1.8396999999999999</v>
      </c>
      <c r="M132" s="181">
        <v>2.7012</v>
      </c>
      <c r="N132" s="181">
        <v>3.8715000000000002</v>
      </c>
      <c r="O132" s="181">
        <v>4.4737</v>
      </c>
      <c r="P132" s="181">
        <v>5.2343999999999999</v>
      </c>
      <c r="Q132" s="181">
        <v>6.9497999999999998</v>
      </c>
      <c r="R132" s="181">
        <v>3.7841</v>
      </c>
      <c r="S132" s="124"/>
      <c r="T132" s="127"/>
      <c r="U132" s="128"/>
      <c r="V132" s="128"/>
      <c r="W132" s="128"/>
      <c r="X132" s="128"/>
      <c r="Y132" s="128"/>
      <c r="Z132" s="128"/>
      <c r="AA132" s="128"/>
      <c r="AB132" s="128"/>
      <c r="AC132" s="128"/>
      <c r="AD132" s="128"/>
      <c r="AE132" s="128"/>
      <c r="AF132" s="128"/>
      <c r="AG132" s="128"/>
      <c r="AH132" s="128"/>
    </row>
    <row r="133" spans="1:34" x14ac:dyDescent="0.3">
      <c r="A133" s="177" t="s">
        <v>1673</v>
      </c>
      <c r="B133" s="177" t="s">
        <v>1642</v>
      </c>
      <c r="C133" s="177">
        <v>118585</v>
      </c>
      <c r="D133" s="180">
        <v>44679</v>
      </c>
      <c r="E133" s="181">
        <v>22.933199999999999</v>
      </c>
      <c r="F133" s="181">
        <v>5.8900000000000001E-2</v>
      </c>
      <c r="G133" s="181">
        <v>3.7100000000000001E-2</v>
      </c>
      <c r="H133" s="181">
        <v>0.17949999999999999</v>
      </c>
      <c r="I133" s="181">
        <v>0.2641</v>
      </c>
      <c r="J133" s="181">
        <v>0.5353</v>
      </c>
      <c r="K133" s="181">
        <v>1.0781000000000001</v>
      </c>
      <c r="L133" s="181">
        <v>2.2046999999999999</v>
      </c>
      <c r="M133" s="181">
        <v>3.2435999999999998</v>
      </c>
      <c r="N133" s="181">
        <v>4.5941000000000001</v>
      </c>
      <c r="O133" s="181">
        <v>5.1940999999999997</v>
      </c>
      <c r="P133" s="181">
        <v>5.9401000000000002</v>
      </c>
      <c r="Q133" s="181">
        <v>7.0613999999999999</v>
      </c>
      <c r="R133" s="181">
        <v>4.5027999999999997</v>
      </c>
      <c r="S133" s="124"/>
      <c r="T133" s="127"/>
      <c r="U133" s="128"/>
      <c r="V133" s="128"/>
      <c r="W133" s="128"/>
      <c r="X133" s="128"/>
      <c r="Y133" s="128"/>
      <c r="Z133" s="128"/>
      <c r="AA133" s="128"/>
      <c r="AB133" s="128"/>
      <c r="AC133" s="128"/>
      <c r="AD133" s="128"/>
      <c r="AE133" s="128"/>
      <c r="AF133" s="128"/>
      <c r="AG133" s="128"/>
      <c r="AH133" s="128"/>
    </row>
    <row r="134" spans="1:34" x14ac:dyDescent="0.3">
      <c r="A134" s="177" t="s">
        <v>1673</v>
      </c>
      <c r="B134" s="177" t="s">
        <v>1643</v>
      </c>
      <c r="C134" s="177">
        <v>138875</v>
      </c>
      <c r="D134" s="180">
        <v>44679</v>
      </c>
      <c r="E134" s="181">
        <v>15.8452</v>
      </c>
      <c r="F134" s="181">
        <v>8.5900000000000004E-2</v>
      </c>
      <c r="G134" s="181">
        <v>1.2E-2</v>
      </c>
      <c r="H134" s="181">
        <v>0.16370000000000001</v>
      </c>
      <c r="I134" s="181">
        <v>0.22639999999999999</v>
      </c>
      <c r="J134" s="181">
        <v>0.46029999999999999</v>
      </c>
      <c r="K134" s="181">
        <v>0.87539999999999996</v>
      </c>
      <c r="L134" s="181">
        <v>1.9927999999999999</v>
      </c>
      <c r="M134" s="181">
        <v>2.9377</v>
      </c>
      <c r="N134" s="181">
        <v>4.1721000000000004</v>
      </c>
      <c r="O134" s="181">
        <v>4.7651000000000003</v>
      </c>
      <c r="P134" s="181">
        <v>5.4438000000000004</v>
      </c>
      <c r="Q134" s="181">
        <v>6.1814999999999998</v>
      </c>
      <c r="R134" s="181">
        <v>4.1204999999999998</v>
      </c>
      <c r="S134" s="124"/>
      <c r="T134" s="127"/>
      <c r="U134" s="128"/>
      <c r="V134" s="128"/>
      <c r="W134" s="128"/>
      <c r="X134" s="128"/>
      <c r="Y134" s="128"/>
      <c r="Z134" s="128"/>
      <c r="AA134" s="128"/>
      <c r="AB134" s="128"/>
      <c r="AC134" s="128"/>
      <c r="AD134" s="128"/>
      <c r="AE134" s="128"/>
      <c r="AF134" s="128"/>
      <c r="AG134" s="128"/>
      <c r="AH134" s="128"/>
    </row>
    <row r="135" spans="1:34" x14ac:dyDescent="0.3">
      <c r="A135" s="177" t="s">
        <v>1673</v>
      </c>
      <c r="B135" s="177" t="s">
        <v>1667</v>
      </c>
      <c r="C135" s="177">
        <v>138876</v>
      </c>
      <c r="D135" s="180">
        <v>44679</v>
      </c>
      <c r="E135" s="181">
        <v>15.159800000000001</v>
      </c>
      <c r="F135" s="181">
        <v>8.3799999999999999E-2</v>
      </c>
      <c r="G135" s="181">
        <v>5.8999999999999999E-3</v>
      </c>
      <c r="H135" s="181">
        <v>0.15</v>
      </c>
      <c r="I135" s="181">
        <v>0.19700000000000001</v>
      </c>
      <c r="J135" s="181">
        <v>0.39939999999999998</v>
      </c>
      <c r="K135" s="181">
        <v>0.69879999999999998</v>
      </c>
      <c r="L135" s="181">
        <v>1.6480999999999999</v>
      </c>
      <c r="M135" s="181">
        <v>2.4268999999999998</v>
      </c>
      <c r="N135" s="181">
        <v>3.4883000000000002</v>
      </c>
      <c r="O135" s="181">
        <v>4.1466000000000003</v>
      </c>
      <c r="P135" s="181">
        <v>4.8216999999999999</v>
      </c>
      <c r="Q135" s="181">
        <v>5.5713999999999997</v>
      </c>
      <c r="R135" s="181">
        <v>3.4512</v>
      </c>
      <c r="S135" s="124"/>
      <c r="T135" s="127"/>
      <c r="U135" s="128"/>
      <c r="V135" s="128"/>
      <c r="W135" s="128"/>
      <c r="X135" s="128"/>
      <c r="Y135" s="128"/>
      <c r="Z135" s="128"/>
      <c r="AA135" s="128"/>
      <c r="AB135" s="128"/>
      <c r="AC135" s="128"/>
      <c r="AD135" s="128"/>
      <c r="AE135" s="128"/>
      <c r="AF135" s="128"/>
      <c r="AG135" s="128"/>
      <c r="AH135" s="128"/>
    </row>
    <row r="136" spans="1:34" x14ac:dyDescent="0.3">
      <c r="A136" s="177" t="s">
        <v>1673</v>
      </c>
      <c r="B136" s="177" t="s">
        <v>1644</v>
      </c>
      <c r="C136" s="177">
        <v>119574</v>
      </c>
      <c r="D136" s="180">
        <v>44679</v>
      </c>
      <c r="E136" s="181">
        <v>28.680499999999999</v>
      </c>
      <c r="F136" s="181">
        <v>9.9099999999999994E-2</v>
      </c>
      <c r="G136" s="181">
        <v>3.56E-2</v>
      </c>
      <c r="H136" s="181">
        <v>0.1981</v>
      </c>
      <c r="I136" s="181">
        <v>0.27900000000000003</v>
      </c>
      <c r="J136" s="181">
        <v>0.58430000000000004</v>
      </c>
      <c r="K136" s="181">
        <v>1.1578999999999999</v>
      </c>
      <c r="L136" s="181">
        <v>2.1251000000000002</v>
      </c>
      <c r="M136" s="181">
        <v>3.4266000000000001</v>
      </c>
      <c r="N136" s="181">
        <v>4.6795</v>
      </c>
      <c r="O136" s="181">
        <v>4.7995999999999999</v>
      </c>
      <c r="P136" s="181">
        <v>5.5278999999999998</v>
      </c>
      <c r="Q136" s="181">
        <v>6.6890999999999998</v>
      </c>
      <c r="R136" s="181">
        <v>3.9815999999999998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77" t="s">
        <v>1673</v>
      </c>
      <c r="B137" s="177" t="s">
        <v>1668</v>
      </c>
      <c r="C137" s="177">
        <v>104457</v>
      </c>
      <c r="D137" s="180">
        <v>44679</v>
      </c>
      <c r="E137" s="181">
        <v>27.413</v>
      </c>
      <c r="F137" s="181">
        <v>9.7900000000000001E-2</v>
      </c>
      <c r="G137" s="181">
        <v>3.1699999999999999E-2</v>
      </c>
      <c r="H137" s="181">
        <v>0.1893</v>
      </c>
      <c r="I137" s="181">
        <v>0.26</v>
      </c>
      <c r="J137" s="181">
        <v>0.54500000000000004</v>
      </c>
      <c r="K137" s="181">
        <v>1.0430999999999999</v>
      </c>
      <c r="L137" s="181">
        <v>1.8915</v>
      </c>
      <c r="M137" s="181">
        <v>3.0727000000000002</v>
      </c>
      <c r="N137" s="181">
        <v>4.2042000000000002</v>
      </c>
      <c r="O137" s="181">
        <v>4.3281999999999998</v>
      </c>
      <c r="P137" s="181">
        <v>5</v>
      </c>
      <c r="Q137" s="181">
        <v>6.7253999999999996</v>
      </c>
      <c r="R137" s="181">
        <v>3.5124</v>
      </c>
      <c r="S137" s="124"/>
      <c r="T137" s="127"/>
      <c r="U137" s="128"/>
      <c r="V137" s="128"/>
      <c r="W137" s="128"/>
      <c r="X137" s="128"/>
      <c r="Y137" s="128"/>
      <c r="Z137" s="128"/>
      <c r="AA137" s="128"/>
      <c r="AB137" s="128"/>
      <c r="AC137" s="128"/>
      <c r="AD137" s="128"/>
      <c r="AE137" s="128"/>
      <c r="AF137" s="128"/>
      <c r="AG137" s="128"/>
      <c r="AH137" s="128"/>
    </row>
    <row r="138" spans="1:34" x14ac:dyDescent="0.3">
      <c r="A138" s="177" t="s">
        <v>1673</v>
      </c>
      <c r="B138" s="177" t="s">
        <v>1940</v>
      </c>
      <c r="C138" s="177">
        <v>149552</v>
      </c>
      <c r="D138" s="180">
        <v>44679</v>
      </c>
      <c r="E138" s="181">
        <v>11.8834</v>
      </c>
      <c r="F138" s="181">
        <v>5.1400000000000001E-2</v>
      </c>
      <c r="G138" s="181">
        <v>3.3999999999999998E-3</v>
      </c>
      <c r="H138" s="181">
        <v>0.1762</v>
      </c>
      <c r="I138" s="181">
        <v>0.22689999999999999</v>
      </c>
      <c r="J138" s="181">
        <v>0.4073</v>
      </c>
      <c r="K138" s="181">
        <v>0.53300000000000003</v>
      </c>
      <c r="L138" s="181">
        <v>1.0261</v>
      </c>
      <c r="M138" s="181">
        <v>1.3752</v>
      </c>
      <c r="N138" s="181">
        <v>2.2694000000000001</v>
      </c>
      <c r="O138" s="181">
        <v>2.5741999999999998</v>
      </c>
      <c r="P138" s="181">
        <v>2.3778999999999999</v>
      </c>
      <c r="Q138" s="181">
        <v>2.9068999999999998</v>
      </c>
      <c r="R138" s="181">
        <v>1.9323999999999999</v>
      </c>
      <c r="S138" s="124"/>
      <c r="T138" s="127"/>
      <c r="U138" s="128"/>
      <c r="V138" s="128"/>
      <c r="W138" s="128"/>
      <c r="X138" s="128"/>
      <c r="Y138" s="128"/>
      <c r="Z138" s="128"/>
      <c r="AA138" s="128"/>
      <c r="AB138" s="128"/>
      <c r="AC138" s="128"/>
      <c r="AD138" s="128"/>
      <c r="AE138" s="128"/>
      <c r="AF138" s="128"/>
      <c r="AG138" s="128"/>
      <c r="AH138" s="128"/>
    </row>
    <row r="139" spans="1:34" x14ac:dyDescent="0.3">
      <c r="A139" s="177" t="s">
        <v>1673</v>
      </c>
      <c r="B139" s="177" t="s">
        <v>1645</v>
      </c>
      <c r="C139" s="177">
        <v>149550</v>
      </c>
      <c r="D139" s="180">
        <v>44679</v>
      </c>
      <c r="E139" s="181">
        <v>12.282400000000001</v>
      </c>
      <c r="F139" s="181">
        <v>5.2900000000000003E-2</v>
      </c>
      <c r="G139" s="181">
        <v>8.9999999999999993E-3</v>
      </c>
      <c r="H139" s="181">
        <v>0.19009999999999999</v>
      </c>
      <c r="I139" s="181">
        <v>0.2571</v>
      </c>
      <c r="J139" s="181">
        <v>0.47039999999999998</v>
      </c>
      <c r="K139" s="181">
        <v>0.7167</v>
      </c>
      <c r="L139" s="181">
        <v>1.3399000000000001</v>
      </c>
      <c r="M139" s="181">
        <v>1.8002</v>
      </c>
      <c r="N139" s="181">
        <v>2.8083</v>
      </c>
      <c r="O139" s="181">
        <v>3.0638000000000001</v>
      </c>
      <c r="P139" s="181">
        <v>2.9094000000000002</v>
      </c>
      <c r="Q139" s="181">
        <v>3.4727999999999999</v>
      </c>
      <c r="R139" s="181">
        <v>2.4232</v>
      </c>
      <c r="S139" s="124"/>
      <c r="T139" s="127"/>
      <c r="U139" s="128"/>
      <c r="V139" s="128"/>
      <c r="W139" s="128"/>
      <c r="X139" s="128"/>
      <c r="Y139" s="128"/>
      <c r="Z139" s="128"/>
      <c r="AA139" s="128"/>
      <c r="AB139" s="128"/>
      <c r="AC139" s="128"/>
      <c r="AD139" s="128"/>
      <c r="AE139" s="128"/>
      <c r="AF139" s="128"/>
      <c r="AG139" s="128"/>
      <c r="AH139" s="128"/>
    </row>
    <row r="140" spans="1:34" x14ac:dyDescent="0.3">
      <c r="A140" s="177" t="s">
        <v>1673</v>
      </c>
      <c r="B140" s="177" t="s">
        <v>1941</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1673</v>
      </c>
      <c r="B141" s="177" t="s">
        <v>1942</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1673</v>
      </c>
      <c r="B142" s="177" t="s">
        <v>1646</v>
      </c>
      <c r="C142" s="177">
        <v>145724</v>
      </c>
      <c r="D142" s="180">
        <v>44679</v>
      </c>
      <c r="E142" s="181">
        <v>12.0379</v>
      </c>
      <c r="F142" s="181">
        <v>6.6500000000000004E-2</v>
      </c>
      <c r="G142" s="181">
        <v>3.7400000000000003E-2</v>
      </c>
      <c r="H142" s="181">
        <v>0.17730000000000001</v>
      </c>
      <c r="I142" s="181">
        <v>0.25230000000000002</v>
      </c>
      <c r="J142" s="181">
        <v>0.50339999999999996</v>
      </c>
      <c r="K142" s="181">
        <v>1.0281</v>
      </c>
      <c r="L142" s="181">
        <v>2.0524</v>
      </c>
      <c r="M142" s="181">
        <v>3.0438999999999998</v>
      </c>
      <c r="N142" s="181">
        <v>4.4303999999999997</v>
      </c>
      <c r="O142" s="181">
        <v>5.4836999999999998</v>
      </c>
      <c r="P142" s="181"/>
      <c r="Q142" s="181">
        <v>5.6723999999999997</v>
      </c>
      <c r="R142" s="181">
        <v>4.6398999999999999</v>
      </c>
      <c r="S142" s="124"/>
      <c r="T142" s="127"/>
      <c r="U142" s="128"/>
      <c r="V142" s="128"/>
      <c r="W142" s="128"/>
      <c r="X142" s="128"/>
      <c r="Y142" s="128"/>
      <c r="Z142" s="128"/>
      <c r="AA142" s="128"/>
      <c r="AB142" s="128"/>
      <c r="AC142" s="128"/>
      <c r="AD142" s="128"/>
      <c r="AE142" s="128"/>
      <c r="AF142" s="128"/>
      <c r="AG142" s="128"/>
      <c r="AH142" s="128"/>
    </row>
    <row r="143" spans="1:34" x14ac:dyDescent="0.3">
      <c r="A143" s="177" t="s">
        <v>1673</v>
      </c>
      <c r="B143" s="177" t="s">
        <v>1669</v>
      </c>
      <c r="C143" s="177">
        <v>145723</v>
      </c>
      <c r="D143" s="180">
        <v>44679</v>
      </c>
      <c r="E143" s="181">
        <v>11.733599999999999</v>
      </c>
      <c r="F143" s="181">
        <v>6.4000000000000001E-2</v>
      </c>
      <c r="G143" s="181">
        <v>3.0700000000000002E-2</v>
      </c>
      <c r="H143" s="181">
        <v>0.16220000000000001</v>
      </c>
      <c r="I143" s="181">
        <v>0.22040000000000001</v>
      </c>
      <c r="J143" s="181">
        <v>0.43569999999999998</v>
      </c>
      <c r="K143" s="181">
        <v>0.83179999999999998</v>
      </c>
      <c r="L143" s="181">
        <v>1.653</v>
      </c>
      <c r="M143" s="181">
        <v>2.4365999999999999</v>
      </c>
      <c r="N143" s="181">
        <v>3.6143999999999998</v>
      </c>
      <c r="O143" s="181">
        <v>4.6681999999999997</v>
      </c>
      <c r="P143" s="181"/>
      <c r="Q143" s="181">
        <v>4.8707000000000003</v>
      </c>
      <c r="R143" s="181">
        <v>3.8405999999999998</v>
      </c>
      <c r="S143" s="124"/>
      <c r="T143" s="127"/>
      <c r="U143" s="128"/>
      <c r="V143" s="128"/>
      <c r="W143" s="128"/>
      <c r="X143" s="128"/>
      <c r="Y143" s="128"/>
      <c r="Z143" s="128"/>
      <c r="AA143" s="128"/>
      <c r="AB143" s="128"/>
      <c r="AC143" s="128"/>
      <c r="AD143" s="128"/>
      <c r="AE143" s="128"/>
      <c r="AF143" s="128"/>
      <c r="AG143" s="128"/>
      <c r="AH143" s="128"/>
    </row>
    <row r="144" spans="1:34" x14ac:dyDescent="0.3">
      <c r="A144" s="177" t="s">
        <v>1673</v>
      </c>
      <c r="B144" s="177" t="s">
        <v>1647</v>
      </c>
      <c r="C144" s="177">
        <v>146297</v>
      </c>
      <c r="D144" s="180">
        <v>44679</v>
      </c>
      <c r="E144" s="181">
        <v>11.688499999999999</v>
      </c>
      <c r="F144" s="181">
        <v>2.8199999999999999E-2</v>
      </c>
      <c r="G144" s="181">
        <v>-3.3999999999999998E-3</v>
      </c>
      <c r="H144" s="181">
        <v>0.13109999999999999</v>
      </c>
      <c r="I144" s="181">
        <v>0.2135</v>
      </c>
      <c r="J144" s="181">
        <v>0.28570000000000001</v>
      </c>
      <c r="K144" s="181">
        <v>0.81679999999999997</v>
      </c>
      <c r="L144" s="181">
        <v>1.8304</v>
      </c>
      <c r="M144" s="181">
        <v>2.8681999999999999</v>
      </c>
      <c r="N144" s="181">
        <v>4.0355999999999996</v>
      </c>
      <c r="O144" s="181">
        <v>4.8606999999999996</v>
      </c>
      <c r="P144" s="181"/>
      <c r="Q144" s="181">
        <v>5.0185000000000004</v>
      </c>
      <c r="R144" s="181">
        <v>3.9733999999999998</v>
      </c>
      <c r="S144" s="124"/>
      <c r="T144" s="127"/>
      <c r="U144" s="128"/>
      <c r="V144" s="128"/>
      <c r="W144" s="128"/>
      <c r="X144" s="128"/>
      <c r="Y144" s="128"/>
      <c r="Z144" s="128"/>
      <c r="AA144" s="128"/>
      <c r="AB144" s="128"/>
      <c r="AC144" s="128"/>
      <c r="AD144" s="128"/>
      <c r="AE144" s="128"/>
      <c r="AF144" s="128"/>
      <c r="AG144" s="128"/>
      <c r="AH144" s="128"/>
    </row>
    <row r="145" spans="1:34" x14ac:dyDescent="0.3">
      <c r="A145" s="177" t="s">
        <v>1673</v>
      </c>
      <c r="B145" s="177" t="s">
        <v>1670</v>
      </c>
      <c r="C145" s="177">
        <v>146294</v>
      </c>
      <c r="D145" s="180">
        <v>44679</v>
      </c>
      <c r="E145" s="181">
        <v>11.5039</v>
      </c>
      <c r="F145" s="181">
        <v>2.7E-2</v>
      </c>
      <c r="G145" s="181">
        <v>-8.6999999999999994E-3</v>
      </c>
      <c r="H145" s="181">
        <v>0.1201</v>
      </c>
      <c r="I145" s="181">
        <v>0.18990000000000001</v>
      </c>
      <c r="J145" s="181">
        <v>0.2344</v>
      </c>
      <c r="K145" s="181">
        <v>0.6492</v>
      </c>
      <c r="L145" s="181">
        <v>1.508</v>
      </c>
      <c r="M145" s="181">
        <v>2.4380999999999999</v>
      </c>
      <c r="N145" s="181">
        <v>3.5110000000000001</v>
      </c>
      <c r="O145" s="181">
        <v>4.3335999999999997</v>
      </c>
      <c r="P145" s="181"/>
      <c r="Q145" s="181">
        <v>4.4950999999999999</v>
      </c>
      <c r="R145" s="181">
        <v>3.4601000000000002</v>
      </c>
      <c r="S145" s="124"/>
      <c r="T145" s="127"/>
      <c r="U145" s="128"/>
      <c r="V145" s="128"/>
      <c r="W145" s="128"/>
      <c r="X145" s="128"/>
      <c r="Y145" s="128"/>
      <c r="Z145" s="128"/>
      <c r="AA145" s="128"/>
      <c r="AB145" s="128"/>
      <c r="AC145" s="128"/>
      <c r="AD145" s="128"/>
      <c r="AE145" s="128"/>
      <c r="AF145" s="128"/>
      <c r="AG145" s="128"/>
      <c r="AH145" s="128"/>
    </row>
    <row r="146" spans="1:34" x14ac:dyDescent="0.3">
      <c r="A146" s="177" t="s">
        <v>1673</v>
      </c>
      <c r="B146" s="177" t="s">
        <v>1648</v>
      </c>
      <c r="C146" s="177">
        <v>120795</v>
      </c>
      <c r="D146" s="180">
        <v>44679</v>
      </c>
      <c r="E146" s="181">
        <v>29.854099999999999</v>
      </c>
      <c r="F146" s="181">
        <v>5.8000000000000003E-2</v>
      </c>
      <c r="G146" s="181">
        <v>2.01E-2</v>
      </c>
      <c r="H146" s="181">
        <v>0.16170000000000001</v>
      </c>
      <c r="I146" s="181">
        <v>0.2586</v>
      </c>
      <c r="J146" s="181">
        <v>0.50970000000000004</v>
      </c>
      <c r="K146" s="181">
        <v>0.97099999999999997</v>
      </c>
      <c r="L146" s="181">
        <v>2.02</v>
      </c>
      <c r="M146" s="181">
        <v>3.0289999999999999</v>
      </c>
      <c r="N146" s="181">
        <v>4.4047000000000001</v>
      </c>
      <c r="O146" s="181">
        <v>5.0782999999999996</v>
      </c>
      <c r="P146" s="181">
        <v>5.7137000000000002</v>
      </c>
      <c r="Q146" s="181">
        <v>6.6527000000000003</v>
      </c>
      <c r="R146" s="181">
        <v>4.3954000000000004</v>
      </c>
      <c r="S146" s="124"/>
      <c r="T146" s="127"/>
      <c r="U146" s="128"/>
      <c r="V146" s="128"/>
      <c r="W146" s="128"/>
      <c r="X146" s="128"/>
      <c r="Y146" s="128"/>
      <c r="Z146" s="128"/>
      <c r="AA146" s="128"/>
      <c r="AB146" s="128"/>
      <c r="AC146" s="128"/>
      <c r="AD146" s="128"/>
      <c r="AE146" s="128"/>
      <c r="AF146" s="128"/>
      <c r="AG146" s="128"/>
      <c r="AH146" s="128"/>
    </row>
    <row r="147" spans="1:34" x14ac:dyDescent="0.3">
      <c r="A147" s="177" t="s">
        <v>1673</v>
      </c>
      <c r="B147" s="177" t="s">
        <v>1671</v>
      </c>
      <c r="C147" s="177">
        <v>104075</v>
      </c>
      <c r="D147" s="180">
        <v>44679</v>
      </c>
      <c r="E147" s="181">
        <v>28.5352</v>
      </c>
      <c r="F147" s="181">
        <v>5.6500000000000002E-2</v>
      </c>
      <c r="G147" s="181">
        <v>1.54E-2</v>
      </c>
      <c r="H147" s="181">
        <v>0.15060000000000001</v>
      </c>
      <c r="I147" s="181">
        <v>0.23430000000000001</v>
      </c>
      <c r="J147" s="181">
        <v>0.45939999999999998</v>
      </c>
      <c r="K147" s="181">
        <v>0.82430000000000003</v>
      </c>
      <c r="L147" s="181">
        <v>1.7206999999999999</v>
      </c>
      <c r="M147" s="181">
        <v>2.569</v>
      </c>
      <c r="N147" s="181">
        <v>3.7911999999999999</v>
      </c>
      <c r="O147" s="181">
        <v>4.5026000000000002</v>
      </c>
      <c r="P147" s="181">
        <v>5.1585999999999999</v>
      </c>
      <c r="Q147" s="181">
        <v>6.8432000000000004</v>
      </c>
      <c r="R147" s="181">
        <v>3.7957999999999998</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7.0868627450980409E-2</v>
      </c>
      <c r="G148" s="183">
        <v>2.2741176470588237E-2</v>
      </c>
      <c r="H148" s="183">
        <v>0.16255686274509812</v>
      </c>
      <c r="I148" s="183">
        <v>0.22612941176470577</v>
      </c>
      <c r="J148" s="183">
        <v>0.45963921568627447</v>
      </c>
      <c r="K148" s="183">
        <v>0.89145098039215698</v>
      </c>
      <c r="L148" s="183">
        <v>1.7883058823529407</v>
      </c>
      <c r="M148" s="183">
        <v>2.6310294117647062</v>
      </c>
      <c r="N148" s="183">
        <v>3.7845254901960779</v>
      </c>
      <c r="O148" s="183">
        <v>4.4717066666666669</v>
      </c>
      <c r="P148" s="183">
        <v>5.1282200000000007</v>
      </c>
      <c r="Q148" s="183">
        <v>5.6091745098039221</v>
      </c>
      <c r="R148" s="183">
        <v>3.667712765957448</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6.4299999999999996E-2</v>
      </c>
      <c r="G149" s="183">
        <v>2.4400000000000002E-2</v>
      </c>
      <c r="H149" s="183">
        <v>0.16370000000000001</v>
      </c>
      <c r="I149" s="183">
        <v>0.2351</v>
      </c>
      <c r="J149" s="183">
        <v>0.46989999999999998</v>
      </c>
      <c r="K149" s="183">
        <v>0.89129999999999998</v>
      </c>
      <c r="L149" s="183">
        <v>1.8320000000000001</v>
      </c>
      <c r="M149" s="183">
        <v>2.7012</v>
      </c>
      <c r="N149" s="183">
        <v>3.8715000000000002</v>
      </c>
      <c r="O149" s="183">
        <v>4.5481999999999996</v>
      </c>
      <c r="P149" s="183">
        <v>5.2077999999999998</v>
      </c>
      <c r="Q149" s="183">
        <v>5.9886999999999997</v>
      </c>
      <c r="R149" s="183">
        <v>3.7528999999999999</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537</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538</v>
      </c>
      <c r="B152" s="177" t="s">
        <v>539</v>
      </c>
      <c r="C152" s="177">
        <v>131666</v>
      </c>
      <c r="D152" s="180">
        <v>44679</v>
      </c>
      <c r="E152" s="181">
        <v>72.13</v>
      </c>
      <c r="F152" s="181">
        <v>0.52959999999999996</v>
      </c>
      <c r="G152" s="181">
        <v>0.57169999999999999</v>
      </c>
      <c r="H152" s="181">
        <v>-0.55149999999999999</v>
      </c>
      <c r="I152" s="181">
        <v>-0.97470000000000001</v>
      </c>
      <c r="J152" s="181">
        <v>0.36180000000000001</v>
      </c>
      <c r="K152" s="181">
        <v>6.9400000000000003E-2</v>
      </c>
      <c r="L152" s="181">
        <v>-2.2364000000000002</v>
      </c>
      <c r="M152" s="181">
        <v>2.0948000000000002</v>
      </c>
      <c r="N152" s="181">
        <v>8.5313999999999997</v>
      </c>
      <c r="O152" s="181">
        <v>10.9061</v>
      </c>
      <c r="P152" s="181">
        <v>8.0970999999999993</v>
      </c>
      <c r="Q152" s="181">
        <v>9.3872</v>
      </c>
      <c r="R152" s="181">
        <v>21.826000000000001</v>
      </c>
      <c r="S152" s="124"/>
      <c r="T152" s="127"/>
      <c r="U152" s="128"/>
      <c r="V152" s="128"/>
      <c r="W152" s="128"/>
      <c r="X152" s="128"/>
      <c r="Y152" s="128"/>
      <c r="Z152" s="128"/>
      <c r="AA152" s="128"/>
      <c r="AB152" s="128"/>
      <c r="AC152" s="128"/>
      <c r="AD152" s="128"/>
      <c r="AE152" s="128"/>
      <c r="AF152" s="128"/>
      <c r="AG152" s="128"/>
      <c r="AH152" s="128"/>
    </row>
    <row r="153" spans="1:34" x14ac:dyDescent="0.3">
      <c r="A153" s="177" t="s">
        <v>538</v>
      </c>
      <c r="B153" s="177" t="s">
        <v>540</v>
      </c>
      <c r="C153" s="177">
        <v>131670</v>
      </c>
      <c r="D153" s="180">
        <v>44679</v>
      </c>
      <c r="E153" s="181">
        <v>78.87</v>
      </c>
      <c r="F153" s="181">
        <v>0.52259999999999995</v>
      </c>
      <c r="G153" s="181">
        <v>0.57379999999999998</v>
      </c>
      <c r="H153" s="181">
        <v>-0.54220000000000002</v>
      </c>
      <c r="I153" s="181">
        <v>-0.92949999999999999</v>
      </c>
      <c r="J153" s="181">
        <v>0.45850000000000002</v>
      </c>
      <c r="K153" s="181">
        <v>0.40739999999999998</v>
      </c>
      <c r="L153" s="181">
        <v>-1.597</v>
      </c>
      <c r="M153" s="181">
        <v>3.0846</v>
      </c>
      <c r="N153" s="181">
        <v>9.9232999999999993</v>
      </c>
      <c r="O153" s="181">
        <v>12.197100000000001</v>
      </c>
      <c r="P153" s="181">
        <v>9.3641000000000005</v>
      </c>
      <c r="Q153" s="181">
        <v>12.0174</v>
      </c>
      <c r="R153" s="181">
        <v>23.309899999999999</v>
      </c>
      <c r="S153" s="124"/>
      <c r="T153" s="127"/>
      <c r="U153" s="128"/>
      <c r="V153" s="128"/>
      <c r="W153" s="128"/>
      <c r="X153" s="128"/>
      <c r="Y153" s="128"/>
      <c r="Z153" s="128"/>
      <c r="AA153" s="128"/>
      <c r="AB153" s="128"/>
      <c r="AC153" s="128"/>
      <c r="AD153" s="128"/>
      <c r="AE153" s="128"/>
      <c r="AF153" s="128"/>
      <c r="AG153" s="128"/>
      <c r="AH153" s="128"/>
    </row>
    <row r="154" spans="1:34" x14ac:dyDescent="0.3">
      <c r="A154" s="177" t="s">
        <v>538</v>
      </c>
      <c r="B154" s="177" t="s">
        <v>541</v>
      </c>
      <c r="C154" s="177">
        <v>100119</v>
      </c>
      <c r="D154" s="180">
        <v>44679</v>
      </c>
      <c r="E154" s="181">
        <v>293.11200000000002</v>
      </c>
      <c r="F154" s="181">
        <v>0.69740000000000002</v>
      </c>
      <c r="G154" s="181">
        <v>0.84460000000000002</v>
      </c>
      <c r="H154" s="181">
        <v>-1.3432999999999999</v>
      </c>
      <c r="I154" s="181">
        <v>-0.58609999999999995</v>
      </c>
      <c r="J154" s="181">
        <v>2.911</v>
      </c>
      <c r="K154" s="181">
        <v>3.2837000000000001</v>
      </c>
      <c r="L154" s="181">
        <v>4.04</v>
      </c>
      <c r="M154" s="181">
        <v>12.4215</v>
      </c>
      <c r="N154" s="181">
        <v>24.316400000000002</v>
      </c>
      <c r="O154" s="181">
        <v>13.663399999999999</v>
      </c>
      <c r="P154" s="181">
        <v>12.3703</v>
      </c>
      <c r="Q154" s="181">
        <v>16.8932</v>
      </c>
      <c r="R154" s="181">
        <v>35.8429</v>
      </c>
      <c r="S154" s="124"/>
      <c r="T154" s="127"/>
      <c r="U154" s="128"/>
      <c r="V154" s="128"/>
      <c r="W154" s="128"/>
      <c r="X154" s="128"/>
      <c r="Y154" s="128"/>
      <c r="Z154" s="128"/>
      <c r="AA154" s="128"/>
      <c r="AB154" s="128"/>
      <c r="AC154" s="128"/>
      <c r="AD154" s="128"/>
      <c r="AE154" s="128"/>
      <c r="AF154" s="128"/>
      <c r="AG154" s="128"/>
      <c r="AH154" s="128"/>
    </row>
    <row r="155" spans="1:34" x14ac:dyDescent="0.3">
      <c r="A155" s="177" t="s">
        <v>538</v>
      </c>
      <c r="B155" s="177" t="s">
        <v>1748</v>
      </c>
      <c r="C155" s="177"/>
      <c r="D155" s="180">
        <v>44679</v>
      </c>
      <c r="E155" s="181">
        <v>293.11200000000002</v>
      </c>
      <c r="F155" s="181">
        <v>0.69740000000000002</v>
      </c>
      <c r="G155" s="181">
        <v>0.84460000000000002</v>
      </c>
      <c r="H155" s="181">
        <v>-1.3432999999999999</v>
      </c>
      <c r="I155" s="181">
        <v>-0.58609999999999995</v>
      </c>
      <c r="J155" s="181">
        <v>2.911</v>
      </c>
      <c r="K155" s="181">
        <v>3.2837000000000001</v>
      </c>
      <c r="L155" s="181">
        <v>4.04</v>
      </c>
      <c r="M155" s="181">
        <v>12.4215</v>
      </c>
      <c r="N155" s="181">
        <v>24.316400000000002</v>
      </c>
      <c r="O155" s="181">
        <v>13.663399999999999</v>
      </c>
      <c r="P155" s="181">
        <v>10.942299999999999</v>
      </c>
      <c r="Q155" s="181">
        <v>18.042000000000002</v>
      </c>
      <c r="R155" s="181">
        <v>35.8429</v>
      </c>
      <c r="S155" s="124"/>
      <c r="T155" s="127"/>
      <c r="U155" s="128"/>
      <c r="V155" s="128"/>
      <c r="W155" s="128"/>
      <c r="X155" s="128"/>
      <c r="Y155" s="128"/>
      <c r="Z155" s="128"/>
      <c r="AA155" s="128"/>
      <c r="AB155" s="128"/>
      <c r="AC155" s="128"/>
      <c r="AD155" s="128"/>
      <c r="AE155" s="128"/>
      <c r="AF155" s="128"/>
      <c r="AG155" s="128"/>
      <c r="AH155" s="128"/>
    </row>
    <row r="156" spans="1:34" x14ac:dyDescent="0.3">
      <c r="A156" s="177" t="s">
        <v>538</v>
      </c>
      <c r="B156" s="177" t="s">
        <v>1749</v>
      </c>
      <c r="C156" s="177">
        <v>118968</v>
      </c>
      <c r="D156" s="180">
        <v>44679</v>
      </c>
      <c r="E156" s="181">
        <v>310.42099999999999</v>
      </c>
      <c r="F156" s="181">
        <v>0.69910000000000005</v>
      </c>
      <c r="G156" s="181">
        <v>0.84989999999999999</v>
      </c>
      <c r="H156" s="181">
        <v>-1.3314999999999999</v>
      </c>
      <c r="I156" s="181">
        <v>-0.56310000000000004</v>
      </c>
      <c r="J156" s="181">
        <v>2.9615999999999998</v>
      </c>
      <c r="K156" s="181">
        <v>3.4447000000000001</v>
      </c>
      <c r="L156" s="181">
        <v>4.3613999999999997</v>
      </c>
      <c r="M156" s="181">
        <v>12.9391</v>
      </c>
      <c r="N156" s="181">
        <v>25.072900000000001</v>
      </c>
      <c r="O156" s="181">
        <v>14.340199999999999</v>
      </c>
      <c r="P156" s="181">
        <v>13.1508</v>
      </c>
      <c r="Q156" s="181">
        <v>13.6815</v>
      </c>
      <c r="R156" s="181">
        <v>36.647799999999997</v>
      </c>
      <c r="S156" s="124"/>
      <c r="T156" s="127"/>
      <c r="U156" s="128"/>
      <c r="V156" s="128"/>
      <c r="W156" s="128"/>
      <c r="X156" s="128"/>
      <c r="Y156" s="128"/>
      <c r="Z156" s="128"/>
      <c r="AA156" s="128"/>
      <c r="AB156" s="128"/>
      <c r="AC156" s="128"/>
      <c r="AD156" s="128"/>
      <c r="AE156" s="128"/>
      <c r="AF156" s="128"/>
      <c r="AG156" s="128"/>
      <c r="AH156" s="128"/>
    </row>
    <row r="157" spans="1:34" x14ac:dyDescent="0.3">
      <c r="A157" s="177" t="s">
        <v>538</v>
      </c>
      <c r="B157" s="177" t="s">
        <v>542</v>
      </c>
      <c r="C157" s="177"/>
      <c r="D157" s="180">
        <v>44679</v>
      </c>
      <c r="E157" s="181">
        <v>310.42099999999999</v>
      </c>
      <c r="F157" s="181">
        <v>0.69910000000000005</v>
      </c>
      <c r="G157" s="181">
        <v>0.84989999999999999</v>
      </c>
      <c r="H157" s="181">
        <v>-1.3314999999999999</v>
      </c>
      <c r="I157" s="181">
        <v>-0.56310000000000004</v>
      </c>
      <c r="J157" s="181">
        <v>2.9615999999999998</v>
      </c>
      <c r="K157" s="181">
        <v>3.4447000000000001</v>
      </c>
      <c r="L157" s="181">
        <v>4.3613999999999997</v>
      </c>
      <c r="M157" s="181">
        <v>12.9391</v>
      </c>
      <c r="N157" s="181">
        <v>25.072900000000001</v>
      </c>
      <c r="O157" s="181">
        <v>14.340199999999999</v>
      </c>
      <c r="P157" s="181">
        <v>11.8413</v>
      </c>
      <c r="Q157" s="181">
        <v>14.322800000000001</v>
      </c>
      <c r="R157" s="181">
        <v>36.647799999999997</v>
      </c>
      <c r="S157" s="124"/>
      <c r="T157" s="127"/>
      <c r="U157" s="128"/>
      <c r="V157" s="128"/>
      <c r="W157" s="128"/>
      <c r="X157" s="128"/>
      <c r="Y157" s="128"/>
      <c r="Z157" s="128"/>
      <c r="AA157" s="128"/>
      <c r="AB157" s="128"/>
      <c r="AC157" s="128"/>
      <c r="AD157" s="128"/>
      <c r="AE157" s="128"/>
      <c r="AF157" s="128"/>
      <c r="AG157" s="128"/>
      <c r="AH157" s="128"/>
    </row>
    <row r="158" spans="1:34" x14ac:dyDescent="0.3">
      <c r="A158" s="177" t="s">
        <v>538</v>
      </c>
      <c r="B158" s="177" t="s">
        <v>543</v>
      </c>
      <c r="C158" s="177">
        <v>104685</v>
      </c>
      <c r="D158" s="180">
        <v>44679</v>
      </c>
      <c r="E158" s="181">
        <v>49.83</v>
      </c>
      <c r="F158" s="181">
        <v>0.40300000000000002</v>
      </c>
      <c r="G158" s="181">
        <v>0.626</v>
      </c>
      <c r="H158" s="181">
        <v>-0.20030000000000001</v>
      </c>
      <c r="I158" s="181">
        <v>-0.1603</v>
      </c>
      <c r="J158" s="181">
        <v>1.2393000000000001</v>
      </c>
      <c r="K158" s="181">
        <v>1.4041999999999999</v>
      </c>
      <c r="L158" s="181">
        <v>1.2393000000000001</v>
      </c>
      <c r="M158" s="181">
        <v>7.1843000000000004</v>
      </c>
      <c r="N158" s="181">
        <v>11.352</v>
      </c>
      <c r="O158" s="181">
        <v>11.9108</v>
      </c>
      <c r="P158" s="181">
        <v>10.259499999999999</v>
      </c>
      <c r="Q158" s="181">
        <v>11.0396</v>
      </c>
      <c r="R158" s="181">
        <v>23.976400000000002</v>
      </c>
      <c r="S158" s="124"/>
      <c r="T158" s="127"/>
      <c r="U158" s="128"/>
      <c r="V158" s="128"/>
      <c r="W158" s="128"/>
      <c r="X158" s="128"/>
      <c r="Y158" s="128"/>
      <c r="Z158" s="128"/>
      <c r="AA158" s="128"/>
      <c r="AB158" s="128"/>
      <c r="AC158" s="128"/>
      <c r="AD158" s="128"/>
      <c r="AE158" s="128"/>
      <c r="AF158" s="128"/>
      <c r="AG158" s="128"/>
      <c r="AH158" s="128"/>
    </row>
    <row r="159" spans="1:34" x14ac:dyDescent="0.3">
      <c r="A159" s="177" t="s">
        <v>538</v>
      </c>
      <c r="B159" s="177" t="s">
        <v>544</v>
      </c>
      <c r="C159" s="177">
        <v>120377</v>
      </c>
      <c r="D159" s="180">
        <v>44679</v>
      </c>
      <c r="E159" s="181">
        <v>54.5</v>
      </c>
      <c r="F159" s="181">
        <v>0.42380000000000001</v>
      </c>
      <c r="G159" s="181">
        <v>0.62780000000000002</v>
      </c>
      <c r="H159" s="181">
        <v>-0.16489999999999999</v>
      </c>
      <c r="I159" s="181">
        <v>-0.1283</v>
      </c>
      <c r="J159" s="181">
        <v>1.3199000000000001</v>
      </c>
      <c r="K159" s="181">
        <v>1.5653999999999999</v>
      </c>
      <c r="L159" s="181">
        <v>1.5843</v>
      </c>
      <c r="M159" s="181">
        <v>7.7287999999999997</v>
      </c>
      <c r="N159" s="181">
        <v>12.0938</v>
      </c>
      <c r="O159" s="181">
        <v>12.5686</v>
      </c>
      <c r="P159" s="181">
        <v>11.161199999999999</v>
      </c>
      <c r="Q159" s="181">
        <v>13.100199999999999</v>
      </c>
      <c r="R159" s="181">
        <v>24.767700000000001</v>
      </c>
      <c r="S159" s="124"/>
      <c r="T159" s="127"/>
      <c r="U159" s="128"/>
      <c r="V159" s="128"/>
      <c r="W159" s="128"/>
      <c r="X159" s="128"/>
      <c r="Y159" s="128"/>
      <c r="Z159" s="128"/>
      <c r="AA159" s="128"/>
      <c r="AB159" s="128"/>
      <c r="AC159" s="128"/>
      <c r="AD159" s="128"/>
      <c r="AE159" s="128"/>
      <c r="AF159" s="128"/>
      <c r="AG159" s="128"/>
      <c r="AH159" s="128"/>
    </row>
    <row r="160" spans="1:34" x14ac:dyDescent="0.3">
      <c r="A160" s="177" t="s">
        <v>538</v>
      </c>
      <c r="B160" s="177" t="s">
        <v>545</v>
      </c>
      <c r="C160" s="177">
        <v>147789</v>
      </c>
      <c r="D160" s="180">
        <v>44679</v>
      </c>
      <c r="E160" s="181">
        <v>10.9323</v>
      </c>
      <c r="F160" s="181">
        <v>0.51580000000000004</v>
      </c>
      <c r="G160" s="181">
        <v>0.6472</v>
      </c>
      <c r="H160" s="181">
        <v>-0.32090000000000002</v>
      </c>
      <c r="I160" s="181">
        <v>-1.2171000000000001</v>
      </c>
      <c r="J160" s="181">
        <v>-1.7339</v>
      </c>
      <c r="K160" s="181">
        <v>-3.8868</v>
      </c>
      <c r="L160" s="181">
        <v>-4.4779999999999998</v>
      </c>
      <c r="M160" s="181">
        <v>5.4305000000000003</v>
      </c>
      <c r="N160" s="181">
        <v>11.6076</v>
      </c>
      <c r="O160" s="181"/>
      <c r="P160" s="181"/>
      <c r="Q160" s="181">
        <v>3.9064999999999999</v>
      </c>
      <c r="R160" s="181">
        <v>14.6709</v>
      </c>
      <c r="S160" s="124"/>
      <c r="T160" s="127"/>
      <c r="U160" s="128"/>
      <c r="V160" s="128"/>
      <c r="W160" s="128"/>
      <c r="X160" s="128"/>
      <c r="Y160" s="128"/>
      <c r="Z160" s="128"/>
      <c r="AA160" s="128"/>
      <c r="AB160" s="128"/>
      <c r="AC160" s="128"/>
      <c r="AD160" s="128"/>
      <c r="AE160" s="128"/>
      <c r="AF160" s="128"/>
      <c r="AG160" s="128"/>
      <c r="AH160" s="128"/>
    </row>
    <row r="161" spans="1:34" x14ac:dyDescent="0.3">
      <c r="A161" s="177" t="s">
        <v>538</v>
      </c>
      <c r="B161" s="177" t="s">
        <v>546</v>
      </c>
      <c r="C161" s="177">
        <v>147787</v>
      </c>
      <c r="D161" s="180">
        <v>44679</v>
      </c>
      <c r="E161" s="181">
        <v>10.3956</v>
      </c>
      <c r="F161" s="181">
        <v>0.51049999999999995</v>
      </c>
      <c r="G161" s="181">
        <v>0.63019999999999998</v>
      </c>
      <c r="H161" s="181">
        <v>-0.36130000000000001</v>
      </c>
      <c r="I161" s="181">
        <v>-1.3026</v>
      </c>
      <c r="J161" s="181">
        <v>-1.9089</v>
      </c>
      <c r="K161" s="181">
        <v>-4.3845000000000001</v>
      </c>
      <c r="L161" s="181">
        <v>-5.4936999999999996</v>
      </c>
      <c r="M161" s="181">
        <v>3.7349999999999999</v>
      </c>
      <c r="N161" s="181">
        <v>9.0966000000000005</v>
      </c>
      <c r="O161" s="181"/>
      <c r="P161" s="181"/>
      <c r="Q161" s="181">
        <v>1.6819999999999999</v>
      </c>
      <c r="R161" s="181">
        <v>12.204700000000001</v>
      </c>
      <c r="S161" s="124"/>
      <c r="T161" s="127"/>
      <c r="U161" s="128"/>
      <c r="V161" s="128"/>
      <c r="W161" s="128"/>
      <c r="X161" s="128"/>
      <c r="Y161" s="128"/>
      <c r="Z161" s="128"/>
      <c r="AA161" s="128"/>
      <c r="AB161" s="128"/>
      <c r="AC161" s="128"/>
      <c r="AD161" s="128"/>
      <c r="AE161" s="128"/>
      <c r="AF161" s="128"/>
      <c r="AG161" s="128"/>
      <c r="AH161" s="128"/>
    </row>
    <row r="162" spans="1:34" x14ac:dyDescent="0.3">
      <c r="A162" s="177" t="s">
        <v>538</v>
      </c>
      <c r="B162" s="177" t="s">
        <v>547</v>
      </c>
      <c r="C162" s="177">
        <v>144335</v>
      </c>
      <c r="D162" s="180">
        <v>44679</v>
      </c>
      <c r="E162" s="181">
        <v>14.968</v>
      </c>
      <c r="F162" s="181">
        <v>0.59819999999999995</v>
      </c>
      <c r="G162" s="181">
        <v>0.62519999999999998</v>
      </c>
      <c r="H162" s="181">
        <v>-0.28649999999999998</v>
      </c>
      <c r="I162" s="181">
        <v>-0.313</v>
      </c>
      <c r="J162" s="181">
        <v>0.56440000000000001</v>
      </c>
      <c r="K162" s="181">
        <v>0.53059999999999996</v>
      </c>
      <c r="L162" s="181">
        <v>-0.31969999999999998</v>
      </c>
      <c r="M162" s="181">
        <v>4.4085000000000001</v>
      </c>
      <c r="N162" s="181">
        <v>9.5594000000000001</v>
      </c>
      <c r="O162" s="181">
        <v>12.344900000000001</v>
      </c>
      <c r="P162" s="181"/>
      <c r="Q162" s="181">
        <v>11.3969</v>
      </c>
      <c r="R162" s="181">
        <v>22.069400000000002</v>
      </c>
      <c r="S162" s="124"/>
      <c r="T162" s="127"/>
      <c r="U162" s="128"/>
      <c r="V162" s="128"/>
      <c r="W162" s="128"/>
      <c r="X162" s="128"/>
      <c r="Y162" s="128"/>
      <c r="Z162" s="128"/>
      <c r="AA162" s="128"/>
      <c r="AB162" s="128"/>
      <c r="AC162" s="128"/>
      <c r="AD162" s="128"/>
      <c r="AE162" s="128"/>
      <c r="AF162" s="128"/>
      <c r="AG162" s="128"/>
      <c r="AH162" s="128"/>
    </row>
    <row r="163" spans="1:34" x14ac:dyDescent="0.3">
      <c r="A163" s="177" t="s">
        <v>538</v>
      </c>
      <c r="B163" s="177" t="s">
        <v>548</v>
      </c>
      <c r="C163" s="177">
        <v>144333</v>
      </c>
      <c r="D163" s="180">
        <v>44679</v>
      </c>
      <c r="E163" s="181">
        <v>14.323</v>
      </c>
      <c r="F163" s="181">
        <v>0.58989999999999998</v>
      </c>
      <c r="G163" s="181">
        <v>0.61109999999999998</v>
      </c>
      <c r="H163" s="181">
        <v>-0.31319999999999998</v>
      </c>
      <c r="I163" s="181">
        <v>-0.36870000000000003</v>
      </c>
      <c r="J163" s="181">
        <v>0.44879999999999998</v>
      </c>
      <c r="K163" s="181">
        <v>0.2029</v>
      </c>
      <c r="L163" s="181">
        <v>-0.9748</v>
      </c>
      <c r="M163" s="181">
        <v>3.3853</v>
      </c>
      <c r="N163" s="181">
        <v>8.1308000000000007</v>
      </c>
      <c r="O163" s="181">
        <v>11.027799999999999</v>
      </c>
      <c r="P163" s="181"/>
      <c r="Q163" s="181">
        <v>10.0915</v>
      </c>
      <c r="R163" s="181">
        <v>20.519300000000001</v>
      </c>
      <c r="S163" s="124"/>
      <c r="T163" s="127"/>
      <c r="U163" s="128"/>
      <c r="V163" s="128"/>
      <c r="W163" s="128"/>
      <c r="X163" s="128"/>
      <c r="Y163" s="128"/>
      <c r="Z163" s="128"/>
      <c r="AA163" s="128"/>
      <c r="AB163" s="128"/>
      <c r="AC163" s="128"/>
      <c r="AD163" s="128"/>
      <c r="AE163" s="128"/>
      <c r="AF163" s="128"/>
      <c r="AG163" s="128"/>
      <c r="AH163" s="128"/>
    </row>
    <row r="164" spans="1:34" x14ac:dyDescent="0.3">
      <c r="A164" s="177" t="s">
        <v>538</v>
      </c>
      <c r="B164" s="177" t="s">
        <v>549</v>
      </c>
      <c r="C164" s="177">
        <v>119298</v>
      </c>
      <c r="D164" s="180">
        <v>44679</v>
      </c>
      <c r="E164" s="181">
        <v>34.158999999999999</v>
      </c>
      <c r="F164" s="181">
        <v>0.4617</v>
      </c>
      <c r="G164" s="181">
        <v>0.66900000000000004</v>
      </c>
      <c r="H164" s="181">
        <v>-0.30059999999999998</v>
      </c>
      <c r="I164" s="181">
        <v>-0.23069999999999999</v>
      </c>
      <c r="J164" s="181">
        <v>0.94269999999999998</v>
      </c>
      <c r="K164" s="181">
        <v>0.96360000000000001</v>
      </c>
      <c r="L164" s="181">
        <v>-0.93100000000000005</v>
      </c>
      <c r="M164" s="181">
        <v>3.6095000000000002</v>
      </c>
      <c r="N164" s="181">
        <v>7.6178999999999997</v>
      </c>
      <c r="O164" s="181">
        <v>9.7263000000000002</v>
      </c>
      <c r="P164" s="181">
        <v>8.67</v>
      </c>
      <c r="Q164" s="181">
        <v>11.842599999999999</v>
      </c>
      <c r="R164" s="181">
        <v>15.0337</v>
      </c>
      <c r="S164" s="124"/>
      <c r="T164" s="127"/>
      <c r="U164" s="128"/>
      <c r="V164" s="128"/>
      <c r="W164" s="128"/>
      <c r="X164" s="128"/>
      <c r="Y164" s="128"/>
      <c r="Z164" s="128"/>
      <c r="AA164" s="128"/>
      <c r="AB164" s="128"/>
      <c r="AC164" s="128"/>
      <c r="AD164" s="128"/>
      <c r="AE164" s="128"/>
      <c r="AF164" s="128"/>
      <c r="AG164" s="128"/>
      <c r="AH164" s="128"/>
    </row>
    <row r="165" spans="1:34" x14ac:dyDescent="0.3">
      <c r="A165" s="177" t="s">
        <v>538</v>
      </c>
      <c r="B165" s="177" t="s">
        <v>550</v>
      </c>
      <c r="C165" s="177">
        <v>118194</v>
      </c>
      <c r="D165" s="180">
        <v>44679</v>
      </c>
      <c r="E165" s="181">
        <v>30.783000000000001</v>
      </c>
      <c r="F165" s="181">
        <v>0.45689999999999997</v>
      </c>
      <c r="G165" s="181">
        <v>0.66049999999999998</v>
      </c>
      <c r="H165" s="181">
        <v>-0.32379999999999998</v>
      </c>
      <c r="I165" s="181">
        <v>-0.28510000000000002</v>
      </c>
      <c r="J165" s="181">
        <v>0.82869999999999999</v>
      </c>
      <c r="K165" s="181">
        <v>0.62429999999999997</v>
      </c>
      <c r="L165" s="181">
        <v>-1.6046</v>
      </c>
      <c r="M165" s="181">
        <v>2.5381999999999998</v>
      </c>
      <c r="N165" s="181">
        <v>6.141</v>
      </c>
      <c r="O165" s="181">
        <v>8.3091000000000008</v>
      </c>
      <c r="P165" s="181">
        <v>7.3411999999999997</v>
      </c>
      <c r="Q165" s="181">
        <v>10.533200000000001</v>
      </c>
      <c r="R165" s="181">
        <v>13.5016</v>
      </c>
      <c r="S165" s="124"/>
      <c r="T165" s="127"/>
      <c r="U165" s="128"/>
      <c r="V165" s="128"/>
      <c r="W165" s="128"/>
      <c r="X165" s="128"/>
      <c r="Y165" s="128"/>
      <c r="Z165" s="128"/>
      <c r="AA165" s="128"/>
      <c r="AB165" s="128"/>
      <c r="AC165" s="128"/>
      <c r="AD165" s="128"/>
      <c r="AE165" s="128"/>
      <c r="AF165" s="128"/>
      <c r="AG165" s="128"/>
      <c r="AH165" s="128"/>
    </row>
    <row r="166" spans="1:34" x14ac:dyDescent="0.3">
      <c r="A166" s="177" t="s">
        <v>538</v>
      </c>
      <c r="B166" s="177" t="s">
        <v>551</v>
      </c>
      <c r="C166" s="177">
        <v>102846</v>
      </c>
      <c r="D166" s="180">
        <v>44679</v>
      </c>
      <c r="E166" s="181">
        <v>120.6155</v>
      </c>
      <c r="F166" s="181">
        <v>0.58160000000000001</v>
      </c>
      <c r="G166" s="181">
        <v>0.73939999999999995</v>
      </c>
      <c r="H166" s="181">
        <v>-0.50980000000000003</v>
      </c>
      <c r="I166" s="181">
        <v>-0.8397</v>
      </c>
      <c r="J166" s="181">
        <v>0.82950000000000002</v>
      </c>
      <c r="K166" s="181">
        <v>0.39019999999999999</v>
      </c>
      <c r="L166" s="181">
        <v>-1.3978999999999999</v>
      </c>
      <c r="M166" s="181">
        <v>2.355</v>
      </c>
      <c r="N166" s="181">
        <v>9.8432999999999993</v>
      </c>
      <c r="O166" s="181">
        <v>9.7226999999999997</v>
      </c>
      <c r="P166" s="181">
        <v>8.6309000000000005</v>
      </c>
      <c r="Q166" s="181">
        <v>15.328099999999999</v>
      </c>
      <c r="R166" s="181">
        <v>21.183</v>
      </c>
      <c r="S166" s="124"/>
      <c r="T166" s="127"/>
      <c r="U166" s="128"/>
      <c r="V166" s="128"/>
      <c r="W166" s="128"/>
      <c r="X166" s="128"/>
      <c r="Y166" s="128"/>
      <c r="Z166" s="128"/>
      <c r="AA166" s="128"/>
      <c r="AB166" s="128"/>
      <c r="AC166" s="128"/>
      <c r="AD166" s="128"/>
      <c r="AE166" s="128"/>
      <c r="AF166" s="128"/>
      <c r="AG166" s="128"/>
      <c r="AH166" s="128"/>
    </row>
    <row r="167" spans="1:34" x14ac:dyDescent="0.3">
      <c r="A167" s="177" t="s">
        <v>538</v>
      </c>
      <c r="B167" s="177" t="s">
        <v>552</v>
      </c>
      <c r="C167" s="177">
        <v>118736</v>
      </c>
      <c r="D167" s="180">
        <v>44679</v>
      </c>
      <c r="E167" s="181">
        <v>131.34209999999999</v>
      </c>
      <c r="F167" s="181">
        <v>0.58489999999999998</v>
      </c>
      <c r="G167" s="181">
        <v>0.74939999999999996</v>
      </c>
      <c r="H167" s="181">
        <v>-0.48699999999999999</v>
      </c>
      <c r="I167" s="181">
        <v>-0.79220000000000002</v>
      </c>
      <c r="J167" s="181">
        <v>1.0114000000000001</v>
      </c>
      <c r="K167" s="181">
        <v>0.78420000000000001</v>
      </c>
      <c r="L167" s="181">
        <v>-0.66810000000000003</v>
      </c>
      <c r="M167" s="181">
        <v>3.49</v>
      </c>
      <c r="N167" s="181">
        <v>11.460900000000001</v>
      </c>
      <c r="O167" s="181">
        <v>11.2354</v>
      </c>
      <c r="P167" s="181">
        <v>9.9497999999999998</v>
      </c>
      <c r="Q167" s="181">
        <v>12.17</v>
      </c>
      <c r="R167" s="181">
        <v>22.9053</v>
      </c>
      <c r="S167" s="124"/>
      <c r="T167" s="127"/>
      <c r="U167" s="128"/>
      <c r="V167" s="128"/>
      <c r="W167" s="128"/>
      <c r="X167" s="128"/>
      <c r="Y167" s="128"/>
      <c r="Z167" s="128"/>
      <c r="AA167" s="128"/>
      <c r="AB167" s="128"/>
      <c r="AC167" s="128"/>
      <c r="AD167" s="128"/>
      <c r="AE167" s="128"/>
      <c r="AF167" s="128"/>
      <c r="AG167" s="128"/>
      <c r="AH167" s="128"/>
    </row>
    <row r="168" spans="1:34" x14ac:dyDescent="0.3">
      <c r="A168" s="177" t="s">
        <v>538</v>
      </c>
      <c r="B168" s="177" t="s">
        <v>1943</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538</v>
      </c>
      <c r="B169" s="177" t="s">
        <v>1944</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538</v>
      </c>
      <c r="B170" s="177" t="s">
        <v>553</v>
      </c>
      <c r="C170" s="177">
        <v>146010</v>
      </c>
      <c r="D170" s="180">
        <v>44679</v>
      </c>
      <c r="E170" s="181">
        <v>15.5306</v>
      </c>
      <c r="F170" s="181">
        <v>0.53800000000000003</v>
      </c>
      <c r="G170" s="181">
        <v>0.84740000000000004</v>
      </c>
      <c r="H170" s="181">
        <v>-0.32219999999999999</v>
      </c>
      <c r="I170" s="181">
        <v>-0.32279999999999998</v>
      </c>
      <c r="J170" s="181">
        <v>1.0969</v>
      </c>
      <c r="K170" s="181">
        <v>1.7979000000000001</v>
      </c>
      <c r="L170" s="181">
        <v>1.6214</v>
      </c>
      <c r="M170" s="181">
        <v>7.4946000000000002</v>
      </c>
      <c r="N170" s="181">
        <v>13.4556</v>
      </c>
      <c r="O170" s="181">
        <v>14.1747</v>
      </c>
      <c r="P170" s="181"/>
      <c r="Q170" s="181">
        <v>14.509</v>
      </c>
      <c r="R170" s="181">
        <v>23.081299999999999</v>
      </c>
      <c r="S170" s="124"/>
      <c r="T170" s="127"/>
      <c r="U170" s="128"/>
      <c r="V170" s="128"/>
      <c r="W170" s="128"/>
      <c r="X170" s="128"/>
      <c r="Y170" s="128"/>
      <c r="Z170" s="128"/>
      <c r="AA170" s="128"/>
      <c r="AB170" s="128"/>
      <c r="AC170" s="128"/>
      <c r="AD170" s="128"/>
      <c r="AE170" s="128"/>
      <c r="AF170" s="128"/>
      <c r="AG170" s="128"/>
      <c r="AH170" s="128"/>
    </row>
    <row r="171" spans="1:34" x14ac:dyDescent="0.3">
      <c r="A171" s="177" t="s">
        <v>538</v>
      </c>
      <c r="B171" s="177" t="s">
        <v>554</v>
      </c>
      <c r="C171" s="177">
        <v>146007</v>
      </c>
      <c r="D171" s="180">
        <v>44679</v>
      </c>
      <c r="E171" s="181">
        <v>14.670500000000001</v>
      </c>
      <c r="F171" s="181">
        <v>0.53380000000000005</v>
      </c>
      <c r="G171" s="181">
        <v>0.83440000000000003</v>
      </c>
      <c r="H171" s="181">
        <v>-0.3518</v>
      </c>
      <c r="I171" s="181">
        <v>-0.38640000000000002</v>
      </c>
      <c r="J171" s="181">
        <v>0.95720000000000005</v>
      </c>
      <c r="K171" s="181">
        <v>1.3855999999999999</v>
      </c>
      <c r="L171" s="181">
        <v>0.78320000000000001</v>
      </c>
      <c r="M171" s="181">
        <v>6.1395</v>
      </c>
      <c r="N171" s="181">
        <v>11.5695</v>
      </c>
      <c r="O171" s="181">
        <v>12.244999999999999</v>
      </c>
      <c r="P171" s="181"/>
      <c r="Q171" s="181">
        <v>12.518700000000001</v>
      </c>
      <c r="R171" s="181">
        <v>21.0474</v>
      </c>
      <c r="S171" s="124"/>
      <c r="T171" s="127"/>
      <c r="U171" s="128"/>
      <c r="V171" s="128"/>
      <c r="W171" s="128"/>
      <c r="X171" s="128"/>
      <c r="Y171" s="128"/>
      <c r="Z171" s="128"/>
      <c r="AA171" s="128"/>
      <c r="AB171" s="128"/>
      <c r="AC171" s="128"/>
      <c r="AD171" s="128"/>
      <c r="AE171" s="128"/>
      <c r="AF171" s="128"/>
      <c r="AG171" s="128"/>
      <c r="AH171" s="128"/>
    </row>
    <row r="172" spans="1:34" x14ac:dyDescent="0.3">
      <c r="A172" s="177" t="s">
        <v>538</v>
      </c>
      <c r="B172" s="177" t="s">
        <v>555</v>
      </c>
      <c r="C172" s="177">
        <v>142038</v>
      </c>
      <c r="D172" s="180">
        <v>44679</v>
      </c>
      <c r="E172" s="181">
        <v>15.39</v>
      </c>
      <c r="F172" s="181">
        <v>0.45689999999999997</v>
      </c>
      <c r="G172" s="181">
        <v>0.52249999999999996</v>
      </c>
      <c r="H172" s="181">
        <v>-0.38829999999999998</v>
      </c>
      <c r="I172" s="181">
        <v>-0.25919999999999999</v>
      </c>
      <c r="J172" s="181">
        <v>0.1953</v>
      </c>
      <c r="K172" s="181">
        <v>0.45689999999999997</v>
      </c>
      <c r="L172" s="181">
        <v>-0.90149999999999997</v>
      </c>
      <c r="M172" s="181">
        <v>3.9864999999999999</v>
      </c>
      <c r="N172" s="181">
        <v>7.3221999999999996</v>
      </c>
      <c r="O172" s="181">
        <v>12.7729</v>
      </c>
      <c r="P172" s="181"/>
      <c r="Q172" s="181">
        <v>10.4656</v>
      </c>
      <c r="R172" s="181">
        <v>21.356000000000002</v>
      </c>
      <c r="S172" s="124"/>
      <c r="T172" s="127"/>
      <c r="U172" s="128"/>
      <c r="V172" s="128"/>
      <c r="W172" s="128"/>
      <c r="X172" s="128"/>
      <c r="Y172" s="128"/>
      <c r="Z172" s="128"/>
      <c r="AA172" s="128"/>
      <c r="AB172" s="128"/>
      <c r="AC172" s="128"/>
      <c r="AD172" s="128"/>
      <c r="AE172" s="128"/>
      <c r="AF172" s="128"/>
      <c r="AG172" s="128"/>
      <c r="AH172" s="128"/>
    </row>
    <row r="173" spans="1:34" x14ac:dyDescent="0.3">
      <c r="A173" s="177" t="s">
        <v>538</v>
      </c>
      <c r="B173" s="177" t="s">
        <v>556</v>
      </c>
      <c r="C173" s="177">
        <v>142035</v>
      </c>
      <c r="D173" s="180">
        <v>44679</v>
      </c>
      <c r="E173" s="181">
        <v>14.84</v>
      </c>
      <c r="F173" s="181">
        <v>0.47389999999999999</v>
      </c>
      <c r="G173" s="181">
        <v>0.47389999999999999</v>
      </c>
      <c r="H173" s="181">
        <v>-0.4027</v>
      </c>
      <c r="I173" s="181">
        <v>-0.33579999999999999</v>
      </c>
      <c r="J173" s="181">
        <v>6.7400000000000002E-2</v>
      </c>
      <c r="K173" s="181">
        <v>6.7400000000000002E-2</v>
      </c>
      <c r="L173" s="181">
        <v>-1.5914999999999999</v>
      </c>
      <c r="M173" s="181">
        <v>2.984</v>
      </c>
      <c r="N173" s="181">
        <v>6</v>
      </c>
      <c r="O173" s="181">
        <v>11.7296</v>
      </c>
      <c r="P173" s="181"/>
      <c r="Q173" s="181">
        <v>9.5413999999999994</v>
      </c>
      <c r="R173" s="181">
        <v>20.090699999999998</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0.54870500000000011</v>
      </c>
      <c r="G174" s="183">
        <v>0.68992500000000001</v>
      </c>
      <c r="H174" s="183">
        <v>-0.55883000000000005</v>
      </c>
      <c r="I174" s="183">
        <v>-0.55722500000000008</v>
      </c>
      <c r="J174" s="183">
        <v>0.92120999999999997</v>
      </c>
      <c r="K174" s="183">
        <v>0.79177500000000001</v>
      </c>
      <c r="L174" s="183">
        <v>-8.1599999999999225E-3</v>
      </c>
      <c r="M174" s="183">
        <v>6.0185149999999998</v>
      </c>
      <c r="N174" s="183">
        <v>12.624195</v>
      </c>
      <c r="O174" s="183">
        <v>12.048788888888888</v>
      </c>
      <c r="P174" s="183">
        <v>10.148208333333333</v>
      </c>
      <c r="Q174" s="183">
        <v>11.623469999999999</v>
      </c>
      <c r="R174" s="183">
        <v>23.326234999999997</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0.53170000000000006</v>
      </c>
      <c r="G175" s="183">
        <v>0.65385000000000004</v>
      </c>
      <c r="H175" s="183">
        <v>-0.37480000000000002</v>
      </c>
      <c r="I175" s="183">
        <v>-0.47475000000000001</v>
      </c>
      <c r="J175" s="183">
        <v>0.8861</v>
      </c>
      <c r="K175" s="183">
        <v>0.70425000000000004</v>
      </c>
      <c r="L175" s="183">
        <v>-0.78479999999999994</v>
      </c>
      <c r="M175" s="183">
        <v>4.1974999999999998</v>
      </c>
      <c r="N175" s="183">
        <v>10.637650000000001</v>
      </c>
      <c r="O175" s="183">
        <v>12.22105</v>
      </c>
      <c r="P175" s="183">
        <v>10.104649999999999</v>
      </c>
      <c r="Q175" s="183">
        <v>11.93</v>
      </c>
      <c r="R175" s="183">
        <v>21.947700000000001</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557</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558</v>
      </c>
      <c r="B178" s="177" t="s">
        <v>559</v>
      </c>
      <c r="C178" s="177">
        <v>108273</v>
      </c>
      <c r="D178" s="180">
        <v>44679</v>
      </c>
      <c r="E178" s="181">
        <v>296.45460000000003</v>
      </c>
      <c r="F178" s="181">
        <v>-3.7425000000000002</v>
      </c>
      <c r="G178" s="181">
        <v>2.1755</v>
      </c>
      <c r="H178" s="181">
        <v>5.6063000000000001</v>
      </c>
      <c r="I178" s="181">
        <v>8.3061000000000007</v>
      </c>
      <c r="J178" s="181">
        <v>1.0423</v>
      </c>
      <c r="K178" s="181">
        <v>3.3578999999999999</v>
      </c>
      <c r="L178" s="181">
        <v>3.0565000000000002</v>
      </c>
      <c r="M178" s="181">
        <v>3.3973</v>
      </c>
      <c r="N178" s="181">
        <v>3.9358</v>
      </c>
      <c r="O178" s="181">
        <v>7.5803000000000003</v>
      </c>
      <c r="P178" s="181">
        <v>7.2705000000000002</v>
      </c>
      <c r="Q178" s="181">
        <v>8.0718999999999994</v>
      </c>
      <c r="R178" s="181">
        <v>6.2877999999999998</v>
      </c>
      <c r="S178" s="124"/>
      <c r="T178" s="127"/>
      <c r="U178" s="128"/>
      <c r="V178" s="128"/>
      <c r="W178" s="128"/>
      <c r="X178" s="128"/>
      <c r="Y178" s="128"/>
      <c r="Z178" s="128"/>
      <c r="AA178" s="128"/>
      <c r="AB178" s="128"/>
      <c r="AC178" s="128"/>
      <c r="AD178" s="128"/>
      <c r="AE178" s="128"/>
      <c r="AF178" s="128"/>
      <c r="AG178" s="128"/>
      <c r="AH178" s="128"/>
    </row>
    <row r="179" spans="1:34" x14ac:dyDescent="0.3">
      <c r="A179" s="177" t="s">
        <v>558</v>
      </c>
      <c r="B179" s="177" t="s">
        <v>560</v>
      </c>
      <c r="C179" s="177">
        <v>119550</v>
      </c>
      <c r="D179" s="180">
        <v>44679</v>
      </c>
      <c r="E179" s="181">
        <v>304.34449999999998</v>
      </c>
      <c r="F179" s="181">
        <v>-3.4056999999999999</v>
      </c>
      <c r="G179" s="181">
        <v>2.5150000000000001</v>
      </c>
      <c r="H179" s="181">
        <v>5.9466999999999999</v>
      </c>
      <c r="I179" s="181">
        <v>8.6471999999999998</v>
      </c>
      <c r="J179" s="181">
        <v>1.3827</v>
      </c>
      <c r="K179" s="181">
        <v>3.7010999999999998</v>
      </c>
      <c r="L179" s="181">
        <v>3.3978999999999999</v>
      </c>
      <c r="M179" s="181">
        <v>3.7403</v>
      </c>
      <c r="N179" s="181">
        <v>4.2900999999999998</v>
      </c>
      <c r="O179" s="181">
        <v>7.9321999999999999</v>
      </c>
      <c r="P179" s="181">
        <v>7.6075999999999997</v>
      </c>
      <c r="Q179" s="181">
        <v>8.8964999999999996</v>
      </c>
      <c r="R179" s="181">
        <v>6.6483999999999996</v>
      </c>
      <c r="S179" s="124"/>
      <c r="T179" s="127"/>
      <c r="U179" s="128"/>
      <c r="V179" s="128"/>
      <c r="W179" s="128"/>
      <c r="X179" s="128"/>
      <c r="Y179" s="128"/>
      <c r="Z179" s="128"/>
      <c r="AA179" s="128"/>
      <c r="AB179" s="128"/>
      <c r="AC179" s="128"/>
      <c r="AD179" s="128"/>
      <c r="AE179" s="128"/>
      <c r="AF179" s="128"/>
      <c r="AG179" s="128"/>
      <c r="AH179" s="128"/>
    </row>
    <row r="180" spans="1:34" x14ac:dyDescent="0.3">
      <c r="A180" s="177" t="s">
        <v>558</v>
      </c>
      <c r="B180" s="177" t="s">
        <v>561</v>
      </c>
      <c r="C180" s="177">
        <v>120438</v>
      </c>
      <c r="D180" s="180">
        <v>44679</v>
      </c>
      <c r="E180" s="181">
        <v>2191.3820999999998</v>
      </c>
      <c r="F180" s="181">
        <v>0.63460000000000005</v>
      </c>
      <c r="G180" s="181">
        <v>3.9293</v>
      </c>
      <c r="H180" s="181">
        <v>4.3072999999999997</v>
      </c>
      <c r="I180" s="181">
        <v>6.0834999999999999</v>
      </c>
      <c r="J180" s="181">
        <v>3.2473999999999998</v>
      </c>
      <c r="K180" s="181">
        <v>3.8864999999999998</v>
      </c>
      <c r="L180" s="181">
        <v>3.7081</v>
      </c>
      <c r="M180" s="181">
        <v>3.5209000000000001</v>
      </c>
      <c r="N180" s="181">
        <v>3.8725000000000001</v>
      </c>
      <c r="O180" s="181">
        <v>7.4874000000000001</v>
      </c>
      <c r="P180" s="181">
        <v>7.6510999999999996</v>
      </c>
      <c r="Q180" s="181">
        <v>8.1776</v>
      </c>
      <c r="R180" s="181">
        <v>6.1132</v>
      </c>
      <c r="S180" s="124"/>
      <c r="T180" s="127"/>
      <c r="U180" s="128"/>
      <c r="V180" s="128"/>
      <c r="W180" s="128"/>
      <c r="X180" s="128"/>
      <c r="Y180" s="128"/>
      <c r="Z180" s="128"/>
      <c r="AA180" s="128"/>
      <c r="AB180" s="128"/>
      <c r="AC180" s="128"/>
      <c r="AD180" s="128"/>
      <c r="AE180" s="128"/>
      <c r="AF180" s="128"/>
      <c r="AG180" s="128"/>
      <c r="AH180" s="128"/>
    </row>
    <row r="181" spans="1:34" x14ac:dyDescent="0.3">
      <c r="A181" s="177" t="s">
        <v>558</v>
      </c>
      <c r="B181" s="177" t="s">
        <v>562</v>
      </c>
      <c r="C181" s="177">
        <v>117446</v>
      </c>
      <c r="D181" s="180">
        <v>44679</v>
      </c>
      <c r="E181" s="181">
        <v>2144.4758999999999</v>
      </c>
      <c r="F181" s="181">
        <v>0.34379999999999999</v>
      </c>
      <c r="G181" s="181">
        <v>3.6395</v>
      </c>
      <c r="H181" s="181">
        <v>4.0170000000000003</v>
      </c>
      <c r="I181" s="181">
        <v>5.7927</v>
      </c>
      <c r="J181" s="181">
        <v>2.9565999999999999</v>
      </c>
      <c r="K181" s="181">
        <v>3.5937999999999999</v>
      </c>
      <c r="L181" s="181">
        <v>3.4129</v>
      </c>
      <c r="M181" s="181">
        <v>3.2235999999999998</v>
      </c>
      <c r="N181" s="181">
        <v>3.5684999999999998</v>
      </c>
      <c r="O181" s="181">
        <v>7.1666999999999996</v>
      </c>
      <c r="P181" s="181">
        <v>7.3524000000000003</v>
      </c>
      <c r="Q181" s="181">
        <v>8.0165000000000006</v>
      </c>
      <c r="R181" s="181">
        <v>5.7941000000000003</v>
      </c>
      <c r="S181" s="124"/>
      <c r="T181" s="127"/>
      <c r="U181" s="128"/>
      <c r="V181" s="128"/>
      <c r="W181" s="128"/>
      <c r="X181" s="128"/>
      <c r="Y181" s="128"/>
      <c r="Z181" s="128"/>
      <c r="AA181" s="128"/>
      <c r="AB181" s="128"/>
      <c r="AC181" s="128"/>
      <c r="AD181" s="128"/>
      <c r="AE181" s="128"/>
      <c r="AF181" s="128"/>
      <c r="AG181" s="128"/>
      <c r="AH181" s="128"/>
    </row>
    <row r="182" spans="1:34" x14ac:dyDescent="0.3">
      <c r="A182" s="177" t="s">
        <v>558</v>
      </c>
      <c r="B182" s="177" t="s">
        <v>2000</v>
      </c>
      <c r="C182" s="177">
        <v>148628</v>
      </c>
      <c r="D182" s="180">
        <v>44679</v>
      </c>
      <c r="E182" s="181">
        <v>10.441800000000001</v>
      </c>
      <c r="F182" s="181">
        <v>-3.4952000000000001</v>
      </c>
      <c r="G182" s="181">
        <v>-1.5145999999999999</v>
      </c>
      <c r="H182" s="181">
        <v>3.3479000000000001</v>
      </c>
      <c r="I182" s="181">
        <v>8.4652999999999992</v>
      </c>
      <c r="J182" s="181">
        <v>-5.4100999999999999</v>
      </c>
      <c r="K182" s="181">
        <v>1.5283</v>
      </c>
      <c r="L182" s="181">
        <v>2.2117</v>
      </c>
      <c r="M182" s="181">
        <v>2.6410999999999998</v>
      </c>
      <c r="N182" s="181">
        <v>3.4087000000000001</v>
      </c>
      <c r="O182" s="181"/>
      <c r="P182" s="181"/>
      <c r="Q182" s="181">
        <v>3.2259000000000002</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558</v>
      </c>
      <c r="B183" s="177" t="s">
        <v>2001</v>
      </c>
      <c r="C183" s="177">
        <v>148625</v>
      </c>
      <c r="D183" s="180">
        <v>44679</v>
      </c>
      <c r="E183" s="181">
        <v>10.382400000000001</v>
      </c>
      <c r="F183" s="181">
        <v>-3.8666999999999998</v>
      </c>
      <c r="G183" s="181">
        <v>-1.8747</v>
      </c>
      <c r="H183" s="181">
        <v>2.9144999999999999</v>
      </c>
      <c r="I183" s="181">
        <v>8.0419999999999998</v>
      </c>
      <c r="J183" s="181">
        <v>-5.8228</v>
      </c>
      <c r="K183" s="181">
        <v>1.1163000000000001</v>
      </c>
      <c r="L183" s="181">
        <v>1.7968999999999999</v>
      </c>
      <c r="M183" s="181">
        <v>2.2214999999999998</v>
      </c>
      <c r="N183" s="181">
        <v>2.9836999999999998</v>
      </c>
      <c r="O183" s="181"/>
      <c r="P183" s="181"/>
      <c r="Q183" s="181">
        <v>2.7942999999999998</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558</v>
      </c>
      <c r="B184" s="177" t="s">
        <v>563</v>
      </c>
      <c r="C184" s="177">
        <v>124175</v>
      </c>
      <c r="D184" s="180">
        <v>44679</v>
      </c>
      <c r="E184" s="181">
        <v>19.943999999999999</v>
      </c>
      <c r="F184" s="181">
        <v>-8.9654000000000007</v>
      </c>
      <c r="G184" s="181">
        <v>-1.159</v>
      </c>
      <c r="H184" s="181">
        <v>2.1446999999999998</v>
      </c>
      <c r="I184" s="181">
        <v>5.3802000000000003</v>
      </c>
      <c r="J184" s="181">
        <v>-0.74339999999999995</v>
      </c>
      <c r="K184" s="181">
        <v>2.1896</v>
      </c>
      <c r="L184" s="181">
        <v>2.6934</v>
      </c>
      <c r="M184" s="181">
        <v>2.9152</v>
      </c>
      <c r="N184" s="181">
        <v>3.3266</v>
      </c>
      <c r="O184" s="181">
        <v>7.56</v>
      </c>
      <c r="P184" s="181">
        <v>7.2380000000000004</v>
      </c>
      <c r="Q184" s="181">
        <v>8.3333999999999993</v>
      </c>
      <c r="R184" s="181">
        <v>5.8314000000000004</v>
      </c>
      <c r="S184" s="124"/>
      <c r="T184" s="127"/>
      <c r="U184" s="128"/>
      <c r="V184" s="128"/>
      <c r="W184" s="128"/>
      <c r="X184" s="128"/>
      <c r="Y184" s="128"/>
      <c r="Z184" s="128"/>
      <c r="AA184" s="128"/>
      <c r="AB184" s="128"/>
      <c r="AC184" s="128"/>
      <c r="AD184" s="128"/>
      <c r="AE184" s="128"/>
      <c r="AF184" s="128"/>
      <c r="AG184" s="128"/>
      <c r="AH184" s="128"/>
    </row>
    <row r="185" spans="1:34" x14ac:dyDescent="0.3">
      <c r="A185" s="177" t="s">
        <v>558</v>
      </c>
      <c r="B185" s="177" t="s">
        <v>564</v>
      </c>
      <c r="C185" s="177">
        <v>124172</v>
      </c>
      <c r="D185" s="180">
        <v>44679</v>
      </c>
      <c r="E185" s="181">
        <v>19.421900000000001</v>
      </c>
      <c r="F185" s="181">
        <v>-9.2064000000000004</v>
      </c>
      <c r="G185" s="181">
        <v>-1.3779999999999999</v>
      </c>
      <c r="H185" s="181">
        <v>1.88</v>
      </c>
      <c r="I185" s="181">
        <v>5.1351000000000004</v>
      </c>
      <c r="J185" s="181">
        <v>-0.99939999999999996</v>
      </c>
      <c r="K185" s="181">
        <v>1.9301999999999999</v>
      </c>
      <c r="L185" s="181">
        <v>2.4308999999999998</v>
      </c>
      <c r="M185" s="181">
        <v>2.6541000000000001</v>
      </c>
      <c r="N185" s="181">
        <v>3.0695000000000001</v>
      </c>
      <c r="O185" s="181">
        <v>7.2694999999999999</v>
      </c>
      <c r="P185" s="181">
        <v>6.9414999999999996</v>
      </c>
      <c r="Q185" s="181">
        <v>8.0007000000000001</v>
      </c>
      <c r="R185" s="181">
        <v>5.5613000000000001</v>
      </c>
      <c r="S185" s="124"/>
      <c r="T185" s="127"/>
      <c r="U185" s="128"/>
      <c r="V185" s="128"/>
      <c r="W185" s="128"/>
      <c r="X185" s="128"/>
      <c r="Y185" s="128"/>
      <c r="Z185" s="128"/>
      <c r="AA185" s="128"/>
      <c r="AB185" s="128"/>
      <c r="AC185" s="128"/>
      <c r="AD185" s="128"/>
      <c r="AE185" s="128"/>
      <c r="AF185" s="128"/>
      <c r="AG185" s="128"/>
      <c r="AH185" s="128"/>
    </row>
    <row r="186" spans="1:34" x14ac:dyDescent="0.3">
      <c r="A186" s="177" t="s">
        <v>558</v>
      </c>
      <c r="B186" s="177" t="s">
        <v>565</v>
      </c>
      <c r="C186" s="177">
        <v>140286</v>
      </c>
      <c r="D186" s="180">
        <v>44679</v>
      </c>
      <c r="E186" s="181">
        <v>20.363399999999999</v>
      </c>
      <c r="F186" s="181">
        <v>-14.692</v>
      </c>
      <c r="G186" s="181">
        <v>5.5590999999999999</v>
      </c>
      <c r="H186" s="181">
        <v>19.069299999999998</v>
      </c>
      <c r="I186" s="181">
        <v>12.2258</v>
      </c>
      <c r="J186" s="181">
        <v>-8.4614999999999991</v>
      </c>
      <c r="K186" s="181">
        <v>1.4751000000000001</v>
      </c>
      <c r="L186" s="181">
        <v>1.1669</v>
      </c>
      <c r="M186" s="181">
        <v>3.5790999999999999</v>
      </c>
      <c r="N186" s="181">
        <v>3.9123999999999999</v>
      </c>
      <c r="O186" s="181">
        <v>9.1624999999999996</v>
      </c>
      <c r="P186" s="181">
        <v>8.2095000000000002</v>
      </c>
      <c r="Q186" s="181">
        <v>8.5922000000000001</v>
      </c>
      <c r="R186" s="181">
        <v>6.7328999999999999</v>
      </c>
      <c r="S186" s="124"/>
      <c r="T186" s="127"/>
      <c r="U186" s="128"/>
      <c r="V186" s="128"/>
      <c r="W186" s="128"/>
      <c r="X186" s="128"/>
      <c r="Y186" s="128"/>
      <c r="Z186" s="128"/>
      <c r="AA186" s="128"/>
      <c r="AB186" s="128"/>
      <c r="AC186" s="128"/>
      <c r="AD186" s="128"/>
      <c r="AE186" s="128"/>
      <c r="AF186" s="128"/>
      <c r="AG186" s="128"/>
      <c r="AH186" s="128"/>
    </row>
    <row r="187" spans="1:34" x14ac:dyDescent="0.3">
      <c r="A187" s="177" t="s">
        <v>558</v>
      </c>
      <c r="B187" s="177" t="s">
        <v>566</v>
      </c>
      <c r="C187" s="177">
        <v>140283</v>
      </c>
      <c r="D187" s="180">
        <v>44679</v>
      </c>
      <c r="E187" s="181">
        <v>19.851900000000001</v>
      </c>
      <c r="F187" s="181">
        <v>-15.070399999999999</v>
      </c>
      <c r="G187" s="181">
        <v>5.2115999999999998</v>
      </c>
      <c r="H187" s="181">
        <v>18.7422</v>
      </c>
      <c r="I187" s="181">
        <v>11.923299999999999</v>
      </c>
      <c r="J187" s="181">
        <v>-8.7597000000000005</v>
      </c>
      <c r="K187" s="181">
        <v>1.1698999999999999</v>
      </c>
      <c r="L187" s="181">
        <v>0.85929999999999995</v>
      </c>
      <c r="M187" s="181">
        <v>3.2641</v>
      </c>
      <c r="N187" s="181">
        <v>3.5933000000000002</v>
      </c>
      <c r="O187" s="181">
        <v>8.8064</v>
      </c>
      <c r="P187" s="181">
        <v>7.8921999999999999</v>
      </c>
      <c r="Q187" s="181">
        <v>8.2725000000000009</v>
      </c>
      <c r="R187" s="181">
        <v>6.3860999999999999</v>
      </c>
      <c r="S187" s="124"/>
      <c r="T187" s="127"/>
      <c r="U187" s="128"/>
      <c r="V187" s="128"/>
      <c r="W187" s="128"/>
      <c r="X187" s="128"/>
      <c r="Y187" s="128"/>
      <c r="Z187" s="128"/>
      <c r="AA187" s="128"/>
      <c r="AB187" s="128"/>
      <c r="AC187" s="128"/>
      <c r="AD187" s="128"/>
      <c r="AE187" s="128"/>
      <c r="AF187" s="128"/>
      <c r="AG187" s="128"/>
      <c r="AH187" s="128"/>
    </row>
    <row r="188" spans="1:34" x14ac:dyDescent="0.3">
      <c r="A188" s="177" t="s">
        <v>558</v>
      </c>
      <c r="B188" s="177" t="s">
        <v>567</v>
      </c>
      <c r="C188" s="177">
        <v>129006</v>
      </c>
      <c r="D188" s="180">
        <v>44679</v>
      </c>
      <c r="E188" s="181">
        <v>18.224900000000002</v>
      </c>
      <c r="F188" s="181">
        <v>-3.2040999999999999</v>
      </c>
      <c r="G188" s="181">
        <v>0</v>
      </c>
      <c r="H188" s="181">
        <v>4.0945999999999998</v>
      </c>
      <c r="I188" s="181">
        <v>6.2244000000000002</v>
      </c>
      <c r="J188" s="181">
        <v>-0.27129999999999999</v>
      </c>
      <c r="K188" s="181">
        <v>2.4762</v>
      </c>
      <c r="L188" s="181">
        <v>2.7383999999999999</v>
      </c>
      <c r="M188" s="181">
        <v>3.1598999999999999</v>
      </c>
      <c r="N188" s="181">
        <v>3.4171999999999998</v>
      </c>
      <c r="O188" s="181">
        <v>7.0751999999999997</v>
      </c>
      <c r="P188" s="181">
        <v>7.2053000000000003</v>
      </c>
      <c r="Q188" s="181">
        <v>7.7773000000000003</v>
      </c>
      <c r="R188" s="181">
        <v>5.1962999999999999</v>
      </c>
      <c r="S188" s="124"/>
      <c r="T188" s="127"/>
      <c r="U188" s="128"/>
      <c r="V188" s="128"/>
      <c r="W188" s="128"/>
      <c r="X188" s="128"/>
      <c r="Y188" s="128"/>
      <c r="Z188" s="128"/>
      <c r="AA188" s="128"/>
      <c r="AB188" s="128"/>
      <c r="AC188" s="128"/>
      <c r="AD188" s="128"/>
      <c r="AE188" s="128"/>
      <c r="AF188" s="128"/>
      <c r="AG188" s="128"/>
      <c r="AH188" s="128"/>
    </row>
    <row r="189" spans="1:34" x14ac:dyDescent="0.3">
      <c r="A189" s="177" t="s">
        <v>558</v>
      </c>
      <c r="B189" s="177" t="s">
        <v>568</v>
      </c>
      <c r="C189" s="177">
        <v>129008</v>
      </c>
      <c r="D189" s="180">
        <v>44679</v>
      </c>
      <c r="E189" s="181">
        <v>18.837900000000001</v>
      </c>
      <c r="F189" s="181">
        <v>-2.9060999999999999</v>
      </c>
      <c r="G189" s="181">
        <v>0.32290000000000002</v>
      </c>
      <c r="H189" s="181">
        <v>4.4325000000000001</v>
      </c>
      <c r="I189" s="181">
        <v>6.5537000000000001</v>
      </c>
      <c r="J189" s="181">
        <v>6.25E-2</v>
      </c>
      <c r="K189" s="181">
        <v>2.8138000000000001</v>
      </c>
      <c r="L189" s="181">
        <v>3.0785</v>
      </c>
      <c r="M189" s="181">
        <v>3.5061</v>
      </c>
      <c r="N189" s="181">
        <v>3.7660999999999998</v>
      </c>
      <c r="O189" s="181">
        <v>7.4245000000000001</v>
      </c>
      <c r="P189" s="181">
        <v>7.5815999999999999</v>
      </c>
      <c r="Q189" s="181">
        <v>8.2232000000000003</v>
      </c>
      <c r="R189" s="181">
        <v>5.5410000000000004</v>
      </c>
      <c r="S189" s="124"/>
      <c r="T189" s="127"/>
      <c r="U189" s="128"/>
      <c r="V189" s="128"/>
      <c r="W189" s="128"/>
      <c r="X189" s="128"/>
      <c r="Y189" s="128"/>
      <c r="Z189" s="128"/>
      <c r="AA189" s="128"/>
      <c r="AB189" s="128"/>
      <c r="AC189" s="128"/>
      <c r="AD189" s="128"/>
      <c r="AE189" s="128"/>
      <c r="AF189" s="128"/>
      <c r="AG189" s="128"/>
      <c r="AH189" s="128"/>
    </row>
    <row r="190" spans="1:34" x14ac:dyDescent="0.3">
      <c r="A190" s="177" t="s">
        <v>558</v>
      </c>
      <c r="B190" s="177" t="s">
        <v>569</v>
      </c>
      <c r="C190" s="177">
        <v>128629</v>
      </c>
      <c r="D190" s="180">
        <v>44679</v>
      </c>
      <c r="E190" s="181">
        <v>19.140999999999998</v>
      </c>
      <c r="F190" s="181">
        <v>-3.2414000000000001</v>
      </c>
      <c r="G190" s="181">
        <v>0.82640000000000002</v>
      </c>
      <c r="H190" s="181">
        <v>7.0105000000000004</v>
      </c>
      <c r="I190" s="181">
        <v>8.2273999999999994</v>
      </c>
      <c r="J190" s="181">
        <v>0.23380000000000001</v>
      </c>
      <c r="K190" s="181">
        <v>3.3517999999999999</v>
      </c>
      <c r="L190" s="181">
        <v>2.9255</v>
      </c>
      <c r="M190" s="181">
        <v>3.5716000000000001</v>
      </c>
      <c r="N190" s="181">
        <v>4.1970999999999998</v>
      </c>
      <c r="O190" s="181">
        <v>7.8722000000000003</v>
      </c>
      <c r="P190" s="181">
        <v>7.5118999999999998</v>
      </c>
      <c r="Q190" s="181">
        <v>8.3498000000000001</v>
      </c>
      <c r="R190" s="181">
        <v>7.0518000000000001</v>
      </c>
      <c r="S190" s="124"/>
      <c r="T190" s="127"/>
      <c r="U190" s="128"/>
      <c r="V190" s="128"/>
      <c r="W190" s="128"/>
      <c r="X190" s="128"/>
      <c r="Y190" s="128"/>
      <c r="Z190" s="128"/>
      <c r="AA190" s="128"/>
      <c r="AB190" s="128"/>
      <c r="AC190" s="128"/>
      <c r="AD190" s="128"/>
      <c r="AE190" s="128"/>
      <c r="AF190" s="128"/>
      <c r="AG190" s="128"/>
      <c r="AH190" s="128"/>
    </row>
    <row r="191" spans="1:34" x14ac:dyDescent="0.3">
      <c r="A191" s="177" t="s">
        <v>558</v>
      </c>
      <c r="B191" s="177" t="s">
        <v>570</v>
      </c>
      <c r="C191" s="177">
        <v>128628</v>
      </c>
      <c r="D191" s="180">
        <v>44679</v>
      </c>
      <c r="E191" s="181">
        <v>18.619499999999999</v>
      </c>
      <c r="F191" s="181">
        <v>-3.5282</v>
      </c>
      <c r="G191" s="181">
        <v>0.3921</v>
      </c>
      <c r="H191" s="181">
        <v>6.5613000000000001</v>
      </c>
      <c r="I191" s="181">
        <v>7.8929</v>
      </c>
      <c r="J191" s="181">
        <v>-0.1328</v>
      </c>
      <c r="K191" s="181">
        <v>2.931</v>
      </c>
      <c r="L191" s="181">
        <v>2.4862000000000002</v>
      </c>
      <c r="M191" s="181">
        <v>3.1191</v>
      </c>
      <c r="N191" s="181">
        <v>3.7343999999999999</v>
      </c>
      <c r="O191" s="181">
        <v>7.3871000000000002</v>
      </c>
      <c r="P191" s="181">
        <v>7.0286999999999997</v>
      </c>
      <c r="Q191" s="181">
        <v>7.9806999999999997</v>
      </c>
      <c r="R191" s="181">
        <v>6.5702999999999996</v>
      </c>
      <c r="S191" s="124"/>
      <c r="T191" s="127"/>
      <c r="U191" s="128"/>
      <c r="V191" s="128"/>
      <c r="W191" s="128"/>
      <c r="X191" s="128"/>
      <c r="Y191" s="128"/>
      <c r="Z191" s="128"/>
      <c r="AA191" s="128"/>
      <c r="AB191" s="128"/>
      <c r="AC191" s="128"/>
      <c r="AD191" s="128"/>
      <c r="AE191" s="128"/>
      <c r="AF191" s="128"/>
      <c r="AG191" s="128"/>
      <c r="AH191" s="128"/>
    </row>
    <row r="192" spans="1:34" x14ac:dyDescent="0.3">
      <c r="A192" s="177" t="s">
        <v>558</v>
      </c>
      <c r="B192" s="177" t="s">
        <v>571</v>
      </c>
      <c r="C192" s="177">
        <v>112342</v>
      </c>
      <c r="D192" s="180">
        <v>44679</v>
      </c>
      <c r="E192" s="181">
        <v>26.1555</v>
      </c>
      <c r="F192" s="181">
        <v>-5.9996999999999998</v>
      </c>
      <c r="G192" s="181">
        <v>-4.5103999999999997</v>
      </c>
      <c r="H192" s="181">
        <v>6.5471000000000004</v>
      </c>
      <c r="I192" s="181">
        <v>7.6059000000000001</v>
      </c>
      <c r="J192" s="181">
        <v>2.5217999999999998</v>
      </c>
      <c r="K192" s="181">
        <v>3.9944000000000002</v>
      </c>
      <c r="L192" s="181">
        <v>2.2736000000000001</v>
      </c>
      <c r="M192" s="181">
        <v>3.71</v>
      </c>
      <c r="N192" s="181">
        <v>4.0819999999999999</v>
      </c>
      <c r="O192" s="181">
        <v>7.1459000000000001</v>
      </c>
      <c r="P192" s="181">
        <v>6.8277000000000001</v>
      </c>
      <c r="Q192" s="181">
        <v>8.1107999999999993</v>
      </c>
      <c r="R192" s="181">
        <v>6.4147999999999996</v>
      </c>
      <c r="S192" s="124"/>
      <c r="T192" s="127"/>
      <c r="U192" s="128"/>
      <c r="V192" s="128"/>
      <c r="W192" s="128"/>
      <c r="X192" s="128"/>
      <c r="Y192" s="128"/>
      <c r="Z192" s="128"/>
      <c r="AA192" s="128"/>
      <c r="AB192" s="128"/>
      <c r="AC192" s="128"/>
      <c r="AD192" s="128"/>
      <c r="AE192" s="128"/>
      <c r="AF192" s="128"/>
      <c r="AG192" s="128"/>
      <c r="AH192" s="128"/>
    </row>
    <row r="193" spans="1:34" x14ac:dyDescent="0.3">
      <c r="A193" s="177" t="s">
        <v>558</v>
      </c>
      <c r="B193" s="177" t="s">
        <v>572</v>
      </c>
      <c r="C193" s="177">
        <v>120256</v>
      </c>
      <c r="D193" s="180">
        <v>44679</v>
      </c>
      <c r="E193" s="181">
        <v>26.950900000000001</v>
      </c>
      <c r="F193" s="181">
        <v>-5.5518000000000001</v>
      </c>
      <c r="G193" s="181">
        <v>-4.0616000000000003</v>
      </c>
      <c r="H193" s="181">
        <v>6.9938000000000002</v>
      </c>
      <c r="I193" s="181">
        <v>8.0531000000000006</v>
      </c>
      <c r="J193" s="181">
        <v>2.9739</v>
      </c>
      <c r="K193" s="181">
        <v>4.4513999999999996</v>
      </c>
      <c r="L193" s="181">
        <v>2.7303999999999999</v>
      </c>
      <c r="M193" s="181">
        <v>4.1745000000000001</v>
      </c>
      <c r="N193" s="181">
        <v>4.5523999999999996</v>
      </c>
      <c r="O193" s="181">
        <v>7.6361999999999997</v>
      </c>
      <c r="P193" s="181">
        <v>7.2710999999999997</v>
      </c>
      <c r="Q193" s="181">
        <v>8.4239999999999995</v>
      </c>
      <c r="R193" s="181">
        <v>6.8973000000000004</v>
      </c>
      <c r="S193" s="124"/>
      <c r="T193" s="127"/>
      <c r="U193" s="128"/>
      <c r="V193" s="128"/>
      <c r="W193" s="128"/>
      <c r="X193" s="128"/>
      <c r="Y193" s="128"/>
      <c r="Z193" s="128"/>
      <c r="AA193" s="128"/>
      <c r="AB193" s="128"/>
      <c r="AC193" s="128"/>
      <c r="AD193" s="128"/>
      <c r="AE193" s="128"/>
      <c r="AF193" s="128"/>
      <c r="AG193" s="128"/>
      <c r="AH193" s="128"/>
    </row>
    <row r="194" spans="1:34" x14ac:dyDescent="0.3">
      <c r="A194" s="177" t="s">
        <v>558</v>
      </c>
      <c r="B194" s="177" t="s">
        <v>573</v>
      </c>
      <c r="C194" s="177">
        <v>121279</v>
      </c>
      <c r="D194" s="180">
        <v>44679</v>
      </c>
      <c r="E194" s="181">
        <v>20.414899999999999</v>
      </c>
      <c r="F194" s="181">
        <v>-2.3241000000000001</v>
      </c>
      <c r="G194" s="181">
        <v>2.6227999999999998</v>
      </c>
      <c r="H194" s="181">
        <v>3.8340999999999998</v>
      </c>
      <c r="I194" s="181">
        <v>6.3696999999999999</v>
      </c>
      <c r="J194" s="181">
        <v>1.7675000000000001</v>
      </c>
      <c r="K194" s="181">
        <v>3.4298000000000002</v>
      </c>
      <c r="L194" s="181">
        <v>3.4922</v>
      </c>
      <c r="M194" s="181">
        <v>3.3713000000000002</v>
      </c>
      <c r="N194" s="181">
        <v>3.8155000000000001</v>
      </c>
      <c r="O194" s="181">
        <v>8.0934000000000008</v>
      </c>
      <c r="P194" s="181">
        <v>7.7560000000000002</v>
      </c>
      <c r="Q194" s="181">
        <v>8.1138999999999992</v>
      </c>
      <c r="R194" s="181">
        <v>6.4633000000000003</v>
      </c>
      <c r="S194" s="124"/>
      <c r="T194" s="127"/>
      <c r="U194" s="128"/>
      <c r="V194" s="128"/>
      <c r="W194" s="128"/>
      <c r="X194" s="128"/>
      <c r="Y194" s="128"/>
      <c r="Z194" s="128"/>
      <c r="AA194" s="128"/>
      <c r="AB194" s="128"/>
      <c r="AC194" s="128"/>
      <c r="AD194" s="128"/>
      <c r="AE194" s="128"/>
      <c r="AF194" s="128"/>
      <c r="AG194" s="128"/>
      <c r="AH194" s="128"/>
    </row>
    <row r="195" spans="1:34" x14ac:dyDescent="0.3">
      <c r="A195" s="177" t="s">
        <v>558</v>
      </c>
      <c r="B195" s="177" t="s">
        <v>574</v>
      </c>
      <c r="C195" s="177">
        <v>121280</v>
      </c>
      <c r="D195" s="180">
        <v>44679</v>
      </c>
      <c r="E195" s="181">
        <v>20.027100000000001</v>
      </c>
      <c r="F195" s="181">
        <v>-2.5514000000000001</v>
      </c>
      <c r="G195" s="181">
        <v>2.3090000000000002</v>
      </c>
      <c r="H195" s="181">
        <v>3.5432999999999999</v>
      </c>
      <c r="I195" s="181">
        <v>6.0659000000000001</v>
      </c>
      <c r="J195" s="181">
        <v>1.4657</v>
      </c>
      <c r="K195" s="181">
        <v>3.1160000000000001</v>
      </c>
      <c r="L195" s="181">
        <v>3.1747999999999998</v>
      </c>
      <c r="M195" s="181">
        <v>3.0488</v>
      </c>
      <c r="N195" s="181">
        <v>3.488</v>
      </c>
      <c r="O195" s="181">
        <v>7.7401</v>
      </c>
      <c r="P195" s="181">
        <v>7.4401000000000002</v>
      </c>
      <c r="Q195" s="181">
        <v>7.8875000000000002</v>
      </c>
      <c r="R195" s="181">
        <v>6.1157000000000004</v>
      </c>
      <c r="S195" s="124"/>
      <c r="T195" s="127"/>
      <c r="U195" s="128"/>
      <c r="V195" s="128"/>
      <c r="W195" s="128"/>
      <c r="X195" s="128"/>
      <c r="Y195" s="128"/>
      <c r="Z195" s="128"/>
      <c r="AA195" s="128"/>
      <c r="AB195" s="128"/>
      <c r="AC195" s="128"/>
      <c r="AD195" s="128"/>
      <c r="AE195" s="128"/>
      <c r="AF195" s="128"/>
      <c r="AG195" s="128"/>
      <c r="AH195" s="128"/>
    </row>
    <row r="196" spans="1:34" x14ac:dyDescent="0.3">
      <c r="A196" s="177" t="s">
        <v>558</v>
      </c>
      <c r="B196" s="177" t="s">
        <v>575</v>
      </c>
      <c r="C196" s="177">
        <v>147217</v>
      </c>
      <c r="D196" s="180"/>
      <c r="E196" s="181"/>
      <c r="F196" s="181"/>
      <c r="G196" s="181"/>
      <c r="H196" s="181"/>
      <c r="I196" s="181"/>
      <c r="J196" s="181"/>
      <c r="K196" s="181"/>
      <c r="L196" s="181"/>
      <c r="M196" s="181"/>
      <c r="N196" s="181"/>
      <c r="O196" s="181"/>
      <c r="P196" s="181"/>
      <c r="Q196" s="181"/>
      <c r="R196" s="181"/>
      <c r="S196" s="124" t="s">
        <v>1901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558</v>
      </c>
      <c r="B197" s="177" t="s">
        <v>576</v>
      </c>
      <c r="C197" s="177">
        <v>147223</v>
      </c>
      <c r="D197" s="180"/>
      <c r="E197" s="181"/>
      <c r="F197" s="181"/>
      <c r="G197" s="181"/>
      <c r="H197" s="181"/>
      <c r="I197" s="181"/>
      <c r="J197" s="181"/>
      <c r="K197" s="181"/>
      <c r="L197" s="181"/>
      <c r="M197" s="181"/>
      <c r="N197" s="181"/>
      <c r="O197" s="181"/>
      <c r="P197" s="181"/>
      <c r="Q197" s="181"/>
      <c r="R197" s="181"/>
      <c r="S197" s="124" t="s">
        <v>1901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558</v>
      </c>
      <c r="B198" s="177" t="s">
        <v>577</v>
      </c>
      <c r="C198" s="177">
        <v>118232</v>
      </c>
      <c r="D198" s="180">
        <v>44679</v>
      </c>
      <c r="E198" s="181">
        <v>1854.4078999999999</v>
      </c>
      <c r="F198" s="181">
        <v>-24.5044</v>
      </c>
      <c r="G198" s="181">
        <v>0.26900000000000002</v>
      </c>
      <c r="H198" s="181">
        <v>15.5351</v>
      </c>
      <c r="I198" s="181">
        <v>12.5968</v>
      </c>
      <c r="J198" s="181">
        <v>-10.202299999999999</v>
      </c>
      <c r="K198" s="181">
        <v>0.27329999999999999</v>
      </c>
      <c r="L198" s="181">
        <v>-4.24E-2</v>
      </c>
      <c r="M198" s="181">
        <v>1.7376</v>
      </c>
      <c r="N198" s="181">
        <v>2.3330000000000002</v>
      </c>
      <c r="O198" s="181">
        <v>6.2050000000000001</v>
      </c>
      <c r="P198" s="181">
        <v>6.4031000000000002</v>
      </c>
      <c r="Q198" s="181">
        <v>6.8399000000000001</v>
      </c>
      <c r="R198" s="181">
        <v>5.1917</v>
      </c>
      <c r="S198" s="124"/>
      <c r="T198" s="127"/>
      <c r="U198" s="128"/>
      <c r="V198" s="128"/>
      <c r="W198" s="128"/>
      <c r="X198" s="128"/>
      <c r="Y198" s="128"/>
      <c r="Z198" s="128"/>
      <c r="AA198" s="128"/>
      <c r="AB198" s="128"/>
      <c r="AC198" s="128"/>
      <c r="AD198" s="128"/>
      <c r="AE198" s="128"/>
      <c r="AF198" s="128"/>
      <c r="AG198" s="128"/>
      <c r="AH198" s="128"/>
    </row>
    <row r="199" spans="1:34" x14ac:dyDescent="0.3">
      <c r="A199" s="177" t="s">
        <v>558</v>
      </c>
      <c r="B199" s="177" t="s">
        <v>578</v>
      </c>
      <c r="C199" s="177">
        <v>120444</v>
      </c>
      <c r="D199" s="180">
        <v>44679</v>
      </c>
      <c r="E199" s="181">
        <v>1962.8658</v>
      </c>
      <c r="F199" s="181">
        <v>-24.0854</v>
      </c>
      <c r="G199" s="181">
        <v>0.68989999999999996</v>
      </c>
      <c r="H199" s="181">
        <v>15.9572</v>
      </c>
      <c r="I199" s="181">
        <v>13.02</v>
      </c>
      <c r="J199" s="181">
        <v>-9.7850999999999999</v>
      </c>
      <c r="K199" s="181">
        <v>0.69440000000000002</v>
      </c>
      <c r="L199" s="181">
        <v>0.37819999999999998</v>
      </c>
      <c r="M199" s="181">
        <v>2.1638999999999999</v>
      </c>
      <c r="N199" s="181">
        <v>2.7629000000000001</v>
      </c>
      <c r="O199" s="181">
        <v>6.6660000000000004</v>
      </c>
      <c r="P199" s="181">
        <v>6.8509000000000002</v>
      </c>
      <c r="Q199" s="181">
        <v>7.4565999999999999</v>
      </c>
      <c r="R199" s="181">
        <v>5.6425000000000001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77" t="s">
        <v>558</v>
      </c>
      <c r="B200" s="177" t="s">
        <v>1750</v>
      </c>
      <c r="C200" s="177">
        <v>148534</v>
      </c>
      <c r="D200" s="180">
        <v>44679</v>
      </c>
      <c r="E200" s="181">
        <v>10.678000000000001</v>
      </c>
      <c r="F200" s="181">
        <v>-1.0254000000000001</v>
      </c>
      <c r="G200" s="181">
        <v>1.7094</v>
      </c>
      <c r="H200" s="181">
        <v>2.3450000000000002</v>
      </c>
      <c r="I200" s="181">
        <v>4.2230999999999996</v>
      </c>
      <c r="J200" s="181">
        <v>2.9403999999999999</v>
      </c>
      <c r="K200" s="181">
        <v>3.9849000000000001</v>
      </c>
      <c r="L200" s="181">
        <v>3.6273</v>
      </c>
      <c r="M200" s="181">
        <v>3.8283</v>
      </c>
      <c r="N200" s="181">
        <v>4.2702</v>
      </c>
      <c r="O200" s="181"/>
      <c r="P200" s="181"/>
      <c r="Q200" s="181">
        <v>4.4249999999999998</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558</v>
      </c>
      <c r="B201" s="177" t="s">
        <v>1751</v>
      </c>
      <c r="C201" s="177">
        <v>148535</v>
      </c>
      <c r="D201" s="180">
        <v>44679</v>
      </c>
      <c r="E201" s="181">
        <v>10.589399999999999</v>
      </c>
      <c r="F201" s="181">
        <v>-1.034</v>
      </c>
      <c r="G201" s="181">
        <v>1.264</v>
      </c>
      <c r="H201" s="181">
        <v>1.8225</v>
      </c>
      <c r="I201" s="181">
        <v>3.6821999999999999</v>
      </c>
      <c r="J201" s="181">
        <v>2.3954</v>
      </c>
      <c r="K201" s="181">
        <v>3.4335</v>
      </c>
      <c r="L201" s="181">
        <v>3.0689000000000002</v>
      </c>
      <c r="M201" s="181">
        <v>3.2658999999999998</v>
      </c>
      <c r="N201" s="181">
        <v>3.6997</v>
      </c>
      <c r="O201" s="181"/>
      <c r="P201" s="181"/>
      <c r="Q201" s="181">
        <v>3.8523000000000001</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558</v>
      </c>
      <c r="B202" s="177" t="s">
        <v>579</v>
      </c>
      <c r="C202" s="177">
        <v>123690</v>
      </c>
      <c r="D202" s="180">
        <v>44679</v>
      </c>
      <c r="E202" s="181">
        <v>52.743499999999997</v>
      </c>
      <c r="F202" s="181">
        <v>-0.27679999999999999</v>
      </c>
      <c r="G202" s="181">
        <v>1.7765</v>
      </c>
      <c r="H202" s="181">
        <v>6.7213000000000003</v>
      </c>
      <c r="I202" s="181">
        <v>7.8730000000000002</v>
      </c>
      <c r="J202" s="181">
        <v>0.34389999999999998</v>
      </c>
      <c r="K202" s="181">
        <v>2.6966999999999999</v>
      </c>
      <c r="L202" s="181">
        <v>2.3754</v>
      </c>
      <c r="M202" s="181">
        <v>3.6861999999999999</v>
      </c>
      <c r="N202" s="181">
        <v>4.266</v>
      </c>
      <c r="O202" s="181">
        <v>7.6722999999999999</v>
      </c>
      <c r="P202" s="181">
        <v>7.3487999999999998</v>
      </c>
      <c r="Q202" s="181">
        <v>7.3826999999999998</v>
      </c>
      <c r="R202" s="181">
        <v>6.5072000000000001</v>
      </c>
      <c r="S202" s="124"/>
      <c r="T202" s="127"/>
      <c r="U202" s="128"/>
      <c r="V202" s="128"/>
      <c r="W202" s="128"/>
      <c r="X202" s="128"/>
      <c r="Y202" s="128"/>
      <c r="Z202" s="128"/>
      <c r="AA202" s="128"/>
      <c r="AB202" s="128"/>
      <c r="AC202" s="128"/>
      <c r="AD202" s="128"/>
      <c r="AE202" s="128"/>
      <c r="AF202" s="128"/>
      <c r="AG202" s="128"/>
      <c r="AH202" s="128"/>
    </row>
    <row r="203" spans="1:34" x14ac:dyDescent="0.3">
      <c r="A203" s="177" t="s">
        <v>558</v>
      </c>
      <c r="B203" s="177" t="s">
        <v>580</v>
      </c>
      <c r="C203" s="177">
        <v>123693</v>
      </c>
      <c r="D203" s="180">
        <v>44679</v>
      </c>
      <c r="E203" s="181">
        <v>54.2455</v>
      </c>
      <c r="F203" s="181">
        <v>6.7299999999999999E-2</v>
      </c>
      <c r="G203" s="181">
        <v>2.1760000000000002</v>
      </c>
      <c r="H203" s="181">
        <v>7.1325000000000003</v>
      </c>
      <c r="I203" s="181">
        <v>8.2864000000000004</v>
      </c>
      <c r="J203" s="181">
        <v>0.75370000000000004</v>
      </c>
      <c r="K203" s="181">
        <v>3.1084000000000001</v>
      </c>
      <c r="L203" s="181">
        <v>2.7850999999999999</v>
      </c>
      <c r="M203" s="181">
        <v>4.101</v>
      </c>
      <c r="N203" s="181">
        <v>4.6871</v>
      </c>
      <c r="O203" s="181">
        <v>8.0732999999999997</v>
      </c>
      <c r="P203" s="181">
        <v>7.7403000000000004</v>
      </c>
      <c r="Q203" s="181">
        <v>8.5084</v>
      </c>
      <c r="R203" s="181">
        <v>6.9405000000000001</v>
      </c>
      <c r="S203" s="124"/>
      <c r="T203" s="127"/>
      <c r="U203" s="128"/>
      <c r="V203" s="128"/>
      <c r="W203" s="128"/>
      <c r="X203" s="128"/>
      <c r="Y203" s="128"/>
      <c r="Z203" s="128"/>
      <c r="AA203" s="128"/>
      <c r="AB203" s="128"/>
      <c r="AC203" s="128"/>
      <c r="AD203" s="128"/>
      <c r="AE203" s="128"/>
      <c r="AF203" s="128"/>
      <c r="AG203" s="128"/>
      <c r="AH203" s="128"/>
    </row>
    <row r="204" spans="1:34" x14ac:dyDescent="0.3">
      <c r="A204" s="177" t="s">
        <v>558</v>
      </c>
      <c r="B204" s="177" t="s">
        <v>581</v>
      </c>
      <c r="C204" s="177">
        <v>119795</v>
      </c>
      <c r="D204" s="180">
        <v>44679</v>
      </c>
      <c r="E204" s="181">
        <v>20.791</v>
      </c>
      <c r="F204" s="181">
        <v>-26.139199999999999</v>
      </c>
      <c r="G204" s="181">
        <v>-10.9916</v>
      </c>
      <c r="H204" s="181">
        <v>3.3628</v>
      </c>
      <c r="I204" s="181">
        <v>8.0082000000000004</v>
      </c>
      <c r="J204" s="181">
        <v>-10.501200000000001</v>
      </c>
      <c r="K204" s="181">
        <v>-0.83699999999999997</v>
      </c>
      <c r="L204" s="181">
        <v>1.2013</v>
      </c>
      <c r="M204" s="181">
        <v>1.7927999999999999</v>
      </c>
      <c r="N204" s="181">
        <v>2.6629999999999998</v>
      </c>
      <c r="O204" s="181">
        <v>7.4537000000000004</v>
      </c>
      <c r="P204" s="181">
        <v>7.0823999999999998</v>
      </c>
      <c r="Q204" s="181">
        <v>7.8760000000000003</v>
      </c>
      <c r="R204" s="181">
        <v>5.7244000000000002</v>
      </c>
      <c r="S204" s="124"/>
      <c r="T204" s="127"/>
      <c r="U204" s="128"/>
      <c r="V204" s="128"/>
      <c r="W204" s="128"/>
      <c r="X204" s="128"/>
      <c r="Y204" s="128"/>
      <c r="Z204" s="128"/>
      <c r="AA204" s="128"/>
      <c r="AB204" s="128"/>
      <c r="AC204" s="128"/>
      <c r="AD204" s="128"/>
      <c r="AE204" s="128"/>
      <c r="AF204" s="128"/>
      <c r="AG204" s="128"/>
      <c r="AH204" s="128"/>
    </row>
    <row r="205" spans="1:34" x14ac:dyDescent="0.3">
      <c r="A205" s="177" t="s">
        <v>558</v>
      </c>
      <c r="B205" s="177" t="s">
        <v>582</v>
      </c>
      <c r="C205" s="177">
        <v>118078</v>
      </c>
      <c r="D205" s="180">
        <v>44679</v>
      </c>
      <c r="E205" s="181">
        <v>19.977599999999999</v>
      </c>
      <c r="F205" s="181">
        <v>-26.472999999999999</v>
      </c>
      <c r="G205" s="181">
        <v>-11.3779</v>
      </c>
      <c r="H205" s="181">
        <v>2.9771999999999998</v>
      </c>
      <c r="I205" s="181">
        <v>7.6242999999999999</v>
      </c>
      <c r="J205" s="181">
        <v>-10.878500000000001</v>
      </c>
      <c r="K205" s="181">
        <v>-1.2163999999999999</v>
      </c>
      <c r="L205" s="181">
        <v>0.81950000000000001</v>
      </c>
      <c r="M205" s="181">
        <v>1.4084000000000001</v>
      </c>
      <c r="N205" s="181">
        <v>2.2734999999999999</v>
      </c>
      <c r="O205" s="181">
        <v>7.0345000000000004</v>
      </c>
      <c r="P205" s="181">
        <v>6.6433</v>
      </c>
      <c r="Q205" s="181">
        <v>4.8494000000000002</v>
      </c>
      <c r="R205" s="181">
        <v>5.3136000000000001</v>
      </c>
      <c r="S205" s="124"/>
      <c r="T205" s="127"/>
      <c r="U205" s="128"/>
      <c r="V205" s="128"/>
      <c r="W205" s="128"/>
      <c r="X205" s="128"/>
      <c r="Y205" s="128"/>
      <c r="Z205" s="128"/>
      <c r="AA205" s="128"/>
      <c r="AB205" s="128"/>
      <c r="AC205" s="128"/>
      <c r="AD205" s="128"/>
      <c r="AE205" s="128"/>
      <c r="AF205" s="128"/>
      <c r="AG205" s="128"/>
      <c r="AH205" s="128"/>
    </row>
    <row r="206" spans="1:34" x14ac:dyDescent="0.3">
      <c r="A206" s="177" t="s">
        <v>558</v>
      </c>
      <c r="B206" s="177" t="s">
        <v>583</v>
      </c>
      <c r="C206" s="177">
        <v>105823</v>
      </c>
      <c r="D206" s="180">
        <v>44679</v>
      </c>
      <c r="E206" s="181">
        <v>28.333300000000001</v>
      </c>
      <c r="F206" s="181">
        <v>-3.3491</v>
      </c>
      <c r="G206" s="181">
        <v>1.0736000000000001</v>
      </c>
      <c r="H206" s="181">
        <v>2.8540999999999999</v>
      </c>
      <c r="I206" s="181">
        <v>4.2930999999999999</v>
      </c>
      <c r="J206" s="181">
        <v>1.1855</v>
      </c>
      <c r="K206" s="181">
        <v>2.6175999999999999</v>
      </c>
      <c r="L206" s="181">
        <v>2.5701000000000001</v>
      </c>
      <c r="M206" s="181">
        <v>2.5545</v>
      </c>
      <c r="N206" s="181">
        <v>2.8405999999999998</v>
      </c>
      <c r="O206" s="181">
        <v>6.2611999999999997</v>
      </c>
      <c r="P206" s="181">
        <v>6.5571999999999999</v>
      </c>
      <c r="Q206" s="181">
        <v>7.2279999999999998</v>
      </c>
      <c r="R206" s="181">
        <v>4.7500999999999998</v>
      </c>
      <c r="S206" s="124"/>
      <c r="T206" s="127"/>
      <c r="U206" s="128"/>
      <c r="V206" s="128"/>
      <c r="W206" s="128"/>
      <c r="X206" s="128"/>
      <c r="Y206" s="128"/>
      <c r="Z206" s="128"/>
      <c r="AA206" s="128"/>
      <c r="AB206" s="128"/>
      <c r="AC206" s="128"/>
      <c r="AD206" s="128"/>
      <c r="AE206" s="128"/>
      <c r="AF206" s="128"/>
      <c r="AG206" s="128"/>
      <c r="AH206" s="128"/>
    </row>
    <row r="207" spans="1:34" x14ac:dyDescent="0.3">
      <c r="A207" s="177" t="s">
        <v>558</v>
      </c>
      <c r="B207" s="177" t="s">
        <v>584</v>
      </c>
      <c r="C207" s="177">
        <v>120338</v>
      </c>
      <c r="D207" s="180">
        <v>44679</v>
      </c>
      <c r="E207" s="181">
        <v>30.057600000000001</v>
      </c>
      <c r="F207" s="181">
        <v>-2.7928000000000002</v>
      </c>
      <c r="G207" s="181">
        <v>1.5788</v>
      </c>
      <c r="H207" s="181">
        <v>3.3849999999999998</v>
      </c>
      <c r="I207" s="181">
        <v>4.8426999999999998</v>
      </c>
      <c r="J207" s="181">
        <v>1.734</v>
      </c>
      <c r="K207" s="181">
        <v>3.1711</v>
      </c>
      <c r="L207" s="181">
        <v>3.1272000000000002</v>
      </c>
      <c r="M207" s="181">
        <v>3.1164000000000001</v>
      </c>
      <c r="N207" s="181">
        <v>3.4073000000000002</v>
      </c>
      <c r="O207" s="181">
        <v>6.8407</v>
      </c>
      <c r="P207" s="181">
        <v>7.1676000000000002</v>
      </c>
      <c r="Q207" s="181">
        <v>7.6109999999999998</v>
      </c>
      <c r="R207" s="181">
        <v>5.3240999999999996</v>
      </c>
      <c r="S207" s="124"/>
      <c r="T207" s="127"/>
      <c r="U207" s="128"/>
      <c r="V207" s="128"/>
      <c r="W207" s="128"/>
      <c r="X207" s="128"/>
      <c r="Y207" s="128"/>
      <c r="Z207" s="128"/>
      <c r="AA207" s="128"/>
      <c r="AB207" s="128"/>
      <c r="AC207" s="128"/>
      <c r="AD207" s="128"/>
      <c r="AE207" s="128"/>
      <c r="AF207" s="128"/>
      <c r="AG207" s="128"/>
      <c r="AH207" s="128"/>
    </row>
    <row r="208" spans="1:34" x14ac:dyDescent="0.3">
      <c r="A208" s="177" t="s">
        <v>558</v>
      </c>
      <c r="B208" s="177" t="s">
        <v>1752</v>
      </c>
      <c r="C208" s="177">
        <v>148419</v>
      </c>
      <c r="D208" s="180">
        <v>44679</v>
      </c>
      <c r="E208" s="181">
        <v>10.673299999999999</v>
      </c>
      <c r="F208" s="181">
        <v>-5.4707999999999997</v>
      </c>
      <c r="G208" s="181">
        <v>0.22800000000000001</v>
      </c>
      <c r="H208" s="181">
        <v>3.8134000000000001</v>
      </c>
      <c r="I208" s="181">
        <v>6.8129</v>
      </c>
      <c r="J208" s="181">
        <v>-1.5864</v>
      </c>
      <c r="K208" s="181">
        <v>2.0085999999999999</v>
      </c>
      <c r="L208" s="181">
        <v>2.6326999999999998</v>
      </c>
      <c r="M208" s="181">
        <v>3.0577999999999999</v>
      </c>
      <c r="N208" s="181">
        <v>3.4544999999999999</v>
      </c>
      <c r="O208" s="181"/>
      <c r="P208" s="181"/>
      <c r="Q208" s="181">
        <v>3.7681</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558</v>
      </c>
      <c r="B209" s="177" t="s">
        <v>1753</v>
      </c>
      <c r="C209" s="177">
        <v>148416</v>
      </c>
      <c r="D209" s="180">
        <v>44679</v>
      </c>
      <c r="E209" s="181">
        <v>10.5898</v>
      </c>
      <c r="F209" s="181">
        <v>-5.8585000000000003</v>
      </c>
      <c r="G209" s="181">
        <v>-0.2298</v>
      </c>
      <c r="H209" s="181">
        <v>3.3997000000000002</v>
      </c>
      <c r="I209" s="181">
        <v>6.3815999999999997</v>
      </c>
      <c r="J209" s="181">
        <v>-2.0089999999999999</v>
      </c>
      <c r="K209" s="181">
        <v>1.5338000000000001</v>
      </c>
      <c r="L209" s="181">
        <v>2.1901999999999999</v>
      </c>
      <c r="M209" s="181">
        <v>2.61</v>
      </c>
      <c r="N209" s="181">
        <v>3.0026000000000002</v>
      </c>
      <c r="O209" s="181"/>
      <c r="P209" s="181"/>
      <c r="Q209" s="181">
        <v>3.3065000000000002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558</v>
      </c>
      <c r="B210" s="177" t="s">
        <v>585</v>
      </c>
      <c r="C210" s="177">
        <v>134545</v>
      </c>
      <c r="D210" s="180">
        <v>44679</v>
      </c>
      <c r="E210" s="181">
        <v>16.826699999999999</v>
      </c>
      <c r="F210" s="181">
        <v>-8.0242000000000004</v>
      </c>
      <c r="G210" s="181">
        <v>2.1696</v>
      </c>
      <c r="H210" s="181">
        <v>5.1181000000000001</v>
      </c>
      <c r="I210" s="181">
        <v>8.1690000000000005</v>
      </c>
      <c r="J210" s="181">
        <v>-0.72030000000000005</v>
      </c>
      <c r="K210" s="181">
        <v>2.4588000000000001</v>
      </c>
      <c r="L210" s="181">
        <v>2.6200999999999999</v>
      </c>
      <c r="M210" s="181">
        <v>3.2105999999999999</v>
      </c>
      <c r="N210" s="181">
        <v>3.7263999999999999</v>
      </c>
      <c r="O210" s="181">
        <v>7.7343000000000002</v>
      </c>
      <c r="P210" s="181">
        <v>7.3140000000000001</v>
      </c>
      <c r="Q210" s="181">
        <v>7.7645999999999997</v>
      </c>
      <c r="R210" s="181">
        <v>6.1</v>
      </c>
      <c r="S210" s="124"/>
      <c r="T210" s="127"/>
      <c r="U210" s="128"/>
      <c r="V210" s="128"/>
      <c r="W210" s="128"/>
      <c r="X210" s="128"/>
      <c r="Y210" s="128"/>
      <c r="Z210" s="128"/>
      <c r="AA210" s="128"/>
      <c r="AB210" s="128"/>
      <c r="AC210" s="128"/>
      <c r="AD210" s="128"/>
      <c r="AE210" s="128"/>
      <c r="AF210" s="128"/>
      <c r="AG210" s="128"/>
      <c r="AH210" s="128"/>
    </row>
    <row r="211" spans="1:34" x14ac:dyDescent="0.3">
      <c r="A211" s="177" t="s">
        <v>558</v>
      </c>
      <c r="B211" s="177" t="s">
        <v>586</v>
      </c>
      <c r="C211" s="177">
        <v>134547</v>
      </c>
      <c r="D211" s="180">
        <v>44679</v>
      </c>
      <c r="E211" s="181">
        <v>17.2319</v>
      </c>
      <c r="F211" s="181">
        <v>-7.6238000000000001</v>
      </c>
      <c r="G211" s="181">
        <v>2.5423</v>
      </c>
      <c r="H211" s="181">
        <v>5.5434000000000001</v>
      </c>
      <c r="I211" s="181">
        <v>8.6159999999999997</v>
      </c>
      <c r="J211" s="181">
        <v>-0.26640000000000003</v>
      </c>
      <c r="K211" s="181">
        <v>2.9203999999999999</v>
      </c>
      <c r="L211" s="181">
        <v>3.0855000000000001</v>
      </c>
      <c r="M211" s="181">
        <v>3.6821000000000002</v>
      </c>
      <c r="N211" s="181">
        <v>4.2039999999999997</v>
      </c>
      <c r="O211" s="181">
        <v>8.2325999999999997</v>
      </c>
      <c r="P211" s="181">
        <v>7.7412999999999998</v>
      </c>
      <c r="Q211" s="181">
        <v>8.1336999999999993</v>
      </c>
      <c r="R211" s="181">
        <v>6.6026999999999996</v>
      </c>
      <c r="S211" s="124"/>
      <c r="T211" s="127"/>
      <c r="U211" s="128"/>
      <c r="V211" s="128"/>
      <c r="W211" s="128"/>
      <c r="X211" s="128"/>
      <c r="Y211" s="128"/>
      <c r="Z211" s="128"/>
      <c r="AA211" s="128"/>
      <c r="AB211" s="128"/>
      <c r="AC211" s="128"/>
      <c r="AD211" s="128"/>
      <c r="AE211" s="128"/>
      <c r="AF211" s="128"/>
      <c r="AG211" s="128"/>
      <c r="AH211" s="128"/>
    </row>
    <row r="212" spans="1:34" x14ac:dyDescent="0.3">
      <c r="A212" s="177" t="s">
        <v>558</v>
      </c>
      <c r="B212" s="177" t="s">
        <v>587</v>
      </c>
      <c r="C212" s="177">
        <v>138566</v>
      </c>
      <c r="D212" s="180">
        <v>44679</v>
      </c>
      <c r="E212" s="181">
        <v>19.824200000000001</v>
      </c>
      <c r="F212" s="181">
        <v>-4.6024000000000003</v>
      </c>
      <c r="G212" s="181">
        <v>-2.0863</v>
      </c>
      <c r="H212" s="181">
        <v>2.7105999999999999</v>
      </c>
      <c r="I212" s="181">
        <v>6.0663999999999998</v>
      </c>
      <c r="J212" s="181">
        <v>0.54069999999999996</v>
      </c>
      <c r="K212" s="181">
        <v>2.3933</v>
      </c>
      <c r="L212" s="181">
        <v>2.3313000000000001</v>
      </c>
      <c r="M212" s="181">
        <v>3.1166</v>
      </c>
      <c r="N212" s="181">
        <v>3.6038999999999999</v>
      </c>
      <c r="O212" s="181">
        <v>7.3643999999999998</v>
      </c>
      <c r="P212" s="181">
        <v>6.9416000000000002</v>
      </c>
      <c r="Q212" s="181">
        <v>7.7698999999999998</v>
      </c>
      <c r="R212" s="181">
        <v>5.8677000000000001</v>
      </c>
      <c r="S212" s="124" t="s">
        <v>1901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558</v>
      </c>
      <c r="B213" s="177" t="s">
        <v>588</v>
      </c>
      <c r="C213" s="177">
        <v>138564</v>
      </c>
      <c r="D213" s="180">
        <v>44679</v>
      </c>
      <c r="E213" s="181">
        <v>20.710699999999999</v>
      </c>
      <c r="F213" s="181">
        <v>-4.2291999999999996</v>
      </c>
      <c r="G213" s="181">
        <v>-1.6447000000000001</v>
      </c>
      <c r="H213" s="181">
        <v>3.1741999999999999</v>
      </c>
      <c r="I213" s="181">
        <v>6.5382999999999996</v>
      </c>
      <c r="J213" s="181">
        <v>1.0127999999999999</v>
      </c>
      <c r="K213" s="181">
        <v>2.8713000000000002</v>
      </c>
      <c r="L213" s="181">
        <v>2.8142</v>
      </c>
      <c r="M213" s="181">
        <v>3.6042999999999998</v>
      </c>
      <c r="N213" s="181">
        <v>4.0979000000000001</v>
      </c>
      <c r="O213" s="181">
        <v>7.8691000000000004</v>
      </c>
      <c r="P213" s="181">
        <v>7.4692999999999996</v>
      </c>
      <c r="Q213" s="181">
        <v>8.2866999999999997</v>
      </c>
      <c r="R213" s="181">
        <v>6.3681000000000001</v>
      </c>
      <c r="S213" s="124" t="s">
        <v>1901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558</v>
      </c>
      <c r="B214" s="177" t="s">
        <v>589</v>
      </c>
      <c r="C214" s="177">
        <v>125503</v>
      </c>
      <c r="D214" s="180">
        <v>44679</v>
      </c>
      <c r="E214" s="181">
        <v>2663.3184000000001</v>
      </c>
      <c r="F214" s="181">
        <v>-5.6345000000000001</v>
      </c>
      <c r="G214" s="181">
        <v>0.37780000000000002</v>
      </c>
      <c r="H214" s="181">
        <v>5.0983999999999998</v>
      </c>
      <c r="I214" s="181">
        <v>7.6098999999999997</v>
      </c>
      <c r="J214" s="181">
        <v>-0.52349999999999997</v>
      </c>
      <c r="K214" s="181">
        <v>2.7178</v>
      </c>
      <c r="L214" s="181">
        <v>2.7753000000000001</v>
      </c>
      <c r="M214" s="181">
        <v>3.0110000000000001</v>
      </c>
      <c r="N214" s="181">
        <v>3.5586000000000002</v>
      </c>
      <c r="O214" s="181">
        <v>7.4592000000000001</v>
      </c>
      <c r="P214" s="181">
        <v>7.4664000000000001</v>
      </c>
      <c r="Q214" s="181">
        <v>8.2909000000000006</v>
      </c>
      <c r="R214" s="181">
        <v>5.9744999999999999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77" t="s">
        <v>558</v>
      </c>
      <c r="B215" s="177" t="s">
        <v>590</v>
      </c>
      <c r="C215" s="177">
        <v>125498</v>
      </c>
      <c r="D215" s="180">
        <v>44679</v>
      </c>
      <c r="E215" s="181">
        <v>2542.9411</v>
      </c>
      <c r="F215" s="181">
        <v>-6.1048999999999998</v>
      </c>
      <c r="G215" s="181">
        <v>-9.2299999999999993E-2</v>
      </c>
      <c r="H215" s="181">
        <v>4.6281999999999996</v>
      </c>
      <c r="I215" s="181">
        <v>7.1387</v>
      </c>
      <c r="J215" s="181">
        <v>-0.99339999999999995</v>
      </c>
      <c r="K215" s="181">
        <v>2.2448999999999999</v>
      </c>
      <c r="L215" s="181">
        <v>2.2993000000000001</v>
      </c>
      <c r="M215" s="181">
        <v>2.5312000000000001</v>
      </c>
      <c r="N215" s="181">
        <v>3.0729000000000002</v>
      </c>
      <c r="O215" s="181">
        <v>6.9561000000000002</v>
      </c>
      <c r="P215" s="181">
        <v>6.9478999999999997</v>
      </c>
      <c r="Q215" s="181">
        <v>7.7146999999999997</v>
      </c>
      <c r="R215" s="181">
        <v>5.4770000000000003</v>
      </c>
      <c r="S215" s="124"/>
      <c r="T215" s="127"/>
      <c r="U215" s="128"/>
      <c r="V215" s="128"/>
      <c r="W215" s="128"/>
      <c r="X215" s="128"/>
      <c r="Y215" s="128"/>
      <c r="Z215" s="128"/>
      <c r="AA215" s="128"/>
      <c r="AB215" s="128"/>
      <c r="AC215" s="128"/>
      <c r="AD215" s="128"/>
      <c r="AE215" s="128"/>
      <c r="AF215" s="128"/>
      <c r="AG215" s="128"/>
      <c r="AH215" s="128"/>
    </row>
    <row r="216" spans="1:34" x14ac:dyDescent="0.3">
      <c r="A216" s="177" t="s">
        <v>558</v>
      </c>
      <c r="B216" s="177" t="s">
        <v>591</v>
      </c>
      <c r="C216" s="177">
        <v>100784</v>
      </c>
      <c r="D216" s="180">
        <v>44679</v>
      </c>
      <c r="E216" s="181">
        <v>34.846200000000003</v>
      </c>
      <c r="F216" s="181">
        <v>-9.1105999999999998</v>
      </c>
      <c r="G216" s="181">
        <v>0.52380000000000004</v>
      </c>
      <c r="H216" s="181">
        <v>6.3522999999999996</v>
      </c>
      <c r="I216" s="181">
        <v>7.3613999999999997</v>
      </c>
      <c r="J216" s="181">
        <v>-3.7688999999999999</v>
      </c>
      <c r="K216" s="181">
        <v>2.0646</v>
      </c>
      <c r="L216" s="181">
        <v>2.2357999999999998</v>
      </c>
      <c r="M216" s="181">
        <v>2.2246999999999999</v>
      </c>
      <c r="N216" s="181">
        <v>2.4927000000000001</v>
      </c>
      <c r="O216" s="181">
        <v>6.0052000000000003</v>
      </c>
      <c r="P216" s="181">
        <v>6.2394999999999996</v>
      </c>
      <c r="Q216" s="181">
        <v>7.4661</v>
      </c>
      <c r="R216" s="181">
        <v>4.4217000000000004</v>
      </c>
      <c r="S216" s="124" t="s">
        <v>1901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558</v>
      </c>
      <c r="B217" s="177" t="s">
        <v>592</v>
      </c>
      <c r="C217" s="177">
        <v>119625</v>
      </c>
      <c r="D217" s="180">
        <v>44679</v>
      </c>
      <c r="E217" s="181">
        <v>35.192100000000003</v>
      </c>
      <c r="F217" s="181">
        <v>-8.9174000000000007</v>
      </c>
      <c r="G217" s="181">
        <v>0.6915</v>
      </c>
      <c r="H217" s="181">
        <v>6.5423</v>
      </c>
      <c r="I217" s="181">
        <v>7.5461999999999998</v>
      </c>
      <c r="J217" s="181">
        <v>-3.5857000000000001</v>
      </c>
      <c r="K217" s="181">
        <v>2.2492000000000001</v>
      </c>
      <c r="L217" s="181">
        <v>2.423</v>
      </c>
      <c r="M217" s="181">
        <v>2.4152</v>
      </c>
      <c r="N217" s="181">
        <v>2.6718000000000002</v>
      </c>
      <c r="O217" s="181">
        <v>6.1707999999999998</v>
      </c>
      <c r="P217" s="181">
        <v>6.3807</v>
      </c>
      <c r="Q217" s="181">
        <v>7.3417000000000003</v>
      </c>
      <c r="R217" s="181">
        <v>4.5979999999999999</v>
      </c>
      <c r="S217" s="124" t="s">
        <v>1901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558</v>
      </c>
      <c r="B218" s="177" t="s">
        <v>593</v>
      </c>
      <c r="C218" s="177">
        <v>147636</v>
      </c>
      <c r="D218" s="180">
        <v>44679</v>
      </c>
      <c r="E218" s="181">
        <v>11.863799999999999</v>
      </c>
      <c r="F218" s="181">
        <v>-5.2294</v>
      </c>
      <c r="G218" s="181">
        <v>4.0008999999999997</v>
      </c>
      <c r="H218" s="181">
        <v>6.9095000000000004</v>
      </c>
      <c r="I218" s="181">
        <v>9.2235999999999994</v>
      </c>
      <c r="J218" s="181">
        <v>-0.25800000000000001</v>
      </c>
      <c r="K218" s="181">
        <v>2.9197000000000002</v>
      </c>
      <c r="L218" s="181">
        <v>3.2484000000000002</v>
      </c>
      <c r="M218" s="181">
        <v>3.7330000000000001</v>
      </c>
      <c r="N218" s="181">
        <v>4.2541000000000002</v>
      </c>
      <c r="O218" s="181"/>
      <c r="P218" s="181"/>
      <c r="Q218" s="181">
        <v>6.93</v>
      </c>
      <c r="R218" s="181">
        <v>7.0429000000000004</v>
      </c>
      <c r="S218" s="124"/>
      <c r="T218" s="127"/>
      <c r="U218" s="128"/>
      <c r="V218" s="128"/>
      <c r="W218" s="128"/>
      <c r="X218" s="128"/>
      <c r="Y218" s="128"/>
      <c r="Z218" s="128"/>
      <c r="AA218" s="128"/>
      <c r="AB218" s="128"/>
      <c r="AC218" s="128"/>
      <c r="AD218" s="128"/>
      <c r="AE218" s="128"/>
      <c r="AF218" s="128"/>
      <c r="AG218" s="128"/>
      <c r="AH218" s="128"/>
    </row>
    <row r="219" spans="1:34" x14ac:dyDescent="0.3">
      <c r="A219" s="177" t="s">
        <v>558</v>
      </c>
      <c r="B219" s="177" t="s">
        <v>594</v>
      </c>
      <c r="C219" s="177">
        <v>147635</v>
      </c>
      <c r="D219" s="180">
        <v>44679</v>
      </c>
      <c r="E219" s="181">
        <v>11.7113</v>
      </c>
      <c r="F219" s="181">
        <v>-5.6090999999999998</v>
      </c>
      <c r="G219" s="181">
        <v>3.5331999999999999</v>
      </c>
      <c r="H219" s="181">
        <v>6.4192999999999998</v>
      </c>
      <c r="I219" s="181">
        <v>8.7370999999999999</v>
      </c>
      <c r="J219" s="181">
        <v>-0.73350000000000004</v>
      </c>
      <c r="K219" s="181">
        <v>2.4386000000000001</v>
      </c>
      <c r="L219" s="181">
        <v>2.7603</v>
      </c>
      <c r="M219" s="181">
        <v>3.2259000000000002</v>
      </c>
      <c r="N219" s="181">
        <v>3.7528000000000001</v>
      </c>
      <c r="O219" s="181"/>
      <c r="P219" s="181"/>
      <c r="Q219" s="181">
        <v>6.3890000000000002</v>
      </c>
      <c r="R219" s="181">
        <v>6.5179</v>
      </c>
      <c r="S219" s="124"/>
      <c r="T219" s="127"/>
      <c r="U219" s="128"/>
      <c r="V219" s="128"/>
      <c r="W219" s="128"/>
      <c r="X219" s="128"/>
      <c r="Y219" s="128"/>
      <c r="Z219" s="128"/>
      <c r="AA219" s="128"/>
      <c r="AB219" s="128"/>
      <c r="AC219" s="128"/>
      <c r="AD219" s="128"/>
      <c r="AE219" s="128"/>
      <c r="AF219" s="128"/>
      <c r="AG219" s="128"/>
      <c r="AH219" s="128"/>
    </row>
    <row r="220" spans="1:34" x14ac:dyDescent="0.3">
      <c r="A220" s="177" t="s">
        <v>558</v>
      </c>
      <c r="B220" s="177" t="s">
        <v>1754</v>
      </c>
      <c r="C220" s="177">
        <v>148656</v>
      </c>
      <c r="D220" s="180">
        <v>44679</v>
      </c>
      <c r="E220" s="181">
        <v>1051.8924999999999</v>
      </c>
      <c r="F220" s="181">
        <v>-1.8147</v>
      </c>
      <c r="G220" s="181">
        <v>-3.0931999999999999</v>
      </c>
      <c r="H220" s="181">
        <v>6.7960000000000003</v>
      </c>
      <c r="I220" s="181">
        <v>8.3259000000000007</v>
      </c>
      <c r="J220" s="181">
        <v>-2.9371999999999998</v>
      </c>
      <c r="K220" s="181">
        <v>1.7516</v>
      </c>
      <c r="L220" s="181">
        <v>2.4281999999999999</v>
      </c>
      <c r="M220" s="181">
        <v>3.3509000000000002</v>
      </c>
      <c r="N220" s="181">
        <v>3.9802</v>
      </c>
      <c r="O220" s="181"/>
      <c r="P220" s="181"/>
      <c r="Q220" s="181">
        <v>4.1794000000000002</v>
      </c>
      <c r="R220" s="181"/>
      <c r="S220" s="124" t="s">
        <v>1900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558</v>
      </c>
      <c r="B221" s="177" t="s">
        <v>1755</v>
      </c>
      <c r="C221" s="177">
        <v>148655</v>
      </c>
      <c r="D221" s="180">
        <v>44679</v>
      </c>
      <c r="E221" s="181">
        <v>1045.3879999999999</v>
      </c>
      <c r="F221" s="181">
        <v>-2.3111999999999999</v>
      </c>
      <c r="G221" s="181">
        <v>-3.5929000000000002</v>
      </c>
      <c r="H221" s="181">
        <v>6.2953000000000001</v>
      </c>
      <c r="I221" s="181">
        <v>7.8244999999999996</v>
      </c>
      <c r="J221" s="181">
        <v>-3.4359000000000002</v>
      </c>
      <c r="K221" s="181">
        <v>1.2497</v>
      </c>
      <c r="L221" s="181">
        <v>1.9229000000000001</v>
      </c>
      <c r="M221" s="181">
        <v>2.8395000000000001</v>
      </c>
      <c r="N221" s="181">
        <v>3.4607000000000001</v>
      </c>
      <c r="O221" s="181"/>
      <c r="P221" s="181"/>
      <c r="Q221" s="181">
        <v>3.6577000000000002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558</v>
      </c>
      <c r="B222" s="177" t="s">
        <v>595</v>
      </c>
      <c r="C222" s="177">
        <v>126940</v>
      </c>
      <c r="D222" s="180">
        <v>44679</v>
      </c>
      <c r="E222" s="181">
        <v>16.809699999999999</v>
      </c>
      <c r="F222" s="181">
        <v>-3.2568000000000001</v>
      </c>
      <c r="G222" s="181">
        <v>1.8097000000000001</v>
      </c>
      <c r="H222" s="181">
        <v>2.6379999999999999</v>
      </c>
      <c r="I222" s="181">
        <v>5.9349999999999996</v>
      </c>
      <c r="J222" s="181">
        <v>-2.0836000000000001</v>
      </c>
      <c r="K222" s="181">
        <v>2.0587</v>
      </c>
      <c r="L222" s="181">
        <v>2.5078</v>
      </c>
      <c r="M222" s="181">
        <v>2.7822</v>
      </c>
      <c r="N222" s="181">
        <v>3.0112999999999999</v>
      </c>
      <c r="O222" s="181">
        <v>3.6254</v>
      </c>
      <c r="P222" s="181">
        <v>4.5559000000000003</v>
      </c>
      <c r="Q222" s="181">
        <v>6.5095000000000001</v>
      </c>
      <c r="R222" s="181">
        <v>4.8940999999999999</v>
      </c>
      <c r="S222" s="124"/>
      <c r="T222" s="127"/>
      <c r="U222" s="128"/>
      <c r="V222" s="128"/>
      <c r="W222" s="128"/>
      <c r="X222" s="128"/>
      <c r="Y222" s="128"/>
      <c r="Z222" s="128"/>
      <c r="AA222" s="128"/>
      <c r="AB222" s="128"/>
      <c r="AC222" s="128"/>
      <c r="AD222" s="128"/>
      <c r="AE222" s="128"/>
      <c r="AF222" s="128"/>
      <c r="AG222" s="128"/>
      <c r="AH222" s="128"/>
    </row>
    <row r="223" spans="1:34" x14ac:dyDescent="0.3">
      <c r="A223" s="177" t="s">
        <v>558</v>
      </c>
      <c r="B223" s="177" t="s">
        <v>596</v>
      </c>
      <c r="C223" s="177">
        <v>126939</v>
      </c>
      <c r="D223" s="180">
        <v>44679</v>
      </c>
      <c r="E223" s="181">
        <v>16.672999999999998</v>
      </c>
      <c r="F223" s="181">
        <v>-3.5023</v>
      </c>
      <c r="G223" s="181">
        <v>1.6786000000000001</v>
      </c>
      <c r="H223" s="181">
        <v>2.5030999999999999</v>
      </c>
      <c r="I223" s="181">
        <v>5.7931999999999997</v>
      </c>
      <c r="J223" s="181">
        <v>-2.2273000000000001</v>
      </c>
      <c r="K223" s="181">
        <v>1.9185000000000001</v>
      </c>
      <c r="L223" s="181">
        <v>2.3658999999999999</v>
      </c>
      <c r="M223" s="181">
        <v>2.5983999999999998</v>
      </c>
      <c r="N223" s="181">
        <v>2.8512</v>
      </c>
      <c r="O223" s="181">
        <v>3.5295999999999998</v>
      </c>
      <c r="P223" s="181">
        <v>4.4602000000000004</v>
      </c>
      <c r="Q223" s="181">
        <v>6.4039999999999999</v>
      </c>
      <c r="R223" s="181">
        <v>4.7872000000000003</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-6.5383022727272708</v>
      </c>
      <c r="G224" s="183">
        <v>0.22701818181818167</v>
      </c>
      <c r="H224" s="183">
        <v>5.7051727272727275</v>
      </c>
      <c r="I224" s="183">
        <v>7.4891749999999995</v>
      </c>
      <c r="J224" s="183">
        <v>-1.5576500000000004</v>
      </c>
      <c r="K224" s="183">
        <v>2.369070454545454</v>
      </c>
      <c r="L224" s="183">
        <v>2.4587636363636363</v>
      </c>
      <c r="M224" s="183">
        <v>3.0560659090909086</v>
      </c>
      <c r="N224" s="183">
        <v>3.532106818181818</v>
      </c>
      <c r="O224" s="183">
        <v>7.1909705882352934</v>
      </c>
      <c r="P224" s="183">
        <v>7.0616352941176466</v>
      </c>
      <c r="Q224" s="183">
        <v>6.9816022727272733</v>
      </c>
      <c r="R224" s="183">
        <v>5.9347666666666674</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-4.0479500000000002</v>
      </c>
      <c r="G225" s="183">
        <v>0.69069999999999998</v>
      </c>
      <c r="H225" s="183">
        <v>4.5303500000000003</v>
      </c>
      <c r="I225" s="183">
        <v>7.6078999999999999</v>
      </c>
      <c r="J225" s="183">
        <v>-0.39739999999999998</v>
      </c>
      <c r="K225" s="183">
        <v>2.4675000000000002</v>
      </c>
      <c r="L225" s="183">
        <v>2.5951</v>
      </c>
      <c r="M225" s="183">
        <v>3.1395</v>
      </c>
      <c r="N225" s="183">
        <v>3.5808999999999997</v>
      </c>
      <c r="O225" s="183">
        <v>7.4390999999999998</v>
      </c>
      <c r="P225" s="183">
        <v>7.2542500000000008</v>
      </c>
      <c r="Q225" s="183">
        <v>7.7672499999999998</v>
      </c>
      <c r="R225" s="183">
        <v>6.0372500000000002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1674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1675</v>
      </c>
      <c r="B228" s="177" t="s">
        <v>1556</v>
      </c>
      <c r="C228" s="177">
        <v>101818</v>
      </c>
      <c r="D228" s="180">
        <v>44679</v>
      </c>
      <c r="E228" s="181">
        <v>51.196199999999997</v>
      </c>
      <c r="F228" s="181">
        <v>108.18810000000001</v>
      </c>
      <c r="G228" s="181">
        <v>31.4984</v>
      </c>
      <c r="H228" s="181">
        <v>-12.2845</v>
      </c>
      <c r="I228" s="181">
        <v>-10.2845</v>
      </c>
      <c r="J228" s="181">
        <v>1.1049</v>
      </c>
      <c r="K228" s="181">
        <v>11.930199999999999</v>
      </c>
      <c r="L228" s="181">
        <v>4.7622</v>
      </c>
      <c r="M228" s="181">
        <v>8.7339000000000002</v>
      </c>
      <c r="N228" s="181">
        <v>9.9749999999999996</v>
      </c>
      <c r="O228" s="181">
        <v>9.4934999999999992</v>
      </c>
      <c r="P228" s="181">
        <v>6.9218000000000002</v>
      </c>
      <c r="Q228" s="181">
        <v>9.5273000000000003</v>
      </c>
      <c r="R228" s="181">
        <v>19.2484</v>
      </c>
      <c r="S228" s="124"/>
      <c r="T228" s="127"/>
      <c r="U228" s="128"/>
      <c r="V228" s="128"/>
      <c r="W228" s="128"/>
      <c r="X228" s="128"/>
      <c r="Y228" s="128"/>
      <c r="Z228" s="128"/>
      <c r="AA228" s="128"/>
      <c r="AB228" s="128"/>
      <c r="AC228" s="128"/>
      <c r="AD228" s="128"/>
      <c r="AE228" s="128"/>
      <c r="AF228" s="128"/>
      <c r="AG228" s="128"/>
      <c r="AH228" s="128"/>
    </row>
    <row r="229" spans="1:34" x14ac:dyDescent="0.3">
      <c r="A229" s="177" t="s">
        <v>1675</v>
      </c>
      <c r="B229" s="177" t="s">
        <v>1535</v>
      </c>
      <c r="C229" s="177">
        <v>120705</v>
      </c>
      <c r="D229" s="180">
        <v>44679</v>
      </c>
      <c r="E229" s="181">
        <v>55.5199</v>
      </c>
      <c r="F229" s="181">
        <v>109.1948</v>
      </c>
      <c r="G229" s="181">
        <v>32.4754</v>
      </c>
      <c r="H229" s="181">
        <v>-11.2925</v>
      </c>
      <c r="I229" s="181">
        <v>-9.3084000000000007</v>
      </c>
      <c r="J229" s="181">
        <v>2.1095999999999999</v>
      </c>
      <c r="K229" s="181">
        <v>12.9377</v>
      </c>
      <c r="L229" s="181">
        <v>5.6638000000000002</v>
      </c>
      <c r="M229" s="181">
        <v>9.6556999999999995</v>
      </c>
      <c r="N229" s="181">
        <v>10.913399999999999</v>
      </c>
      <c r="O229" s="181">
        <v>10.4063</v>
      </c>
      <c r="P229" s="181">
        <v>7.907</v>
      </c>
      <c r="Q229" s="181">
        <v>11.024100000000001</v>
      </c>
      <c r="R229" s="181">
        <v>20.275300000000001</v>
      </c>
      <c r="S229" s="124"/>
      <c r="T229" s="127"/>
      <c r="U229" s="128"/>
      <c r="V229" s="128"/>
      <c r="W229" s="128"/>
      <c r="X229" s="128"/>
      <c r="Y229" s="128"/>
      <c r="Z229" s="128"/>
      <c r="AA229" s="128"/>
      <c r="AB229" s="128"/>
      <c r="AC229" s="128"/>
      <c r="AD229" s="128"/>
      <c r="AE229" s="128"/>
      <c r="AF229" s="128"/>
      <c r="AG229" s="128"/>
      <c r="AH229" s="128"/>
    </row>
    <row r="230" spans="1:34" x14ac:dyDescent="0.3">
      <c r="A230" s="177" t="s">
        <v>1675</v>
      </c>
      <c r="B230" s="177" t="s">
        <v>1756</v>
      </c>
      <c r="C230" s="177"/>
      <c r="D230" s="180">
        <v>44679</v>
      </c>
      <c r="E230" s="181">
        <v>55.5199</v>
      </c>
      <c r="F230" s="181">
        <v>109.1948</v>
      </c>
      <c r="G230" s="181">
        <v>32.4754</v>
      </c>
      <c r="H230" s="181">
        <v>-11.2925</v>
      </c>
      <c r="I230" s="181">
        <v>-9.3084000000000007</v>
      </c>
      <c r="J230" s="181">
        <v>2.1095999999999999</v>
      </c>
      <c r="K230" s="181">
        <v>12.9377</v>
      </c>
      <c r="L230" s="181">
        <v>5.6638000000000002</v>
      </c>
      <c r="M230" s="181">
        <v>9.6556999999999995</v>
      </c>
      <c r="N230" s="181">
        <v>10.913399999999999</v>
      </c>
      <c r="O230" s="181">
        <v>10.4063</v>
      </c>
      <c r="P230" s="181">
        <v>7.907</v>
      </c>
      <c r="Q230" s="181">
        <v>10.9953</v>
      </c>
      <c r="R230" s="181">
        <v>20.275300000000001</v>
      </c>
      <c r="S230" s="124"/>
      <c r="T230" s="127"/>
      <c r="U230" s="128"/>
      <c r="V230" s="128"/>
      <c r="W230" s="128"/>
      <c r="X230" s="128"/>
      <c r="Y230" s="128"/>
      <c r="Z230" s="128"/>
      <c r="AA230" s="128"/>
      <c r="AB230" s="128"/>
      <c r="AC230" s="128"/>
      <c r="AD230" s="128"/>
      <c r="AE230" s="128"/>
      <c r="AF230" s="128"/>
      <c r="AG230" s="128"/>
      <c r="AH230" s="128"/>
    </row>
    <row r="231" spans="1:34" x14ac:dyDescent="0.3">
      <c r="A231" s="177" t="s">
        <v>1675</v>
      </c>
      <c r="B231" s="177" t="s">
        <v>1536</v>
      </c>
      <c r="C231" s="177">
        <v>120480</v>
      </c>
      <c r="D231" s="180">
        <v>44679</v>
      </c>
      <c r="E231" s="181">
        <v>27.118500000000001</v>
      </c>
      <c r="F231" s="181">
        <v>85.803299999999993</v>
      </c>
      <c r="G231" s="181">
        <v>20.6279</v>
      </c>
      <c r="H231" s="181">
        <v>-14.094200000000001</v>
      </c>
      <c r="I231" s="181">
        <v>-11.946899999999999</v>
      </c>
      <c r="J231" s="181">
        <v>-2.2534000000000001</v>
      </c>
      <c r="K231" s="181">
        <v>-0.47799999999999998</v>
      </c>
      <c r="L231" s="181">
        <v>0.39200000000000002</v>
      </c>
      <c r="M231" s="181">
        <v>5.7225999999999999</v>
      </c>
      <c r="N231" s="181">
        <v>8.2859999999999996</v>
      </c>
      <c r="O231" s="181">
        <v>8.5330999999999992</v>
      </c>
      <c r="P231" s="181">
        <v>8.0471000000000004</v>
      </c>
      <c r="Q231" s="181">
        <v>9.3695000000000004</v>
      </c>
      <c r="R231" s="181">
        <v>13.942399999999999</v>
      </c>
      <c r="S231" s="124"/>
      <c r="T231" s="127"/>
      <c r="U231" s="128"/>
      <c r="V231" s="128"/>
      <c r="W231" s="128"/>
      <c r="X231" s="128"/>
      <c r="Y231" s="128"/>
      <c r="Z231" s="128"/>
      <c r="AA231" s="128"/>
      <c r="AB231" s="128"/>
      <c r="AC231" s="128"/>
      <c r="AD231" s="128"/>
      <c r="AE231" s="128"/>
      <c r="AF231" s="128"/>
      <c r="AG231" s="128"/>
      <c r="AH231" s="128"/>
    </row>
    <row r="232" spans="1:34" x14ac:dyDescent="0.3">
      <c r="A232" s="177" t="s">
        <v>1675</v>
      </c>
      <c r="B232" s="177" t="s">
        <v>1932</v>
      </c>
      <c r="C232" s="177">
        <v>112924</v>
      </c>
      <c r="D232" s="180">
        <v>44679</v>
      </c>
      <c r="E232" s="181">
        <v>24.189399999999999</v>
      </c>
      <c r="F232" s="181">
        <v>84.392700000000005</v>
      </c>
      <c r="G232" s="181">
        <v>19.244</v>
      </c>
      <c r="H232" s="181">
        <v>-15.495699999999999</v>
      </c>
      <c r="I232" s="181">
        <v>-13.2562</v>
      </c>
      <c r="J232" s="181">
        <v>-3.62</v>
      </c>
      <c r="K232" s="181">
        <v>-1.8608</v>
      </c>
      <c r="L232" s="181">
        <v>-0.98670000000000002</v>
      </c>
      <c r="M232" s="181">
        <v>4.3528000000000002</v>
      </c>
      <c r="N232" s="181">
        <v>6.9164000000000003</v>
      </c>
      <c r="O232" s="181">
        <v>7.3372999999999999</v>
      </c>
      <c r="P232" s="181">
        <v>6.8630000000000004</v>
      </c>
      <c r="Q232" s="181">
        <v>7.7788000000000004</v>
      </c>
      <c r="R232" s="181">
        <v>12.5999</v>
      </c>
      <c r="S232" s="124"/>
      <c r="T232" s="127"/>
      <c r="U232" s="128"/>
      <c r="V232" s="128"/>
      <c r="W232" s="128"/>
      <c r="X232" s="128"/>
      <c r="Y232" s="128"/>
      <c r="Z232" s="128"/>
      <c r="AA232" s="128"/>
      <c r="AB232" s="128"/>
      <c r="AC232" s="128"/>
      <c r="AD232" s="128"/>
      <c r="AE232" s="128"/>
      <c r="AF232" s="128"/>
      <c r="AG232" s="128"/>
      <c r="AH232" s="128"/>
    </row>
    <row r="233" spans="1:34" x14ac:dyDescent="0.3">
      <c r="A233" s="177" t="s">
        <v>1675</v>
      </c>
      <c r="B233" s="177" t="s">
        <v>2002</v>
      </c>
      <c r="C233" s="177">
        <v>150206</v>
      </c>
      <c r="D233" s="180">
        <v>44679</v>
      </c>
      <c r="E233" s="181">
        <v>40.311799999999998</v>
      </c>
      <c r="F233" s="181">
        <v>82.581599999999995</v>
      </c>
      <c r="G233" s="181">
        <v>37.327800000000003</v>
      </c>
      <c r="H233" s="181">
        <v>-5.5948000000000002</v>
      </c>
      <c r="I233" s="181">
        <v>-3.0686</v>
      </c>
      <c r="J233" s="181">
        <v>-2.8351000000000002</v>
      </c>
      <c r="K233" s="181">
        <v>2.6612</v>
      </c>
      <c r="L233" s="181">
        <v>0.2969</v>
      </c>
      <c r="M233" s="181">
        <v>4.6018999999999997</v>
      </c>
      <c r="N233" s="181">
        <v>6.6374000000000004</v>
      </c>
      <c r="O233" s="181">
        <v>8.6793999999999993</v>
      </c>
      <c r="P233" s="181">
        <v>8.3009000000000004</v>
      </c>
      <c r="Q233" s="181">
        <v>9.6216000000000008</v>
      </c>
      <c r="R233" s="181">
        <v>10.715199999999999</v>
      </c>
      <c r="S233" s="124"/>
      <c r="T233" s="127"/>
      <c r="U233" s="128"/>
      <c r="V233" s="128"/>
      <c r="W233" s="128"/>
      <c r="X233" s="128"/>
      <c r="Y233" s="128"/>
      <c r="Z233" s="128"/>
      <c r="AA233" s="128"/>
      <c r="AB233" s="128"/>
      <c r="AC233" s="128"/>
      <c r="AD233" s="128"/>
      <c r="AE233" s="128"/>
      <c r="AF233" s="128"/>
      <c r="AG233" s="128"/>
      <c r="AH233" s="128"/>
    </row>
    <row r="234" spans="1:34" x14ac:dyDescent="0.3">
      <c r="A234" s="177" t="s">
        <v>1675</v>
      </c>
      <c r="B234" s="177" t="s">
        <v>2003</v>
      </c>
      <c r="C234" s="177">
        <v>150203</v>
      </c>
      <c r="D234" s="180">
        <v>44679</v>
      </c>
      <c r="E234" s="181">
        <v>34.720199999999998</v>
      </c>
      <c r="F234" s="181">
        <v>81.126999999999995</v>
      </c>
      <c r="G234" s="181">
        <v>35.883400000000002</v>
      </c>
      <c r="H234" s="181">
        <v>-7.0339</v>
      </c>
      <c r="I234" s="181">
        <v>-4.5050999999999997</v>
      </c>
      <c r="J234" s="181">
        <v>-4.2709000000000001</v>
      </c>
      <c r="K234" s="181">
        <v>1.2290000000000001</v>
      </c>
      <c r="L234" s="181">
        <v>-1.2969999999999999</v>
      </c>
      <c r="M234" s="181">
        <v>2.8605999999999998</v>
      </c>
      <c r="N234" s="181">
        <v>4.8159999999999998</v>
      </c>
      <c r="O234" s="181">
        <v>6.9469000000000003</v>
      </c>
      <c r="P234" s="181">
        <v>6.3623000000000003</v>
      </c>
      <c r="Q234" s="181">
        <v>7.3261000000000003</v>
      </c>
      <c r="R234" s="181">
        <v>8.9362999999999992</v>
      </c>
      <c r="S234" s="124"/>
      <c r="T234" s="127"/>
      <c r="U234" s="128"/>
      <c r="V234" s="128"/>
      <c r="W234" s="128"/>
      <c r="X234" s="128"/>
      <c r="Y234" s="128"/>
      <c r="Z234" s="128"/>
      <c r="AA234" s="128"/>
      <c r="AB234" s="128"/>
      <c r="AC234" s="128"/>
      <c r="AD234" s="128"/>
      <c r="AE234" s="128"/>
      <c r="AF234" s="128"/>
      <c r="AG234" s="128"/>
      <c r="AH234" s="128"/>
    </row>
    <row r="235" spans="1:34" x14ac:dyDescent="0.3">
      <c r="A235" s="177" t="s">
        <v>1675</v>
      </c>
      <c r="B235" s="177" t="s">
        <v>1557</v>
      </c>
      <c r="C235" s="177">
        <v>102661</v>
      </c>
      <c r="D235" s="180"/>
      <c r="E235" s="181"/>
      <c r="F235" s="181"/>
      <c r="G235" s="181"/>
      <c r="H235" s="181"/>
      <c r="I235" s="181"/>
      <c r="J235" s="181"/>
      <c r="K235" s="181"/>
      <c r="L235" s="181"/>
      <c r="M235" s="181"/>
      <c r="N235" s="181"/>
      <c r="O235" s="181"/>
      <c r="P235" s="181"/>
      <c r="Q235" s="181"/>
      <c r="R235" s="181"/>
      <c r="S235" s="124"/>
      <c r="T235" s="127"/>
      <c r="U235" s="128"/>
      <c r="V235" s="128"/>
      <c r="W235" s="128"/>
      <c r="X235" s="128"/>
      <c r="Y235" s="128"/>
      <c r="Z235" s="128"/>
      <c r="AA235" s="128"/>
      <c r="AB235" s="128"/>
      <c r="AC235" s="128"/>
      <c r="AD235" s="128"/>
      <c r="AE235" s="128"/>
      <c r="AF235" s="128"/>
      <c r="AG235" s="128"/>
      <c r="AH235" s="128"/>
    </row>
    <row r="236" spans="1:34" x14ac:dyDescent="0.3">
      <c r="A236" s="177" t="s">
        <v>1675</v>
      </c>
      <c r="B236" s="177" t="s">
        <v>1537</v>
      </c>
      <c r="C236" s="177">
        <v>119389</v>
      </c>
      <c r="D236" s="180"/>
      <c r="E236" s="181"/>
      <c r="F236" s="181"/>
      <c r="G236" s="181"/>
      <c r="H236" s="181"/>
      <c r="I236" s="181"/>
      <c r="J236" s="181"/>
      <c r="K236" s="181"/>
      <c r="L236" s="181"/>
      <c r="M236" s="181"/>
      <c r="N236" s="181"/>
      <c r="O236" s="181"/>
      <c r="P236" s="181"/>
      <c r="Q236" s="181"/>
      <c r="R236" s="181"/>
      <c r="S236" s="124"/>
      <c r="T236" s="127"/>
      <c r="U236" s="128"/>
      <c r="V236" s="128"/>
      <c r="W236" s="128"/>
      <c r="X236" s="128"/>
      <c r="Y236" s="128"/>
      <c r="Z236" s="128"/>
      <c r="AA236" s="128"/>
      <c r="AB236" s="128"/>
      <c r="AC236" s="128"/>
      <c r="AD236" s="128"/>
      <c r="AE236" s="128"/>
      <c r="AF236" s="128"/>
      <c r="AG236" s="128"/>
      <c r="AH236" s="128"/>
    </row>
    <row r="237" spans="1:34" x14ac:dyDescent="0.3">
      <c r="A237" s="177" t="s">
        <v>1675</v>
      </c>
      <c r="B237" s="177" t="s">
        <v>1538</v>
      </c>
      <c r="C237" s="177">
        <v>119393</v>
      </c>
      <c r="D237" s="180">
        <v>44679</v>
      </c>
      <c r="E237" s="181">
        <v>28.543900000000001</v>
      </c>
      <c r="F237" s="181">
        <v>28.025700000000001</v>
      </c>
      <c r="G237" s="181">
        <v>11.0497</v>
      </c>
      <c r="H237" s="181">
        <v>-19.672799999999999</v>
      </c>
      <c r="I237" s="181">
        <v>-2.895</v>
      </c>
      <c r="J237" s="181">
        <v>223.01900000000001</v>
      </c>
      <c r="K237" s="181">
        <v>78.099400000000003</v>
      </c>
      <c r="L237" s="181">
        <v>38.103099999999998</v>
      </c>
      <c r="M237" s="181">
        <v>29.520399999999999</v>
      </c>
      <c r="N237" s="181">
        <v>27.243500000000001</v>
      </c>
      <c r="O237" s="181">
        <v>9.7126999999999999</v>
      </c>
      <c r="P237" s="181">
        <v>7.6299000000000001</v>
      </c>
      <c r="Q237" s="181">
        <v>8.7817000000000007</v>
      </c>
      <c r="R237" s="181">
        <v>21.183700000000002</v>
      </c>
      <c r="S237" s="124"/>
      <c r="T237" s="127"/>
      <c r="U237" s="128"/>
      <c r="V237" s="128"/>
      <c r="W237" s="128"/>
      <c r="X237" s="128"/>
      <c r="Y237" s="128"/>
      <c r="Z237" s="128"/>
      <c r="AA237" s="128"/>
      <c r="AB237" s="128"/>
      <c r="AC237" s="128"/>
      <c r="AD237" s="128"/>
      <c r="AE237" s="128"/>
      <c r="AF237" s="128"/>
      <c r="AG237" s="128"/>
      <c r="AH237" s="128"/>
    </row>
    <row r="238" spans="1:34" x14ac:dyDescent="0.3">
      <c r="A238" s="177" t="s">
        <v>1675</v>
      </c>
      <c r="B238" s="177" t="s">
        <v>1558</v>
      </c>
      <c r="C238" s="177">
        <v>111712</v>
      </c>
      <c r="D238" s="180">
        <v>44679</v>
      </c>
      <c r="E238" s="181">
        <v>27.265999999999998</v>
      </c>
      <c r="F238" s="181">
        <v>27.4633</v>
      </c>
      <c r="G238" s="181">
        <v>10.4505</v>
      </c>
      <c r="H238" s="181">
        <v>-20.287600000000001</v>
      </c>
      <c r="I238" s="181">
        <v>-3.4933999999999998</v>
      </c>
      <c r="J238" s="181">
        <v>222.2988</v>
      </c>
      <c r="K238" s="181">
        <v>77.376000000000005</v>
      </c>
      <c r="L238" s="181">
        <v>37.452100000000002</v>
      </c>
      <c r="M238" s="181">
        <v>28.911799999999999</v>
      </c>
      <c r="N238" s="181">
        <v>26.649000000000001</v>
      </c>
      <c r="O238" s="181">
        <v>9.0943000000000005</v>
      </c>
      <c r="P238" s="181">
        <v>7.0065</v>
      </c>
      <c r="Q238" s="181">
        <v>7.9447000000000001</v>
      </c>
      <c r="R238" s="181">
        <v>20.510300000000001</v>
      </c>
      <c r="S238" s="124"/>
      <c r="T238" s="127"/>
      <c r="U238" s="128"/>
      <c r="V238" s="128"/>
      <c r="W238" s="128"/>
      <c r="X238" s="128"/>
      <c r="Y238" s="128"/>
      <c r="Z238" s="128"/>
      <c r="AA238" s="128"/>
      <c r="AB238" s="128"/>
      <c r="AC238" s="128"/>
      <c r="AD238" s="128"/>
      <c r="AE238" s="128"/>
      <c r="AF238" s="128"/>
      <c r="AG238" s="128"/>
      <c r="AH238" s="128"/>
    </row>
    <row r="239" spans="1:34" x14ac:dyDescent="0.3">
      <c r="A239" s="177" t="s">
        <v>1675</v>
      </c>
      <c r="B239" s="177" t="s">
        <v>1539</v>
      </c>
      <c r="C239" s="177">
        <v>118309</v>
      </c>
      <c r="D239" s="180">
        <v>44679</v>
      </c>
      <c r="E239" s="181">
        <v>83.053200000000004</v>
      </c>
      <c r="F239" s="181">
        <v>84.884200000000007</v>
      </c>
      <c r="G239" s="181">
        <v>24.910699999999999</v>
      </c>
      <c r="H239" s="181">
        <v>-14.8558</v>
      </c>
      <c r="I239" s="181">
        <v>-4.6261999999999999</v>
      </c>
      <c r="J239" s="181">
        <v>0.64400000000000002</v>
      </c>
      <c r="K239" s="181">
        <v>1.9685999999999999</v>
      </c>
      <c r="L239" s="181">
        <v>1.3852</v>
      </c>
      <c r="M239" s="181">
        <v>5.3624000000000001</v>
      </c>
      <c r="N239" s="181">
        <v>7.8849999999999998</v>
      </c>
      <c r="O239" s="181">
        <v>11.4382</v>
      </c>
      <c r="P239" s="181">
        <v>9.2744999999999997</v>
      </c>
      <c r="Q239" s="181">
        <v>10.0321</v>
      </c>
      <c r="R239" s="181">
        <v>13.6622</v>
      </c>
      <c r="S239" s="124"/>
      <c r="T239" s="127"/>
      <c r="U239" s="128"/>
      <c r="V239" s="128"/>
      <c r="W239" s="128"/>
      <c r="X239" s="128"/>
      <c r="Y239" s="128"/>
      <c r="Z239" s="128"/>
      <c r="AA239" s="128"/>
      <c r="AB239" s="128"/>
      <c r="AC239" s="128"/>
      <c r="AD239" s="128"/>
      <c r="AE239" s="128"/>
      <c r="AF239" s="128"/>
      <c r="AG239" s="128"/>
      <c r="AH239" s="128"/>
    </row>
    <row r="240" spans="1:34" x14ac:dyDescent="0.3">
      <c r="A240" s="177" t="s">
        <v>1675</v>
      </c>
      <c r="B240" s="177" t="s">
        <v>1559</v>
      </c>
      <c r="C240" s="177">
        <v>100601</v>
      </c>
      <c r="D240" s="180">
        <v>44679</v>
      </c>
      <c r="E240" s="181">
        <v>86.690478691273498</v>
      </c>
      <c r="F240" s="181">
        <v>83.593199999999996</v>
      </c>
      <c r="G240" s="181">
        <v>23.720500000000001</v>
      </c>
      <c r="H240" s="181">
        <v>-16.067599999999999</v>
      </c>
      <c r="I240" s="181">
        <v>-5.8470000000000004</v>
      </c>
      <c r="J240" s="181">
        <v>-0.504</v>
      </c>
      <c r="K240" s="181">
        <v>0.72030000000000005</v>
      </c>
      <c r="L240" s="181">
        <v>0.1169</v>
      </c>
      <c r="M240" s="181">
        <v>4.0518000000000001</v>
      </c>
      <c r="N240" s="181">
        <v>6.5267999999999997</v>
      </c>
      <c r="O240" s="181">
        <v>10.151300000000001</v>
      </c>
      <c r="P240" s="181">
        <v>8.0609000000000002</v>
      </c>
      <c r="Q240" s="181">
        <v>8.4466999999999999</v>
      </c>
      <c r="R240" s="181">
        <v>12.268000000000001</v>
      </c>
      <c r="S240" s="124"/>
      <c r="T240" s="127"/>
      <c r="U240" s="128"/>
      <c r="V240" s="128"/>
      <c r="W240" s="128"/>
      <c r="X240" s="128"/>
      <c r="Y240" s="128"/>
      <c r="Z240" s="128"/>
      <c r="AA240" s="128"/>
      <c r="AB240" s="128"/>
      <c r="AC240" s="128"/>
      <c r="AD240" s="128"/>
      <c r="AE240" s="128"/>
      <c r="AF240" s="128"/>
      <c r="AG240" s="128"/>
      <c r="AH240" s="128"/>
    </row>
    <row r="241" spans="1:34" x14ac:dyDescent="0.3">
      <c r="A241" s="177" t="s">
        <v>1675</v>
      </c>
      <c r="B241" s="177" t="s">
        <v>1540</v>
      </c>
      <c r="C241" s="177">
        <v>118994</v>
      </c>
      <c r="D241" s="180">
        <v>44679</v>
      </c>
      <c r="E241" s="181">
        <v>48.521599999999999</v>
      </c>
      <c r="F241" s="181">
        <v>82.179000000000002</v>
      </c>
      <c r="G241" s="181">
        <v>23.943300000000001</v>
      </c>
      <c r="H241" s="181">
        <v>-12.1793</v>
      </c>
      <c r="I241" s="181">
        <v>-7.2899000000000003</v>
      </c>
      <c r="J241" s="181">
        <v>4.5454999999999997</v>
      </c>
      <c r="K241" s="181">
        <v>0.86519999999999997</v>
      </c>
      <c r="L241" s="181">
        <v>2.9645000000000001</v>
      </c>
      <c r="M241" s="181">
        <v>4.0975999999999999</v>
      </c>
      <c r="N241" s="181">
        <v>7.0151000000000003</v>
      </c>
      <c r="O241" s="181">
        <v>9.0145999999999997</v>
      </c>
      <c r="P241" s="181">
        <v>6.4541000000000004</v>
      </c>
      <c r="Q241" s="181">
        <v>8.4715000000000007</v>
      </c>
      <c r="R241" s="181">
        <v>13.3034</v>
      </c>
      <c r="S241" s="124"/>
      <c r="T241" s="127"/>
      <c r="U241" s="128"/>
      <c r="V241" s="128"/>
      <c r="W241" s="128"/>
      <c r="X241" s="128"/>
      <c r="Y241" s="128"/>
      <c r="Z241" s="128"/>
      <c r="AA241" s="128"/>
      <c r="AB241" s="128"/>
      <c r="AC241" s="128"/>
      <c r="AD241" s="128"/>
      <c r="AE241" s="128"/>
      <c r="AF241" s="128"/>
      <c r="AG241" s="128"/>
      <c r="AH241" s="128"/>
    </row>
    <row r="242" spans="1:34" x14ac:dyDescent="0.3">
      <c r="A242" s="177" t="s">
        <v>1675</v>
      </c>
      <c r="B242" s="177" t="s">
        <v>1560</v>
      </c>
      <c r="C242" s="177">
        <v>102448</v>
      </c>
      <c r="D242" s="180">
        <v>44679</v>
      </c>
      <c r="E242" s="181">
        <v>43.989899999999999</v>
      </c>
      <c r="F242" s="181">
        <v>81.578999999999994</v>
      </c>
      <c r="G242" s="181">
        <v>23.3048</v>
      </c>
      <c r="H242" s="181">
        <v>-12.8293</v>
      </c>
      <c r="I242" s="181">
        <v>-7.9394999999999998</v>
      </c>
      <c r="J242" s="181">
        <v>3.8938999999999999</v>
      </c>
      <c r="K242" s="181">
        <v>0.21679999999999999</v>
      </c>
      <c r="L242" s="181">
        <v>2.0802</v>
      </c>
      <c r="M242" s="181">
        <v>2.9424999999999999</v>
      </c>
      <c r="N242" s="181">
        <v>5.6798999999999999</v>
      </c>
      <c r="O242" s="181">
        <v>7.3817000000000004</v>
      </c>
      <c r="P242" s="181">
        <v>4.9874000000000001</v>
      </c>
      <c r="Q242" s="181">
        <v>8.6326999999999998</v>
      </c>
      <c r="R242" s="181">
        <v>11.652799999999999</v>
      </c>
      <c r="S242" s="124"/>
      <c r="T242" s="127"/>
      <c r="U242" s="128"/>
      <c r="V242" s="128"/>
      <c r="W242" s="128"/>
      <c r="X242" s="128"/>
      <c r="Y242" s="128"/>
      <c r="Z242" s="128"/>
      <c r="AA242" s="128"/>
      <c r="AB242" s="128"/>
      <c r="AC242" s="128"/>
      <c r="AD242" s="128"/>
      <c r="AE242" s="128"/>
      <c r="AF242" s="128"/>
      <c r="AG242" s="128"/>
      <c r="AH242" s="128"/>
    </row>
    <row r="243" spans="1:34" x14ac:dyDescent="0.3">
      <c r="A243" s="177" t="s">
        <v>1675</v>
      </c>
      <c r="B243" s="177" t="s">
        <v>1561</v>
      </c>
      <c r="C243" s="177">
        <v>100948</v>
      </c>
      <c r="D243" s="180">
        <v>44679</v>
      </c>
      <c r="E243" s="181">
        <v>67.882900000000006</v>
      </c>
      <c r="F243" s="181">
        <v>90.772300000000001</v>
      </c>
      <c r="G243" s="181">
        <v>32.779699999999998</v>
      </c>
      <c r="H243" s="181">
        <v>-13.224299999999999</v>
      </c>
      <c r="I243" s="181">
        <v>-9.7751999999999999</v>
      </c>
      <c r="J243" s="181">
        <v>6.3143000000000002</v>
      </c>
      <c r="K243" s="181">
        <v>-6.3299999999999995E-2</v>
      </c>
      <c r="L243" s="181">
        <v>-0.7661</v>
      </c>
      <c r="M243" s="181">
        <v>3.3022999999999998</v>
      </c>
      <c r="N243" s="181">
        <v>4.8560999999999996</v>
      </c>
      <c r="O243" s="181">
        <v>6.9348999999999998</v>
      </c>
      <c r="P243" s="181">
        <v>6.2050999999999998</v>
      </c>
      <c r="Q243" s="181">
        <v>9.2741000000000007</v>
      </c>
      <c r="R243" s="181">
        <v>10.3407</v>
      </c>
      <c r="S243" s="124"/>
      <c r="T243" s="127"/>
      <c r="U243" s="128"/>
      <c r="V243" s="128"/>
      <c r="W243" s="128"/>
      <c r="X243" s="128"/>
      <c r="Y243" s="128"/>
      <c r="Z243" s="128"/>
      <c r="AA243" s="128"/>
      <c r="AB243" s="128"/>
      <c r="AC243" s="128"/>
      <c r="AD243" s="128"/>
      <c r="AE243" s="128"/>
      <c r="AF243" s="128"/>
      <c r="AG243" s="128"/>
      <c r="AH243" s="128"/>
    </row>
    <row r="244" spans="1:34" x14ac:dyDescent="0.3">
      <c r="A244" s="177" t="s">
        <v>1675</v>
      </c>
      <c r="B244" s="177" t="s">
        <v>1541</v>
      </c>
      <c r="C244" s="177">
        <v>118574</v>
      </c>
      <c r="D244" s="180">
        <v>44679</v>
      </c>
      <c r="E244" s="181">
        <v>72.829400000000007</v>
      </c>
      <c r="F244" s="181">
        <v>91.643199999999993</v>
      </c>
      <c r="G244" s="181">
        <v>33.654600000000002</v>
      </c>
      <c r="H244" s="181">
        <v>-12.3567</v>
      </c>
      <c r="I244" s="181">
        <v>-8.9047999999999998</v>
      </c>
      <c r="J244" s="181">
        <v>7.2008000000000001</v>
      </c>
      <c r="K244" s="181">
        <v>0.81069999999999998</v>
      </c>
      <c r="L244" s="181">
        <v>6.1400000000000003E-2</v>
      </c>
      <c r="M244" s="181">
        <v>4.1315</v>
      </c>
      <c r="N244" s="181">
        <v>5.6783999999999999</v>
      </c>
      <c r="O244" s="181">
        <v>7.7751000000000001</v>
      </c>
      <c r="P244" s="181">
        <v>7.0130999999999997</v>
      </c>
      <c r="Q244" s="181">
        <v>9.0517000000000003</v>
      </c>
      <c r="R244" s="181">
        <v>11.2128</v>
      </c>
      <c r="S244" s="124"/>
      <c r="T244" s="127"/>
      <c r="U244" s="128"/>
      <c r="V244" s="128"/>
      <c r="W244" s="128"/>
      <c r="X244" s="128"/>
      <c r="Y244" s="128"/>
      <c r="Z244" s="128"/>
      <c r="AA244" s="128"/>
      <c r="AB244" s="128"/>
      <c r="AC244" s="128"/>
      <c r="AD244" s="128"/>
      <c r="AE244" s="128"/>
      <c r="AF244" s="128"/>
      <c r="AG244" s="128"/>
      <c r="AH244" s="128"/>
    </row>
    <row r="245" spans="1:34" x14ac:dyDescent="0.3">
      <c r="A245" s="177" t="s">
        <v>1675</v>
      </c>
      <c r="B245" s="177" t="s">
        <v>1562</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1675</v>
      </c>
      <c r="B246" s="177" t="s">
        <v>1542</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1675</v>
      </c>
      <c r="B247" s="177" t="s">
        <v>1563</v>
      </c>
      <c r="C247" s="177">
        <v>102147</v>
      </c>
      <c r="D247" s="180">
        <v>44679</v>
      </c>
      <c r="E247" s="181">
        <v>59.9084</v>
      </c>
      <c r="F247" s="181">
        <v>69.894300000000001</v>
      </c>
      <c r="G247" s="181">
        <v>20.750299999999999</v>
      </c>
      <c r="H247" s="181">
        <v>-19.9421</v>
      </c>
      <c r="I247" s="181">
        <v>-4.0955000000000004</v>
      </c>
      <c r="J247" s="181">
        <v>3.8153000000000001</v>
      </c>
      <c r="K247" s="181">
        <v>2.2778</v>
      </c>
      <c r="L247" s="181">
        <v>1.4376</v>
      </c>
      <c r="M247" s="181">
        <v>6.2565999999999997</v>
      </c>
      <c r="N247" s="181">
        <v>10.29</v>
      </c>
      <c r="O247" s="181">
        <v>9.5477000000000007</v>
      </c>
      <c r="P247" s="181">
        <v>7.3708999999999998</v>
      </c>
      <c r="Q247" s="181">
        <v>10.247400000000001</v>
      </c>
      <c r="R247" s="181">
        <v>16.0031</v>
      </c>
      <c r="S247" s="124"/>
      <c r="T247" s="127"/>
      <c r="U247" s="128"/>
      <c r="V247" s="128"/>
      <c r="W247" s="128"/>
      <c r="X247" s="128"/>
      <c r="Y247" s="128"/>
      <c r="Z247" s="128"/>
      <c r="AA247" s="128"/>
      <c r="AB247" s="128"/>
      <c r="AC247" s="128"/>
      <c r="AD247" s="128"/>
      <c r="AE247" s="128"/>
      <c r="AF247" s="128"/>
      <c r="AG247" s="128"/>
      <c r="AH247" s="128"/>
    </row>
    <row r="248" spans="1:34" x14ac:dyDescent="0.3">
      <c r="A248" s="177" t="s">
        <v>1675</v>
      </c>
      <c r="B248" s="177" t="s">
        <v>1543</v>
      </c>
      <c r="C248" s="177">
        <v>119118</v>
      </c>
      <c r="D248" s="180">
        <v>44679</v>
      </c>
      <c r="E248" s="181">
        <v>62.698099999999997</v>
      </c>
      <c r="F248" s="181">
        <v>70.460099999999997</v>
      </c>
      <c r="G248" s="181">
        <v>21.363700000000001</v>
      </c>
      <c r="H248" s="181">
        <v>-19.330500000000001</v>
      </c>
      <c r="I248" s="181">
        <v>-3.5847000000000002</v>
      </c>
      <c r="J248" s="181">
        <v>4.3711000000000002</v>
      </c>
      <c r="K248" s="181">
        <v>2.8281999999999998</v>
      </c>
      <c r="L248" s="181">
        <v>1.9511000000000001</v>
      </c>
      <c r="M248" s="181">
        <v>6.7664999999999997</v>
      </c>
      <c r="N248" s="181">
        <v>10.8081</v>
      </c>
      <c r="O248" s="181">
        <v>10.0191</v>
      </c>
      <c r="P248" s="181">
        <v>7.9019000000000004</v>
      </c>
      <c r="Q248" s="181">
        <v>9.6852999999999998</v>
      </c>
      <c r="R248" s="181">
        <v>16.515499999999999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77" t="s">
        <v>1675</v>
      </c>
      <c r="B249" s="177" t="s">
        <v>1564</v>
      </c>
      <c r="C249" s="177">
        <v>102262</v>
      </c>
      <c r="D249" s="180">
        <v>44679</v>
      </c>
      <c r="E249" s="181">
        <v>45.638399999999997</v>
      </c>
      <c r="F249" s="181">
        <v>64.254099999999994</v>
      </c>
      <c r="G249" s="181">
        <v>20.107299999999999</v>
      </c>
      <c r="H249" s="181">
        <v>-15.730600000000001</v>
      </c>
      <c r="I249" s="181">
        <v>-8.6334</v>
      </c>
      <c r="J249" s="181">
        <v>-9.7911000000000001</v>
      </c>
      <c r="K249" s="181">
        <v>-2.9228000000000001</v>
      </c>
      <c r="L249" s="181">
        <v>-2.5891000000000002</v>
      </c>
      <c r="M249" s="181">
        <v>3.9258999999999999</v>
      </c>
      <c r="N249" s="181">
        <v>5.81</v>
      </c>
      <c r="O249" s="181">
        <v>7.8550000000000004</v>
      </c>
      <c r="P249" s="181">
        <v>6.1074000000000002</v>
      </c>
      <c r="Q249" s="181">
        <v>8.7062000000000008</v>
      </c>
      <c r="R249" s="181">
        <v>10.2593</v>
      </c>
      <c r="S249" s="124"/>
      <c r="T249" s="127"/>
      <c r="U249" s="128"/>
      <c r="V249" s="128"/>
      <c r="W249" s="128"/>
      <c r="X249" s="128"/>
      <c r="Y249" s="128"/>
      <c r="Z249" s="128"/>
      <c r="AA249" s="128"/>
      <c r="AB249" s="128"/>
      <c r="AC249" s="128"/>
      <c r="AD249" s="128"/>
      <c r="AE249" s="128"/>
      <c r="AF249" s="128"/>
      <c r="AG249" s="128"/>
      <c r="AH249" s="128"/>
    </row>
    <row r="250" spans="1:34" x14ac:dyDescent="0.3">
      <c r="A250" s="177" t="s">
        <v>1675</v>
      </c>
      <c r="B250" s="177" t="s">
        <v>1544</v>
      </c>
      <c r="C250" s="177">
        <v>120073</v>
      </c>
      <c r="D250" s="180">
        <v>44679</v>
      </c>
      <c r="E250" s="181">
        <v>49.563400000000001</v>
      </c>
      <c r="F250" s="181">
        <v>65.5124</v>
      </c>
      <c r="G250" s="181">
        <v>21.418700000000001</v>
      </c>
      <c r="H250" s="181">
        <v>-14.4465</v>
      </c>
      <c r="I250" s="181">
        <v>-7.3517999999999999</v>
      </c>
      <c r="J250" s="181">
        <v>-8.5091999999999999</v>
      </c>
      <c r="K250" s="181">
        <v>-1.6031</v>
      </c>
      <c r="L250" s="181">
        <v>-1.1914</v>
      </c>
      <c r="M250" s="181">
        <v>5.4253999999999998</v>
      </c>
      <c r="N250" s="181">
        <v>7.3856000000000002</v>
      </c>
      <c r="O250" s="181">
        <v>9.6232000000000006</v>
      </c>
      <c r="P250" s="181">
        <v>7.3718000000000004</v>
      </c>
      <c r="Q250" s="181">
        <v>8.74</v>
      </c>
      <c r="R250" s="181">
        <v>12.032500000000001</v>
      </c>
      <c r="S250" s="124"/>
      <c r="T250" s="127"/>
      <c r="U250" s="128"/>
      <c r="V250" s="128"/>
      <c r="W250" s="128"/>
      <c r="X250" s="128"/>
      <c r="Y250" s="128"/>
      <c r="Z250" s="128"/>
      <c r="AA250" s="128"/>
      <c r="AB250" s="128"/>
      <c r="AC250" s="128"/>
      <c r="AD250" s="128"/>
      <c r="AE250" s="128"/>
      <c r="AF250" s="128"/>
      <c r="AG250" s="128"/>
      <c r="AH250" s="128"/>
    </row>
    <row r="251" spans="1:34" x14ac:dyDescent="0.3">
      <c r="A251" s="177" t="s">
        <v>1675</v>
      </c>
      <c r="B251" s="177" t="s">
        <v>1757</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1675</v>
      </c>
      <c r="B252" s="177" t="s">
        <v>1758</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1675</v>
      </c>
      <c r="B253" s="177" t="s">
        <v>1565</v>
      </c>
      <c r="C253" s="177">
        <v>102330</v>
      </c>
      <c r="D253" s="180">
        <v>44679</v>
      </c>
      <c r="E253" s="181">
        <v>55.839500000000001</v>
      </c>
      <c r="F253" s="181">
        <v>91.7423</v>
      </c>
      <c r="G253" s="181">
        <v>29.814399999999999</v>
      </c>
      <c r="H253" s="181">
        <v>-6.5656999999999996</v>
      </c>
      <c r="I253" s="181">
        <v>-4.3933999999999997</v>
      </c>
      <c r="J253" s="181">
        <v>4.9951999999999996</v>
      </c>
      <c r="K253" s="181">
        <v>1.9037999999999999</v>
      </c>
      <c r="L253" s="181">
        <v>2.0474000000000001</v>
      </c>
      <c r="M253" s="181">
        <v>8.0715000000000003</v>
      </c>
      <c r="N253" s="181">
        <v>8.4808000000000003</v>
      </c>
      <c r="O253" s="181">
        <v>9.4231999999999996</v>
      </c>
      <c r="P253" s="181">
        <v>8.5944000000000003</v>
      </c>
      <c r="Q253" s="181">
        <v>9.9738000000000007</v>
      </c>
      <c r="R253" s="181">
        <v>12.8855</v>
      </c>
      <c r="S253" s="124"/>
      <c r="T253" s="127"/>
      <c r="U253" s="128"/>
      <c r="V253" s="128"/>
      <c r="W253" s="128"/>
      <c r="X253" s="128"/>
      <c r="Y253" s="128"/>
      <c r="Z253" s="128"/>
      <c r="AA253" s="128"/>
      <c r="AB253" s="128"/>
      <c r="AC253" s="128"/>
      <c r="AD253" s="128"/>
      <c r="AE253" s="128"/>
      <c r="AF253" s="128"/>
      <c r="AG253" s="128"/>
      <c r="AH253" s="128"/>
    </row>
    <row r="254" spans="1:34" x14ac:dyDescent="0.3">
      <c r="A254" s="177" t="s">
        <v>1675</v>
      </c>
      <c r="B254" s="177" t="s">
        <v>1545</v>
      </c>
      <c r="C254" s="177">
        <v>120616</v>
      </c>
      <c r="D254" s="180">
        <v>44679</v>
      </c>
      <c r="E254" s="181">
        <v>59.960500000000003</v>
      </c>
      <c r="F254" s="181">
        <v>92.5792</v>
      </c>
      <c r="G254" s="181">
        <v>30.614999999999998</v>
      </c>
      <c r="H254" s="181">
        <v>-5.7938999999999998</v>
      </c>
      <c r="I254" s="181">
        <v>-3.6185999999999998</v>
      </c>
      <c r="J254" s="181">
        <v>5.7698999999999998</v>
      </c>
      <c r="K254" s="181">
        <v>2.6804999999999999</v>
      </c>
      <c r="L254" s="181">
        <v>2.8683999999999998</v>
      </c>
      <c r="M254" s="181">
        <v>8.9742999999999995</v>
      </c>
      <c r="N254" s="181">
        <v>9.4327000000000005</v>
      </c>
      <c r="O254" s="181">
        <v>10.2682</v>
      </c>
      <c r="P254" s="181">
        <v>9.4404000000000003</v>
      </c>
      <c r="Q254" s="181">
        <v>10.8156</v>
      </c>
      <c r="R254" s="181">
        <v>13.842499999999999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7" t="s">
        <v>1675</v>
      </c>
      <c r="B255" s="177" t="s">
        <v>1546</v>
      </c>
      <c r="C255" s="177">
        <v>118491</v>
      </c>
      <c r="D255" s="180">
        <v>44679</v>
      </c>
      <c r="E255" s="181">
        <v>27.997</v>
      </c>
      <c r="F255" s="181">
        <v>69.489500000000007</v>
      </c>
      <c r="G255" s="181">
        <v>27.788900000000002</v>
      </c>
      <c r="H255" s="181">
        <v>-13.1714</v>
      </c>
      <c r="I255" s="181">
        <v>-8.1684999999999999</v>
      </c>
      <c r="J255" s="181">
        <v>-4.7582000000000004</v>
      </c>
      <c r="K255" s="181">
        <v>-0.90769999999999995</v>
      </c>
      <c r="L255" s="181">
        <v>-1.5777000000000001</v>
      </c>
      <c r="M255" s="181">
        <v>3.6833999999999998</v>
      </c>
      <c r="N255" s="181">
        <v>5.0903</v>
      </c>
      <c r="O255" s="181">
        <v>7.2469999999999999</v>
      </c>
      <c r="P255" s="181">
        <v>6.5088999999999997</v>
      </c>
      <c r="Q255" s="181">
        <v>8.6531000000000002</v>
      </c>
      <c r="R255" s="181">
        <v>9.5075000000000003</v>
      </c>
      <c r="S255" s="124"/>
      <c r="T255" s="127"/>
      <c r="U255" s="128"/>
      <c r="V255" s="128"/>
      <c r="W255" s="128"/>
      <c r="X255" s="128"/>
      <c r="Y255" s="128"/>
      <c r="Z255" s="128"/>
      <c r="AA255" s="128"/>
      <c r="AB255" s="128"/>
      <c r="AC255" s="128"/>
      <c r="AD255" s="128"/>
      <c r="AE255" s="128"/>
      <c r="AF255" s="128"/>
      <c r="AG255" s="128"/>
      <c r="AH255" s="128"/>
    </row>
    <row r="256" spans="1:34" x14ac:dyDescent="0.3">
      <c r="A256" s="177" t="s">
        <v>1675</v>
      </c>
      <c r="B256" s="177" t="s">
        <v>1566</v>
      </c>
      <c r="C256" s="177">
        <v>112353</v>
      </c>
      <c r="D256" s="180">
        <v>44679</v>
      </c>
      <c r="E256" s="181">
        <v>25.7806</v>
      </c>
      <c r="F256" s="181">
        <v>68.511200000000002</v>
      </c>
      <c r="G256" s="181">
        <v>26.817499999999999</v>
      </c>
      <c r="H256" s="181">
        <v>-14.139699999999999</v>
      </c>
      <c r="I256" s="181">
        <v>-9.1211000000000002</v>
      </c>
      <c r="J256" s="181">
        <v>-5.6134000000000004</v>
      </c>
      <c r="K256" s="181">
        <v>-1.8338000000000001</v>
      </c>
      <c r="L256" s="181">
        <v>-2.5171999999999999</v>
      </c>
      <c r="M256" s="181">
        <v>2.7141999999999999</v>
      </c>
      <c r="N256" s="181">
        <v>4.1093999999999999</v>
      </c>
      <c r="O256" s="181">
        <v>6.2648999999999999</v>
      </c>
      <c r="P256" s="181">
        <v>5.5598999999999998</v>
      </c>
      <c r="Q256" s="181">
        <v>8.0869</v>
      </c>
      <c r="R256" s="181">
        <v>8.4887999999999995</v>
      </c>
      <c r="S256" s="124"/>
      <c r="T256" s="127"/>
      <c r="U256" s="128"/>
      <c r="V256" s="128"/>
      <c r="W256" s="128"/>
      <c r="X256" s="128"/>
      <c r="Y256" s="128"/>
      <c r="Z256" s="128"/>
      <c r="AA256" s="128"/>
      <c r="AB256" s="128"/>
      <c r="AC256" s="128"/>
      <c r="AD256" s="128"/>
      <c r="AE256" s="128"/>
      <c r="AF256" s="128"/>
      <c r="AG256" s="128"/>
      <c r="AH256" s="128"/>
    </row>
    <row r="257" spans="1:34" x14ac:dyDescent="0.3">
      <c r="A257" s="177" t="s">
        <v>1675</v>
      </c>
      <c r="B257" s="177" t="s">
        <v>1547</v>
      </c>
      <c r="C257" s="177">
        <v>135689</v>
      </c>
      <c r="D257" s="180"/>
      <c r="E257" s="181"/>
      <c r="F257" s="181"/>
      <c r="G257" s="181"/>
      <c r="H257" s="181"/>
      <c r="I257" s="181"/>
      <c r="J257" s="181"/>
      <c r="K257" s="181"/>
      <c r="L257" s="181"/>
      <c r="M257" s="181"/>
      <c r="N257" s="181"/>
      <c r="O257" s="181"/>
      <c r="P257" s="181"/>
      <c r="Q257" s="181"/>
      <c r="R257" s="181"/>
      <c r="S257" s="124" t="s">
        <v>1901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1675</v>
      </c>
      <c r="B258" s="177" t="s">
        <v>1567</v>
      </c>
      <c r="C258" s="177">
        <v>135692</v>
      </c>
      <c r="D258" s="180"/>
      <c r="E258" s="181"/>
      <c r="F258" s="181"/>
      <c r="G258" s="181"/>
      <c r="H258" s="181"/>
      <c r="I258" s="181"/>
      <c r="J258" s="181"/>
      <c r="K258" s="181"/>
      <c r="L258" s="181"/>
      <c r="M258" s="181"/>
      <c r="N258" s="181"/>
      <c r="O258" s="181"/>
      <c r="P258" s="181"/>
      <c r="Q258" s="181"/>
      <c r="R258" s="181"/>
      <c r="S258" s="124" t="s">
        <v>1901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1675</v>
      </c>
      <c r="B259" s="177" t="s">
        <v>1568</v>
      </c>
      <c r="C259" s="177">
        <v>114859</v>
      </c>
      <c r="D259" s="180">
        <v>44679</v>
      </c>
      <c r="E259" s="181">
        <v>42.866900000000001</v>
      </c>
      <c r="F259" s="181">
        <v>91.677899999999994</v>
      </c>
      <c r="G259" s="181">
        <v>35.239199999999997</v>
      </c>
      <c r="H259" s="181">
        <v>3.7856999999999998</v>
      </c>
      <c r="I259" s="181">
        <v>6.2488000000000001</v>
      </c>
      <c r="J259" s="181">
        <v>5.3804999999999996</v>
      </c>
      <c r="K259" s="181">
        <v>0.375</v>
      </c>
      <c r="L259" s="181">
        <v>0.10199999999999999</v>
      </c>
      <c r="M259" s="181">
        <v>6.7323000000000004</v>
      </c>
      <c r="N259" s="181">
        <v>9.7220999999999993</v>
      </c>
      <c r="O259" s="181">
        <v>11.545199999999999</v>
      </c>
      <c r="P259" s="181">
        <v>8.6968999999999994</v>
      </c>
      <c r="Q259" s="181">
        <v>8.2241</v>
      </c>
      <c r="R259" s="181">
        <v>15.654299999999999</v>
      </c>
      <c r="S259" s="124"/>
      <c r="T259" s="127"/>
      <c r="U259" s="128"/>
      <c r="V259" s="128"/>
      <c r="W259" s="128"/>
      <c r="X259" s="128"/>
      <c r="Y259" s="128"/>
      <c r="Z259" s="128"/>
      <c r="AA259" s="128"/>
      <c r="AB259" s="128"/>
      <c r="AC259" s="128"/>
      <c r="AD259" s="128"/>
      <c r="AE259" s="128"/>
      <c r="AF259" s="128"/>
      <c r="AG259" s="128"/>
      <c r="AH259" s="128"/>
    </row>
    <row r="260" spans="1:34" x14ac:dyDescent="0.3">
      <c r="A260" s="177" t="s">
        <v>1675</v>
      </c>
      <c r="B260" s="177" t="s">
        <v>1548</v>
      </c>
      <c r="C260" s="177">
        <v>120154</v>
      </c>
      <c r="D260" s="180">
        <v>44679</v>
      </c>
      <c r="E260" s="181">
        <v>47.496200000000002</v>
      </c>
      <c r="F260" s="181">
        <v>93.146600000000007</v>
      </c>
      <c r="G260" s="181">
        <v>36.664299999999997</v>
      </c>
      <c r="H260" s="181">
        <v>5.1978999999999997</v>
      </c>
      <c r="I260" s="181">
        <v>7.6627999999999998</v>
      </c>
      <c r="J260" s="181">
        <v>6.7816999999999998</v>
      </c>
      <c r="K260" s="181">
        <v>1.7769999999999999</v>
      </c>
      <c r="L260" s="181">
        <v>1.512</v>
      </c>
      <c r="M260" s="181">
        <v>8.2217000000000002</v>
      </c>
      <c r="N260" s="181">
        <v>11.260999999999999</v>
      </c>
      <c r="O260" s="181">
        <v>12.9215</v>
      </c>
      <c r="P260" s="181">
        <v>10.0768</v>
      </c>
      <c r="Q260" s="181">
        <v>10.8287</v>
      </c>
      <c r="R260" s="181">
        <v>17.141100000000002</v>
      </c>
      <c r="S260" s="124"/>
      <c r="T260" s="127"/>
      <c r="U260" s="128"/>
      <c r="V260" s="128"/>
      <c r="W260" s="128"/>
      <c r="X260" s="128"/>
      <c r="Y260" s="128"/>
      <c r="Z260" s="128"/>
      <c r="AA260" s="128"/>
      <c r="AB260" s="128"/>
      <c r="AC260" s="128"/>
      <c r="AD260" s="128"/>
      <c r="AE260" s="128"/>
      <c r="AF260" s="128"/>
      <c r="AG260" s="128"/>
      <c r="AH260" s="128"/>
    </row>
    <row r="261" spans="1:34" x14ac:dyDescent="0.3">
      <c r="A261" s="177" t="s">
        <v>1675</v>
      </c>
      <c r="B261" s="177" t="s">
        <v>1549</v>
      </c>
      <c r="C261" s="177">
        <v>119852</v>
      </c>
      <c r="D261" s="180">
        <v>44679</v>
      </c>
      <c r="E261" s="181">
        <v>46.0501</v>
      </c>
      <c r="F261" s="181">
        <v>30.382400000000001</v>
      </c>
      <c r="G261" s="181">
        <v>-4.6218000000000004</v>
      </c>
      <c r="H261" s="181">
        <v>-26.631</v>
      </c>
      <c r="I261" s="181">
        <v>-11.7111</v>
      </c>
      <c r="J261" s="181">
        <v>-5.4943999999999997</v>
      </c>
      <c r="K261" s="181">
        <v>0.24229999999999999</v>
      </c>
      <c r="L261" s="181">
        <v>1.7727999999999999</v>
      </c>
      <c r="M261" s="181">
        <v>5.1923000000000004</v>
      </c>
      <c r="N261" s="181">
        <v>7.4832000000000001</v>
      </c>
      <c r="O261" s="181">
        <v>8.3500999999999994</v>
      </c>
      <c r="P261" s="181">
        <v>7.0967000000000002</v>
      </c>
      <c r="Q261" s="181">
        <v>8.0229999999999997</v>
      </c>
      <c r="R261" s="181">
        <v>10.5633</v>
      </c>
      <c r="S261" s="124"/>
      <c r="T261" s="127"/>
      <c r="U261" s="128"/>
      <c r="V261" s="128"/>
      <c r="W261" s="128"/>
      <c r="X261" s="128"/>
      <c r="Y261" s="128"/>
      <c r="Z261" s="128"/>
      <c r="AA261" s="128"/>
      <c r="AB261" s="128"/>
      <c r="AC261" s="128"/>
      <c r="AD261" s="128"/>
      <c r="AE261" s="128"/>
      <c r="AF261" s="128"/>
      <c r="AG261" s="128"/>
      <c r="AH261" s="128"/>
    </row>
    <row r="262" spans="1:34" x14ac:dyDescent="0.3">
      <c r="A262" s="177" t="s">
        <v>1675</v>
      </c>
      <c r="B262" s="177" t="s">
        <v>1569</v>
      </c>
      <c r="C262" s="177">
        <v>112487</v>
      </c>
      <c r="D262" s="180">
        <v>44679</v>
      </c>
      <c r="E262" s="181">
        <v>43.293700000000001</v>
      </c>
      <c r="F262" s="181">
        <v>29.785</v>
      </c>
      <c r="G262" s="181">
        <v>-5.2529000000000003</v>
      </c>
      <c r="H262" s="181">
        <v>-27.2807</v>
      </c>
      <c r="I262" s="181">
        <v>-12.363799999999999</v>
      </c>
      <c r="J262" s="181">
        <v>-6.1440000000000001</v>
      </c>
      <c r="K262" s="181">
        <v>-0.3987</v>
      </c>
      <c r="L262" s="181">
        <v>1.1277999999999999</v>
      </c>
      <c r="M262" s="181">
        <v>4.5308999999999999</v>
      </c>
      <c r="N262" s="181">
        <v>6.8113000000000001</v>
      </c>
      <c r="O262" s="181">
        <v>7.7282999999999999</v>
      </c>
      <c r="P262" s="181">
        <v>6.4143999999999997</v>
      </c>
      <c r="Q262" s="181">
        <v>5.9871999999999996</v>
      </c>
      <c r="R262" s="181">
        <v>9.9149999999999991</v>
      </c>
      <c r="S262" s="124"/>
      <c r="T262" s="127"/>
      <c r="U262" s="128"/>
      <c r="V262" s="128"/>
      <c r="W262" s="128"/>
      <c r="X262" s="128"/>
      <c r="Y262" s="128"/>
      <c r="Z262" s="128"/>
      <c r="AA262" s="128"/>
      <c r="AB262" s="128"/>
      <c r="AC262" s="128"/>
      <c r="AD262" s="128"/>
      <c r="AE262" s="128"/>
      <c r="AF262" s="128"/>
      <c r="AG262" s="128"/>
      <c r="AH262" s="128"/>
    </row>
    <row r="263" spans="1:34" x14ac:dyDescent="0.3">
      <c r="A263" s="177" t="s">
        <v>1675</v>
      </c>
      <c r="B263" s="177" t="s">
        <v>1570</v>
      </c>
      <c r="C263" s="177">
        <v>101869</v>
      </c>
      <c r="D263" s="180">
        <v>44679</v>
      </c>
      <c r="E263" s="181">
        <v>66.682100000000005</v>
      </c>
      <c r="F263" s="181">
        <v>97.473100000000002</v>
      </c>
      <c r="G263" s="181">
        <v>33.738500000000002</v>
      </c>
      <c r="H263" s="181">
        <v>-9.3277000000000001</v>
      </c>
      <c r="I263" s="181">
        <v>-18.408300000000001</v>
      </c>
      <c r="J263" s="181">
        <v>-9.2792999999999992</v>
      </c>
      <c r="K263" s="181">
        <v>-2.5144000000000002</v>
      </c>
      <c r="L263" s="181">
        <v>-3.0371999999999999</v>
      </c>
      <c r="M263" s="181">
        <v>3.1650999999999998</v>
      </c>
      <c r="N263" s="181">
        <v>4.9659000000000004</v>
      </c>
      <c r="O263" s="181">
        <v>7.1007999999999996</v>
      </c>
      <c r="P263" s="181">
        <v>6.0376000000000003</v>
      </c>
      <c r="Q263" s="181">
        <v>8.1943999999999999</v>
      </c>
      <c r="R263" s="181">
        <v>7.9097</v>
      </c>
      <c r="S263" s="124"/>
      <c r="T263" s="127"/>
      <c r="U263" s="128"/>
      <c r="V263" s="128"/>
      <c r="W263" s="128"/>
      <c r="X263" s="128"/>
      <c r="Y263" s="128"/>
      <c r="Z263" s="128"/>
      <c r="AA263" s="128"/>
      <c r="AB263" s="128"/>
      <c r="AC263" s="128"/>
      <c r="AD263" s="128"/>
      <c r="AE263" s="128"/>
      <c r="AF263" s="128"/>
      <c r="AG263" s="128"/>
      <c r="AH263" s="128"/>
    </row>
    <row r="264" spans="1:34" x14ac:dyDescent="0.3">
      <c r="A264" s="177" t="s">
        <v>1675</v>
      </c>
      <c r="B264" s="177" t="s">
        <v>1550</v>
      </c>
      <c r="C264" s="177">
        <v>120276</v>
      </c>
      <c r="D264" s="180">
        <v>44679</v>
      </c>
      <c r="E264" s="181">
        <v>71.706500000000005</v>
      </c>
      <c r="F264" s="181">
        <v>98.403499999999994</v>
      </c>
      <c r="G264" s="181">
        <v>34.660899999999998</v>
      </c>
      <c r="H264" s="181">
        <v>-8.3998000000000008</v>
      </c>
      <c r="I264" s="181">
        <v>-17.488900000000001</v>
      </c>
      <c r="J264" s="181">
        <v>-8.3588000000000005</v>
      </c>
      <c r="K264" s="181">
        <v>-1.5875999999999999</v>
      </c>
      <c r="L264" s="181">
        <v>-2.1156000000000001</v>
      </c>
      <c r="M264" s="181">
        <v>4.0751999999999997</v>
      </c>
      <c r="N264" s="181">
        <v>5.8724999999999996</v>
      </c>
      <c r="O264" s="181">
        <v>8.0437999999999992</v>
      </c>
      <c r="P264" s="181">
        <v>6.9604999999999997</v>
      </c>
      <c r="Q264" s="181">
        <v>7.8975</v>
      </c>
      <c r="R264" s="181">
        <v>8.8668999999999993</v>
      </c>
      <c r="S264" s="124"/>
      <c r="T264" s="127"/>
      <c r="U264" s="128"/>
      <c r="V264" s="128"/>
      <c r="W264" s="128"/>
      <c r="X264" s="128"/>
      <c r="Y264" s="128"/>
      <c r="Z264" s="128"/>
      <c r="AA264" s="128"/>
      <c r="AB264" s="128"/>
      <c r="AC264" s="128"/>
      <c r="AD264" s="128"/>
      <c r="AE264" s="128"/>
      <c r="AF264" s="128"/>
      <c r="AG264" s="128"/>
      <c r="AH264" s="128"/>
    </row>
    <row r="265" spans="1:34" x14ac:dyDescent="0.3">
      <c r="A265" s="177" t="s">
        <v>1675</v>
      </c>
      <c r="B265" s="177" t="s">
        <v>1908</v>
      </c>
      <c r="C265" s="177">
        <v>119156</v>
      </c>
      <c r="D265" s="180">
        <v>44679</v>
      </c>
      <c r="E265" s="181">
        <v>25.643000000000001</v>
      </c>
      <c r="F265" s="181">
        <v>61.879899999999999</v>
      </c>
      <c r="G265" s="181">
        <v>32.683199999999999</v>
      </c>
      <c r="H265" s="181">
        <v>-1.7685</v>
      </c>
      <c r="I265" s="181">
        <v>7.3956</v>
      </c>
      <c r="J265" s="181">
        <v>10.6562</v>
      </c>
      <c r="K265" s="181">
        <v>3.4209999999999998</v>
      </c>
      <c r="L265" s="181">
        <v>1.5049999999999999</v>
      </c>
      <c r="M265" s="181">
        <v>5.7576000000000001</v>
      </c>
      <c r="N265" s="181">
        <v>6.8864000000000001</v>
      </c>
      <c r="O265" s="181">
        <v>6.9786000000000001</v>
      </c>
      <c r="P265" s="181">
        <v>6.7813999999999997</v>
      </c>
      <c r="Q265" s="181">
        <v>8.548</v>
      </c>
      <c r="R265" s="181">
        <v>9.9231999999999996</v>
      </c>
      <c r="S265" s="124"/>
      <c r="T265" s="127"/>
      <c r="U265" s="128"/>
      <c r="V265" s="128"/>
      <c r="W265" s="128"/>
      <c r="X265" s="128"/>
      <c r="Y265" s="128"/>
      <c r="Z265" s="128"/>
      <c r="AA265" s="128"/>
      <c r="AB265" s="128"/>
      <c r="AC265" s="128"/>
      <c r="AD265" s="128"/>
      <c r="AE265" s="128"/>
      <c r="AF265" s="128"/>
      <c r="AG265" s="128"/>
      <c r="AH265" s="128"/>
    </row>
    <row r="266" spans="1:34" x14ac:dyDescent="0.3">
      <c r="A266" s="177" t="s">
        <v>1675</v>
      </c>
      <c r="B266" s="177" t="s">
        <v>1909</v>
      </c>
      <c r="C266" s="177">
        <v>113142</v>
      </c>
      <c r="D266" s="180">
        <v>44679</v>
      </c>
      <c r="E266" s="181">
        <v>22.2241</v>
      </c>
      <c r="F266" s="181">
        <v>59.88</v>
      </c>
      <c r="G266" s="181">
        <v>30.789899999999999</v>
      </c>
      <c r="H266" s="181">
        <v>-3.681</v>
      </c>
      <c r="I266" s="181">
        <v>5.4318999999999997</v>
      </c>
      <c r="J266" s="181">
        <v>8.6563999999999997</v>
      </c>
      <c r="K266" s="181">
        <v>1.8</v>
      </c>
      <c r="L266" s="181">
        <v>-0.31440000000000001</v>
      </c>
      <c r="M266" s="181">
        <v>3.9651999999999998</v>
      </c>
      <c r="N266" s="181">
        <v>5.0263</v>
      </c>
      <c r="O266" s="181">
        <v>5.3148999999999997</v>
      </c>
      <c r="P266" s="181">
        <v>5.0292000000000003</v>
      </c>
      <c r="Q266" s="181">
        <v>7.0289999999999999</v>
      </c>
      <c r="R266" s="181">
        <v>7.9747000000000003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77" t="s">
        <v>1675</v>
      </c>
      <c r="B267" s="177" t="s">
        <v>1571</v>
      </c>
      <c r="C267" s="177">
        <v>102172</v>
      </c>
      <c r="D267" s="180">
        <v>44679</v>
      </c>
      <c r="E267" s="181">
        <v>44.580399999999997</v>
      </c>
      <c r="F267" s="181">
        <v>50.340299999999999</v>
      </c>
      <c r="G267" s="181">
        <v>30.177199999999999</v>
      </c>
      <c r="H267" s="181">
        <v>2.4106000000000001</v>
      </c>
      <c r="I267" s="181">
        <v>4.2868000000000004</v>
      </c>
      <c r="J267" s="181">
        <v>0.4703</v>
      </c>
      <c r="K267" s="181">
        <v>3.4996</v>
      </c>
      <c r="L267" s="181">
        <v>4.1673</v>
      </c>
      <c r="M267" s="181">
        <v>7.0720000000000001</v>
      </c>
      <c r="N267" s="181">
        <v>8.0427999999999997</v>
      </c>
      <c r="O267" s="181">
        <v>0.99</v>
      </c>
      <c r="P267" s="181">
        <v>2.7776000000000001</v>
      </c>
      <c r="Q267" s="181">
        <v>8.5086999999999993</v>
      </c>
      <c r="R267" s="181">
        <v>10.4415</v>
      </c>
      <c r="S267" s="124"/>
      <c r="T267" s="127"/>
      <c r="U267" s="128"/>
      <c r="V267" s="128"/>
      <c r="W267" s="128"/>
      <c r="X267" s="128"/>
      <c r="Y267" s="128"/>
      <c r="Z267" s="128"/>
      <c r="AA267" s="128"/>
      <c r="AB267" s="128"/>
      <c r="AC267" s="128"/>
      <c r="AD267" s="128"/>
      <c r="AE267" s="128"/>
      <c r="AF267" s="128"/>
      <c r="AG267" s="128"/>
      <c r="AH267" s="128"/>
    </row>
    <row r="268" spans="1:34" x14ac:dyDescent="0.3">
      <c r="A268" s="177" t="s">
        <v>1675</v>
      </c>
      <c r="B268" s="177" t="s">
        <v>1551</v>
      </c>
      <c r="C268" s="177">
        <v>118726</v>
      </c>
      <c r="D268" s="180">
        <v>44679</v>
      </c>
      <c r="E268" s="181">
        <v>48.026299999999999</v>
      </c>
      <c r="F268" s="181">
        <v>50.914900000000003</v>
      </c>
      <c r="G268" s="181">
        <v>30.781700000000001</v>
      </c>
      <c r="H268" s="181">
        <v>3.0308999999999999</v>
      </c>
      <c r="I268" s="181">
        <v>4.9143999999999997</v>
      </c>
      <c r="J268" s="181">
        <v>1.0894999999999999</v>
      </c>
      <c r="K268" s="181">
        <v>4.1218000000000004</v>
      </c>
      <c r="L268" s="181">
        <v>4.7965</v>
      </c>
      <c r="M268" s="181">
        <v>7.7230999999999996</v>
      </c>
      <c r="N268" s="181">
        <v>8.7134</v>
      </c>
      <c r="O268" s="181">
        <v>1.6537999999999999</v>
      </c>
      <c r="P268" s="181">
        <v>3.5512000000000001</v>
      </c>
      <c r="Q268" s="181">
        <v>7.0625</v>
      </c>
      <c r="R268" s="181">
        <v>11.1228</v>
      </c>
      <c r="S268" s="124"/>
      <c r="T268" s="127"/>
      <c r="U268" s="128"/>
      <c r="V268" s="128"/>
      <c r="W268" s="128"/>
      <c r="X268" s="128"/>
      <c r="Y268" s="128"/>
      <c r="Z268" s="128"/>
      <c r="AA268" s="128"/>
      <c r="AB268" s="128"/>
      <c r="AC268" s="128"/>
      <c r="AD268" s="128"/>
      <c r="AE268" s="128"/>
      <c r="AF268" s="128"/>
      <c r="AG268" s="128"/>
      <c r="AH268" s="128"/>
    </row>
    <row r="269" spans="1:34" x14ac:dyDescent="0.3">
      <c r="A269" s="177" t="s">
        <v>1675</v>
      </c>
      <c r="B269" s="177" t="s">
        <v>1572</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1675</v>
      </c>
      <c r="B270" s="177" t="s">
        <v>1552</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1675</v>
      </c>
      <c r="B271" s="177" t="s">
        <v>1945</v>
      </c>
      <c r="C271" s="177">
        <v>119839</v>
      </c>
      <c r="D271" s="180">
        <v>44679</v>
      </c>
      <c r="E271" s="181">
        <v>57.5608</v>
      </c>
      <c r="F271" s="181">
        <v>31.352</v>
      </c>
      <c r="G271" s="181">
        <v>24.589700000000001</v>
      </c>
      <c r="H271" s="181">
        <v>-12.5884</v>
      </c>
      <c r="I271" s="181">
        <v>3.3102999999999998</v>
      </c>
      <c r="J271" s="181">
        <v>14.0863</v>
      </c>
      <c r="K271" s="181">
        <v>3.8572000000000002</v>
      </c>
      <c r="L271" s="181">
        <v>3.7932000000000001</v>
      </c>
      <c r="M271" s="181">
        <v>8.3079000000000001</v>
      </c>
      <c r="N271" s="181">
        <v>11.1099</v>
      </c>
      <c r="O271" s="181">
        <v>11.327500000000001</v>
      </c>
      <c r="P271" s="181">
        <v>8.6938999999999993</v>
      </c>
      <c r="Q271" s="181">
        <v>9.9253999999999998</v>
      </c>
      <c r="R271" s="181">
        <v>17.429400000000001</v>
      </c>
      <c r="S271" s="124"/>
      <c r="T271" s="127"/>
      <c r="U271" s="128"/>
      <c r="V271" s="128"/>
      <c r="W271" s="128"/>
      <c r="X271" s="128"/>
      <c r="Y271" s="128"/>
      <c r="Z271" s="128"/>
      <c r="AA271" s="128"/>
      <c r="AB271" s="128"/>
      <c r="AC271" s="128"/>
      <c r="AD271" s="128"/>
      <c r="AE271" s="128"/>
      <c r="AF271" s="128"/>
      <c r="AG271" s="128"/>
      <c r="AH271" s="128"/>
    </row>
    <row r="272" spans="1:34" x14ac:dyDescent="0.3">
      <c r="A272" s="177" t="s">
        <v>1675</v>
      </c>
      <c r="B272" s="177" t="s">
        <v>1946</v>
      </c>
      <c r="C272" s="177">
        <v>100968</v>
      </c>
      <c r="D272" s="180">
        <v>44679</v>
      </c>
      <c r="E272" s="181">
        <v>53.5441</v>
      </c>
      <c r="F272" s="181">
        <v>30.838000000000001</v>
      </c>
      <c r="G272" s="181">
        <v>24.0654</v>
      </c>
      <c r="H272" s="181">
        <v>-13.1233</v>
      </c>
      <c r="I272" s="181">
        <v>2.7707999999999999</v>
      </c>
      <c r="J272" s="181">
        <v>13.532299999999999</v>
      </c>
      <c r="K272" s="181">
        <v>3.2902</v>
      </c>
      <c r="L272" s="181">
        <v>3.2602000000000002</v>
      </c>
      <c r="M272" s="181">
        <v>7.6881000000000004</v>
      </c>
      <c r="N272" s="181">
        <v>10.471299999999999</v>
      </c>
      <c r="O272" s="181">
        <v>10.6755</v>
      </c>
      <c r="P272" s="181">
        <v>7.9226999999999999</v>
      </c>
      <c r="Q272" s="181">
        <v>8.2719000000000005</v>
      </c>
      <c r="R272" s="181">
        <v>16.739999999999998</v>
      </c>
      <c r="S272" s="124"/>
      <c r="T272" s="127"/>
      <c r="U272" s="128"/>
      <c r="V272" s="128"/>
      <c r="W272" s="128"/>
      <c r="X272" s="128"/>
      <c r="Y272" s="128"/>
      <c r="Z272" s="128"/>
      <c r="AA272" s="128"/>
      <c r="AB272" s="128"/>
      <c r="AC272" s="128"/>
      <c r="AD272" s="128"/>
      <c r="AE272" s="128"/>
      <c r="AF272" s="128"/>
      <c r="AG272" s="128"/>
      <c r="AH272" s="128"/>
    </row>
    <row r="273" spans="1:34" x14ac:dyDescent="0.3">
      <c r="A273" s="177" t="s">
        <v>1675</v>
      </c>
      <c r="B273" s="177" t="s">
        <v>1573</v>
      </c>
      <c r="C273" s="177">
        <v>112868</v>
      </c>
      <c r="D273" s="180">
        <v>44679</v>
      </c>
      <c r="E273" s="181">
        <v>23.515699999999999</v>
      </c>
      <c r="F273" s="181">
        <v>54.094999999999999</v>
      </c>
      <c r="G273" s="181">
        <v>17.824100000000001</v>
      </c>
      <c r="H273" s="181">
        <v>-7.5282</v>
      </c>
      <c r="I273" s="181">
        <v>-2.1917</v>
      </c>
      <c r="J273" s="181">
        <v>-1.8547</v>
      </c>
      <c r="K273" s="181">
        <v>3.3999999999999998E-3</v>
      </c>
      <c r="L273" s="181">
        <v>-1.6518999999999999</v>
      </c>
      <c r="M273" s="181">
        <v>10.8461</v>
      </c>
      <c r="N273" s="181">
        <v>10.943</v>
      </c>
      <c r="O273" s="181">
        <v>6.3150000000000004</v>
      </c>
      <c r="P273" s="181">
        <v>5.3823999999999996</v>
      </c>
      <c r="Q273" s="181">
        <v>7.2926000000000002</v>
      </c>
      <c r="R273" s="181">
        <v>12.354699999999999</v>
      </c>
      <c r="S273" s="124"/>
      <c r="T273" s="127"/>
      <c r="U273" s="128"/>
      <c r="V273" s="128"/>
      <c r="W273" s="128"/>
      <c r="X273" s="128"/>
      <c r="Y273" s="128"/>
      <c r="Z273" s="128"/>
      <c r="AA273" s="128"/>
      <c r="AB273" s="128"/>
      <c r="AC273" s="128"/>
      <c r="AD273" s="128"/>
      <c r="AE273" s="128"/>
      <c r="AF273" s="128"/>
      <c r="AG273" s="128"/>
      <c r="AH273" s="128"/>
    </row>
    <row r="274" spans="1:34" x14ac:dyDescent="0.3">
      <c r="A274" s="177" t="s">
        <v>1675</v>
      </c>
      <c r="B274" s="177" t="s">
        <v>1553</v>
      </c>
      <c r="C274" s="177">
        <v>119635</v>
      </c>
      <c r="D274" s="180">
        <v>44679</v>
      </c>
      <c r="E274" s="181">
        <v>25.158999999999999</v>
      </c>
      <c r="F274" s="181">
        <v>55.067300000000003</v>
      </c>
      <c r="G274" s="181">
        <v>18.792300000000001</v>
      </c>
      <c r="H274" s="181">
        <v>-6.5823</v>
      </c>
      <c r="I274" s="181">
        <v>-1.2277</v>
      </c>
      <c r="J274" s="181">
        <v>-0.89790000000000003</v>
      </c>
      <c r="K274" s="181">
        <v>0.96460000000000001</v>
      </c>
      <c r="L274" s="181">
        <v>-0.69740000000000002</v>
      </c>
      <c r="M274" s="181">
        <v>11.8743</v>
      </c>
      <c r="N274" s="181">
        <v>11.974</v>
      </c>
      <c r="O274" s="181">
        <v>7.194</v>
      </c>
      <c r="P274" s="181">
        <v>6.4301000000000004</v>
      </c>
      <c r="Q274" s="181">
        <v>8.2916000000000007</v>
      </c>
      <c r="R274" s="181">
        <v>13.271100000000001</v>
      </c>
      <c r="S274" s="124"/>
      <c r="T274" s="127"/>
      <c r="U274" s="128"/>
      <c r="V274" s="128"/>
      <c r="W274" s="128"/>
      <c r="X274" s="128"/>
      <c r="Y274" s="128"/>
      <c r="Z274" s="128"/>
      <c r="AA274" s="128"/>
      <c r="AB274" s="128"/>
      <c r="AC274" s="128"/>
      <c r="AD274" s="128"/>
      <c r="AE274" s="128"/>
      <c r="AF274" s="128"/>
      <c r="AG274" s="128"/>
      <c r="AH274" s="128"/>
    </row>
    <row r="275" spans="1:34" x14ac:dyDescent="0.3">
      <c r="A275" s="177" t="s">
        <v>1675</v>
      </c>
      <c r="B275" s="177" t="s">
        <v>1554</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1675</v>
      </c>
      <c r="B276" s="177" t="s">
        <v>1574</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1675</v>
      </c>
      <c r="B277" s="177" t="s">
        <v>1555</v>
      </c>
      <c r="C277" s="177">
        <v>120779</v>
      </c>
      <c r="D277" s="180">
        <v>44679</v>
      </c>
      <c r="E277" s="181">
        <v>54.7241</v>
      </c>
      <c r="F277" s="181">
        <v>54.105600000000003</v>
      </c>
      <c r="G277" s="181">
        <v>39.143999999999998</v>
      </c>
      <c r="H277" s="181">
        <v>-11.902200000000001</v>
      </c>
      <c r="I277" s="181">
        <v>-6.9036</v>
      </c>
      <c r="J277" s="181">
        <v>-2.3555000000000001</v>
      </c>
      <c r="K277" s="181">
        <v>-1.04E-2</v>
      </c>
      <c r="L277" s="181">
        <v>-0.64770000000000005</v>
      </c>
      <c r="M277" s="181">
        <v>9.4612999999999996</v>
      </c>
      <c r="N277" s="181">
        <v>11.0777</v>
      </c>
      <c r="O277" s="181">
        <v>8.2030999999999992</v>
      </c>
      <c r="P277" s="181">
        <v>7.8182</v>
      </c>
      <c r="Q277" s="181">
        <v>9.6723999999999997</v>
      </c>
      <c r="R277" s="181">
        <v>16.981300000000001</v>
      </c>
      <c r="S277" s="124"/>
      <c r="T277" s="127"/>
      <c r="U277" s="128"/>
      <c r="V277" s="128"/>
      <c r="W277" s="128"/>
      <c r="X277" s="128"/>
      <c r="Y277" s="128"/>
      <c r="Z277" s="128"/>
      <c r="AA277" s="128"/>
      <c r="AB277" s="128"/>
      <c r="AC277" s="128"/>
      <c r="AD277" s="128"/>
      <c r="AE277" s="128"/>
      <c r="AF277" s="128"/>
      <c r="AG277" s="128"/>
      <c r="AH277" s="128"/>
    </row>
    <row r="278" spans="1:34" x14ac:dyDescent="0.3">
      <c r="A278" s="177" t="s">
        <v>1675</v>
      </c>
      <c r="B278" s="177" t="s">
        <v>1575</v>
      </c>
      <c r="C278" s="177">
        <v>102535</v>
      </c>
      <c r="D278" s="180">
        <v>44679</v>
      </c>
      <c r="E278" s="181">
        <v>51.557499999999997</v>
      </c>
      <c r="F278" s="181">
        <v>53.528399999999998</v>
      </c>
      <c r="G278" s="181">
        <v>38.5871</v>
      </c>
      <c r="H278" s="181">
        <v>-12.4503</v>
      </c>
      <c r="I278" s="181">
        <v>-7.4530000000000003</v>
      </c>
      <c r="J278" s="181">
        <v>-2.9045000000000001</v>
      </c>
      <c r="K278" s="181">
        <v>-0.56089999999999995</v>
      </c>
      <c r="L278" s="181">
        <v>-1.1952</v>
      </c>
      <c r="M278" s="181">
        <v>8.8704000000000001</v>
      </c>
      <c r="N278" s="181">
        <v>10.453099999999999</v>
      </c>
      <c r="O278" s="181">
        <v>7.5296000000000003</v>
      </c>
      <c r="P278" s="181">
        <v>7.1284999999999998</v>
      </c>
      <c r="Q278" s="181">
        <v>9.3346</v>
      </c>
      <c r="R278" s="181">
        <v>16.281199999999998</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70.921415384615386</v>
      </c>
      <c r="G279" s="183">
        <v>25.894479487179485</v>
      </c>
      <c r="H279" s="183">
        <v>-11.141543589743593</v>
      </c>
      <c r="I279" s="183">
        <v>-5.054943589743587</v>
      </c>
      <c r="J279" s="183">
        <v>12.13847948717949</v>
      </c>
      <c r="K279" s="183">
        <v>5.6424025641025635</v>
      </c>
      <c r="L279" s="183">
        <v>2.7871487179487171</v>
      </c>
      <c r="M279" s="183">
        <v>7.3642256410256408</v>
      </c>
      <c r="N279" s="183">
        <v>9.0310820512820484</v>
      </c>
      <c r="O279" s="183">
        <v>8.3442461538461536</v>
      </c>
      <c r="P279" s="183">
        <v>7.0408794871794855</v>
      </c>
      <c r="Q279" s="183">
        <v>8.8276358974358988</v>
      </c>
      <c r="R279" s="183">
        <v>13.390553846153844</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70.460099999999997</v>
      </c>
      <c r="G280" s="183">
        <v>27.788900000000002</v>
      </c>
      <c r="H280" s="183">
        <v>-12.3567</v>
      </c>
      <c r="I280" s="183">
        <v>-5.8470000000000004</v>
      </c>
      <c r="J280" s="183">
        <v>1.0894999999999999</v>
      </c>
      <c r="K280" s="183">
        <v>0.96460000000000001</v>
      </c>
      <c r="L280" s="183">
        <v>1.1277999999999999</v>
      </c>
      <c r="M280" s="183">
        <v>5.7576000000000001</v>
      </c>
      <c r="N280" s="183">
        <v>8.0427999999999997</v>
      </c>
      <c r="O280" s="183">
        <v>8.3500999999999994</v>
      </c>
      <c r="P280" s="183">
        <v>7.0130999999999997</v>
      </c>
      <c r="Q280" s="183">
        <v>8.6531000000000002</v>
      </c>
      <c r="R280" s="183">
        <v>12.5999</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597</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598</v>
      </c>
      <c r="B283" s="177" t="s">
        <v>599</v>
      </c>
      <c r="C283" s="177">
        <v>105460</v>
      </c>
      <c r="D283" s="180">
        <v>44679</v>
      </c>
      <c r="E283" s="181">
        <v>75.040000000000006</v>
      </c>
      <c r="F283" s="181">
        <v>1.0504</v>
      </c>
      <c r="G283" s="181">
        <v>1.2276</v>
      </c>
      <c r="H283" s="181">
        <v>-1.3540000000000001</v>
      </c>
      <c r="I283" s="181">
        <v>-1.9213</v>
      </c>
      <c r="J283" s="181">
        <v>1.2002999999999999</v>
      </c>
      <c r="K283" s="181">
        <v>-1.6514</v>
      </c>
      <c r="L283" s="181">
        <v>-4.0164</v>
      </c>
      <c r="M283" s="181">
        <v>5.6455000000000002</v>
      </c>
      <c r="N283" s="181">
        <v>17.987400000000001</v>
      </c>
      <c r="O283" s="181">
        <v>16.077500000000001</v>
      </c>
      <c r="P283" s="181">
        <v>14.034800000000001</v>
      </c>
      <c r="Q283" s="181">
        <v>14.321999999999999</v>
      </c>
      <c r="R283" s="181">
        <v>36.4056</v>
      </c>
      <c r="S283" s="124"/>
      <c r="T283" s="127"/>
      <c r="U283" s="128"/>
      <c r="V283" s="128"/>
      <c r="W283" s="128"/>
      <c r="X283" s="128"/>
      <c r="Y283" s="128"/>
      <c r="Z283" s="128"/>
      <c r="AA283" s="128"/>
      <c r="AB283" s="128"/>
      <c r="AC283" s="128"/>
      <c r="AD283" s="128"/>
      <c r="AE283" s="128"/>
      <c r="AF283" s="128"/>
      <c r="AG283" s="128"/>
      <c r="AH283" s="128"/>
    </row>
    <row r="284" spans="1:34" x14ac:dyDescent="0.3">
      <c r="A284" s="177" t="s">
        <v>598</v>
      </c>
      <c r="B284" s="177" t="s">
        <v>600</v>
      </c>
      <c r="C284" s="177">
        <v>120348</v>
      </c>
      <c r="D284" s="180">
        <v>44679</v>
      </c>
      <c r="E284" s="181">
        <v>84.75</v>
      </c>
      <c r="F284" s="181">
        <v>1.0612999999999999</v>
      </c>
      <c r="G284" s="181">
        <v>1.2423999999999999</v>
      </c>
      <c r="H284" s="181">
        <v>-1.3272999999999999</v>
      </c>
      <c r="I284" s="181">
        <v>-1.8643000000000001</v>
      </c>
      <c r="J284" s="181">
        <v>1.3149999999999999</v>
      </c>
      <c r="K284" s="181">
        <v>-1.3388</v>
      </c>
      <c r="L284" s="181">
        <v>-3.4077999999999999</v>
      </c>
      <c r="M284" s="181">
        <v>6.6574</v>
      </c>
      <c r="N284" s="181">
        <v>19.517700000000001</v>
      </c>
      <c r="O284" s="181">
        <v>17.4877</v>
      </c>
      <c r="P284" s="181">
        <v>15.5198</v>
      </c>
      <c r="Q284" s="181">
        <v>18.444400000000002</v>
      </c>
      <c r="R284" s="181">
        <v>38.174300000000002</v>
      </c>
      <c r="S284" s="124"/>
      <c r="T284" s="127"/>
      <c r="U284" s="128"/>
      <c r="V284" s="128"/>
      <c r="W284" s="128"/>
      <c r="X284" s="128"/>
      <c r="Y284" s="128"/>
      <c r="Z284" s="128"/>
      <c r="AA284" s="128"/>
      <c r="AB284" s="128"/>
      <c r="AC284" s="128"/>
      <c r="AD284" s="128"/>
      <c r="AE284" s="128"/>
      <c r="AF284" s="128"/>
      <c r="AG284" s="128"/>
      <c r="AH284" s="128"/>
    </row>
    <row r="285" spans="1:34" x14ac:dyDescent="0.3">
      <c r="A285" s="177" t="s">
        <v>598</v>
      </c>
      <c r="B285" s="177" t="s">
        <v>601</v>
      </c>
      <c r="C285" s="177">
        <v>103040</v>
      </c>
      <c r="D285" s="180">
        <v>44679</v>
      </c>
      <c r="E285" s="181">
        <v>82.745999999999995</v>
      </c>
      <c r="F285" s="181">
        <v>1.3299000000000001</v>
      </c>
      <c r="G285" s="181">
        <v>1.8199000000000001</v>
      </c>
      <c r="H285" s="181">
        <v>-1.0085</v>
      </c>
      <c r="I285" s="181">
        <v>-1.1752</v>
      </c>
      <c r="J285" s="181">
        <v>1.8325</v>
      </c>
      <c r="K285" s="181">
        <v>0.4577</v>
      </c>
      <c r="L285" s="181">
        <v>-1.8481000000000001</v>
      </c>
      <c r="M285" s="181">
        <v>7.7899000000000003</v>
      </c>
      <c r="N285" s="181">
        <v>18.013000000000002</v>
      </c>
      <c r="O285" s="181">
        <v>15.8672</v>
      </c>
      <c r="P285" s="181">
        <v>14.772</v>
      </c>
      <c r="Q285" s="181">
        <v>13.434200000000001</v>
      </c>
      <c r="R285" s="181">
        <v>38.4435</v>
      </c>
      <c r="S285" s="124"/>
      <c r="T285" s="127"/>
      <c r="U285" s="128"/>
      <c r="V285" s="128"/>
      <c r="W285" s="128"/>
      <c r="X285" s="128"/>
      <c r="Y285" s="128"/>
      <c r="Z285" s="128"/>
      <c r="AA285" s="128"/>
      <c r="AB285" s="128"/>
      <c r="AC285" s="128"/>
      <c r="AD285" s="128"/>
      <c r="AE285" s="128"/>
      <c r="AF285" s="128"/>
      <c r="AG285" s="128"/>
      <c r="AH285" s="128"/>
    </row>
    <row r="286" spans="1:34" x14ac:dyDescent="0.3">
      <c r="A286" s="177" t="s">
        <v>598</v>
      </c>
      <c r="B286" s="177" t="s">
        <v>602</v>
      </c>
      <c r="C286" s="177">
        <v>119769</v>
      </c>
      <c r="D286" s="180">
        <v>44679</v>
      </c>
      <c r="E286" s="181">
        <v>93.438999999999993</v>
      </c>
      <c r="F286" s="181">
        <v>1.3339000000000001</v>
      </c>
      <c r="G286" s="181">
        <v>1.8309</v>
      </c>
      <c r="H286" s="181">
        <v>-0.98129999999999995</v>
      </c>
      <c r="I286" s="181">
        <v>-1.1186</v>
      </c>
      <c r="J286" s="181">
        <v>1.9498</v>
      </c>
      <c r="K286" s="181">
        <v>0.80810000000000004</v>
      </c>
      <c r="L286" s="181">
        <v>-1.1771</v>
      </c>
      <c r="M286" s="181">
        <v>8.9007000000000005</v>
      </c>
      <c r="N286" s="181">
        <v>19.6402</v>
      </c>
      <c r="O286" s="181">
        <v>17.470600000000001</v>
      </c>
      <c r="P286" s="181">
        <v>16.3719</v>
      </c>
      <c r="Q286" s="181">
        <v>15.9854</v>
      </c>
      <c r="R286" s="181">
        <v>40.331499999999998</v>
      </c>
      <c r="S286" s="124"/>
      <c r="T286" s="127"/>
      <c r="U286" s="128"/>
      <c r="V286" s="128"/>
      <c r="W286" s="128"/>
      <c r="X286" s="128"/>
      <c r="Y286" s="128"/>
      <c r="Z286" s="128"/>
      <c r="AA286" s="128"/>
      <c r="AB286" s="128"/>
      <c r="AC286" s="128"/>
      <c r="AD286" s="128"/>
      <c r="AE286" s="128"/>
      <c r="AF286" s="128"/>
      <c r="AG286" s="128"/>
      <c r="AH286" s="128"/>
    </row>
    <row r="287" spans="1:34" x14ac:dyDescent="0.3">
      <c r="A287" s="177" t="s">
        <v>598</v>
      </c>
      <c r="B287" s="177" t="s">
        <v>1759</v>
      </c>
      <c r="C287" s="177">
        <v>119835</v>
      </c>
      <c r="D287" s="180">
        <v>44679</v>
      </c>
      <c r="E287" s="181">
        <v>218.9434</v>
      </c>
      <c r="F287" s="181">
        <v>0.72340000000000004</v>
      </c>
      <c r="G287" s="181">
        <v>1.1482000000000001</v>
      </c>
      <c r="H287" s="181">
        <v>-0.80249999999999999</v>
      </c>
      <c r="I287" s="181">
        <v>-0.89800000000000002</v>
      </c>
      <c r="J287" s="181">
        <v>4.7272999999999996</v>
      </c>
      <c r="K287" s="181">
        <v>3.2107999999999999</v>
      </c>
      <c r="L287" s="181">
        <v>5.1262999999999996</v>
      </c>
      <c r="M287" s="181">
        <v>15.2347</v>
      </c>
      <c r="N287" s="181">
        <v>33.860199999999999</v>
      </c>
      <c r="O287" s="181">
        <v>23.303599999999999</v>
      </c>
      <c r="P287" s="181">
        <v>15.9094</v>
      </c>
      <c r="Q287" s="181">
        <v>15.078099999999999</v>
      </c>
      <c r="R287" s="181">
        <v>60.104500000000002</v>
      </c>
      <c r="S287" s="124"/>
      <c r="T287" s="127"/>
      <c r="U287" s="128"/>
      <c r="V287" s="128"/>
      <c r="W287" s="128"/>
      <c r="X287" s="128"/>
      <c r="Y287" s="128"/>
      <c r="Z287" s="128"/>
      <c r="AA287" s="128"/>
      <c r="AB287" s="128"/>
      <c r="AC287" s="128"/>
      <c r="AD287" s="128"/>
      <c r="AE287" s="128"/>
      <c r="AF287" s="128"/>
      <c r="AG287" s="128"/>
      <c r="AH287" s="128"/>
    </row>
    <row r="288" spans="1:34" x14ac:dyDescent="0.3">
      <c r="A288" s="177" t="s">
        <v>598</v>
      </c>
      <c r="B288" s="177" t="s">
        <v>1877</v>
      </c>
      <c r="C288" s="177">
        <v>119724</v>
      </c>
      <c r="D288" s="180">
        <v>44679</v>
      </c>
      <c r="E288" s="181">
        <v>64.089953215760801</v>
      </c>
      <c r="F288" s="181">
        <v>0.72330000000000005</v>
      </c>
      <c r="G288" s="181">
        <v>1.1480999999999999</v>
      </c>
      <c r="H288" s="181">
        <v>-0.80269999999999997</v>
      </c>
      <c r="I288" s="181">
        <v>-0.89800000000000002</v>
      </c>
      <c r="J288" s="181">
        <v>4.7271999999999998</v>
      </c>
      <c r="K288" s="181">
        <v>3.2105999999999999</v>
      </c>
      <c r="L288" s="181">
        <v>5.1246</v>
      </c>
      <c r="M288" s="181">
        <v>15.2325</v>
      </c>
      <c r="N288" s="181">
        <v>33.857900000000001</v>
      </c>
      <c r="O288" s="181">
        <v>23.3032</v>
      </c>
      <c r="P288" s="181">
        <v>15.9383</v>
      </c>
      <c r="Q288" s="181">
        <v>15.090199999999999</v>
      </c>
      <c r="R288" s="181">
        <v>60.106400000000001</v>
      </c>
      <c r="S288" s="124"/>
      <c r="T288" s="127"/>
      <c r="U288" s="128"/>
      <c r="V288" s="128"/>
      <c r="W288" s="128"/>
      <c r="X288" s="128"/>
      <c r="Y288" s="128"/>
      <c r="Z288" s="128"/>
      <c r="AA288" s="128"/>
      <c r="AB288" s="128"/>
      <c r="AC288" s="128"/>
      <c r="AD288" s="128"/>
      <c r="AE288" s="128"/>
      <c r="AF288" s="128"/>
      <c r="AG288" s="128"/>
      <c r="AH288" s="128"/>
    </row>
    <row r="289" spans="1:34" x14ac:dyDescent="0.3">
      <c r="A289" s="177" t="s">
        <v>598</v>
      </c>
      <c r="B289" s="177" t="s">
        <v>1760</v>
      </c>
      <c r="C289" s="177">
        <v>102414</v>
      </c>
      <c r="D289" s="180">
        <v>44679</v>
      </c>
      <c r="E289" s="181">
        <v>522.078084729088</v>
      </c>
      <c r="F289" s="181">
        <v>0.72109999999999996</v>
      </c>
      <c r="G289" s="181">
        <v>1.1414</v>
      </c>
      <c r="H289" s="181">
        <v>-0.81710000000000005</v>
      </c>
      <c r="I289" s="181">
        <v>-0.92930000000000001</v>
      </c>
      <c r="J289" s="181">
        <v>4.6558000000000002</v>
      </c>
      <c r="K289" s="181">
        <v>2.9963000000000002</v>
      </c>
      <c r="L289" s="181">
        <v>4.7027000000000001</v>
      </c>
      <c r="M289" s="181">
        <v>14.5619</v>
      </c>
      <c r="N289" s="181">
        <v>32.839500000000001</v>
      </c>
      <c r="O289" s="181">
        <v>22.5105</v>
      </c>
      <c r="P289" s="181">
        <v>15.138400000000001</v>
      </c>
      <c r="Q289" s="181">
        <v>18.4468</v>
      </c>
      <c r="R289" s="181">
        <v>59.004399999999997</v>
      </c>
      <c r="S289" s="124"/>
      <c r="T289" s="127"/>
      <c r="U289" s="128"/>
      <c r="V289" s="128"/>
      <c r="W289" s="128"/>
      <c r="X289" s="128"/>
      <c r="Y289" s="128"/>
      <c r="Z289" s="128"/>
      <c r="AA289" s="128"/>
      <c r="AB289" s="128"/>
      <c r="AC289" s="128"/>
      <c r="AD289" s="128"/>
      <c r="AE289" s="128"/>
      <c r="AF289" s="128"/>
      <c r="AG289" s="128"/>
      <c r="AH289" s="128"/>
    </row>
    <row r="290" spans="1:34" x14ac:dyDescent="0.3">
      <c r="A290" s="177" t="s">
        <v>598</v>
      </c>
      <c r="B290" s="177" t="s">
        <v>1878</v>
      </c>
      <c r="C290" s="177">
        <v>100915</v>
      </c>
      <c r="D290" s="180">
        <v>44679</v>
      </c>
      <c r="E290" s="181">
        <v>525.78987371487403</v>
      </c>
      <c r="F290" s="181">
        <v>0.72099999999999997</v>
      </c>
      <c r="G290" s="181">
        <v>1.1413</v>
      </c>
      <c r="H290" s="181">
        <v>-0.81730000000000003</v>
      </c>
      <c r="I290" s="181">
        <v>-0.92930000000000001</v>
      </c>
      <c r="J290" s="181">
        <v>4.6563999999999997</v>
      </c>
      <c r="K290" s="181">
        <v>2.9969000000000001</v>
      </c>
      <c r="L290" s="181">
        <v>4.7035999999999998</v>
      </c>
      <c r="M290" s="181">
        <v>14.563499999999999</v>
      </c>
      <c r="N290" s="181">
        <v>32.842700000000001</v>
      </c>
      <c r="O290" s="181">
        <v>22.512</v>
      </c>
      <c r="P290" s="181">
        <v>15.139799999999999</v>
      </c>
      <c r="Q290" s="181">
        <v>18.9528</v>
      </c>
      <c r="R290" s="181">
        <v>59.007100000000001</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0.95803749999999999</v>
      </c>
      <c r="G291" s="183">
        <v>1.3374749999999997</v>
      </c>
      <c r="H291" s="183">
        <v>-0.98883750000000004</v>
      </c>
      <c r="I291" s="183">
        <v>-1.2167499999999998</v>
      </c>
      <c r="J291" s="183">
        <v>3.1330374999999995</v>
      </c>
      <c r="K291" s="183">
        <v>1.3362750000000001</v>
      </c>
      <c r="L291" s="183">
        <v>1.1509750000000001</v>
      </c>
      <c r="M291" s="183">
        <v>11.0732625</v>
      </c>
      <c r="N291" s="183">
        <v>26.069824999999998</v>
      </c>
      <c r="O291" s="183">
        <v>19.816537500000003</v>
      </c>
      <c r="P291" s="183">
        <v>15.35305</v>
      </c>
      <c r="Q291" s="183">
        <v>16.219237500000002</v>
      </c>
      <c r="R291" s="183">
        <v>48.947162499999997</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0.88690000000000002</v>
      </c>
      <c r="G292" s="183">
        <v>1.1879</v>
      </c>
      <c r="H292" s="183">
        <v>-0.89929999999999999</v>
      </c>
      <c r="I292" s="183">
        <v>-1.0239500000000001</v>
      </c>
      <c r="J292" s="183">
        <v>3.3028000000000004</v>
      </c>
      <c r="K292" s="183">
        <v>1.9022000000000001</v>
      </c>
      <c r="L292" s="183">
        <v>1.7628000000000001</v>
      </c>
      <c r="M292" s="183">
        <v>11.731300000000001</v>
      </c>
      <c r="N292" s="183">
        <v>26.239850000000001</v>
      </c>
      <c r="O292" s="183">
        <v>19.999099999999999</v>
      </c>
      <c r="P292" s="183">
        <v>15.329799999999999</v>
      </c>
      <c r="Q292" s="183">
        <v>15.537800000000001</v>
      </c>
      <c r="R292" s="183">
        <v>49.667949999999998</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603</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604</v>
      </c>
      <c r="B295" s="177" t="s">
        <v>605</v>
      </c>
      <c r="C295" s="177">
        <v>103178</v>
      </c>
      <c r="D295" s="180">
        <v>44679</v>
      </c>
      <c r="E295" s="181">
        <v>90.069599999999994</v>
      </c>
      <c r="F295" s="181">
        <v>-3.5253000000000001</v>
      </c>
      <c r="G295" s="181">
        <v>4.4999000000000002</v>
      </c>
      <c r="H295" s="181">
        <v>6.9737</v>
      </c>
      <c r="I295" s="181">
        <v>8.7494999999999994</v>
      </c>
      <c r="J295" s="181">
        <v>-0.27710000000000001</v>
      </c>
      <c r="K295" s="181">
        <v>3.8439999999999999</v>
      </c>
      <c r="L295" s="181">
        <v>3.1974999999999998</v>
      </c>
      <c r="M295" s="181">
        <v>3.4921000000000002</v>
      </c>
      <c r="N295" s="181">
        <v>4.1120000000000001</v>
      </c>
      <c r="O295" s="181">
        <v>7.8227000000000002</v>
      </c>
      <c r="P295" s="181">
        <v>7.5712000000000002</v>
      </c>
      <c r="Q295" s="181">
        <v>9.1252999999999993</v>
      </c>
      <c r="R295" s="181">
        <v>6.7847999999999997</v>
      </c>
      <c r="S295" s="124"/>
      <c r="T295" s="127"/>
      <c r="U295" s="128"/>
      <c r="V295" s="128"/>
      <c r="W295" s="128"/>
      <c r="X295" s="128"/>
      <c r="Y295" s="128"/>
      <c r="Z295" s="128"/>
      <c r="AA295" s="128"/>
      <c r="AB295" s="128"/>
      <c r="AC295" s="128"/>
      <c r="AD295" s="128"/>
      <c r="AE295" s="128"/>
      <c r="AF295" s="128"/>
      <c r="AG295" s="128"/>
      <c r="AH295" s="128"/>
    </row>
    <row r="296" spans="1:34" x14ac:dyDescent="0.3">
      <c r="A296" s="177" t="s">
        <v>604</v>
      </c>
      <c r="B296" s="177" t="s">
        <v>606</v>
      </c>
      <c r="C296" s="177">
        <v>119533</v>
      </c>
      <c r="D296" s="180">
        <v>44679</v>
      </c>
      <c r="E296" s="181">
        <v>91.095299999999995</v>
      </c>
      <c r="F296" s="181">
        <v>-3.3654000000000002</v>
      </c>
      <c r="G296" s="181">
        <v>4.6630000000000003</v>
      </c>
      <c r="H296" s="181">
        <v>7.1360999999999999</v>
      </c>
      <c r="I296" s="181">
        <v>8.9116</v>
      </c>
      <c r="J296" s="181">
        <v>-0.1163</v>
      </c>
      <c r="K296" s="181">
        <v>4.0064000000000002</v>
      </c>
      <c r="L296" s="181">
        <v>3.3607999999999998</v>
      </c>
      <c r="M296" s="181">
        <v>3.6564000000000001</v>
      </c>
      <c r="N296" s="181">
        <v>4.2793000000000001</v>
      </c>
      <c r="O296" s="181">
        <v>7.9828999999999999</v>
      </c>
      <c r="P296" s="181">
        <v>7.7196999999999996</v>
      </c>
      <c r="Q296" s="181">
        <v>8.5130999999999997</v>
      </c>
      <c r="R296" s="181">
        <v>6.9543999999999997</v>
      </c>
      <c r="S296" s="124"/>
      <c r="T296" s="127"/>
      <c r="U296" s="128"/>
      <c r="V296" s="128"/>
      <c r="W296" s="128"/>
      <c r="X296" s="128"/>
      <c r="Y296" s="128"/>
      <c r="Z296" s="128"/>
      <c r="AA296" s="128"/>
      <c r="AB296" s="128"/>
      <c r="AC296" s="128"/>
      <c r="AD296" s="128"/>
      <c r="AE296" s="128"/>
      <c r="AF296" s="128"/>
      <c r="AG296" s="128"/>
      <c r="AH296" s="128"/>
    </row>
    <row r="297" spans="1:34" x14ac:dyDescent="0.3">
      <c r="A297" s="177" t="s">
        <v>604</v>
      </c>
      <c r="B297" s="177" t="s">
        <v>607</v>
      </c>
      <c r="C297" s="177">
        <v>141588</v>
      </c>
      <c r="D297" s="180">
        <v>44679</v>
      </c>
      <c r="E297" s="181">
        <v>14.2461</v>
      </c>
      <c r="F297" s="181">
        <v>-2.3056999999999999</v>
      </c>
      <c r="G297" s="181">
        <v>3.2462</v>
      </c>
      <c r="H297" s="181">
        <v>6.0829000000000004</v>
      </c>
      <c r="I297" s="181">
        <v>8.6219999999999999</v>
      </c>
      <c r="J297" s="181">
        <v>9.0899999999999995E-2</v>
      </c>
      <c r="K297" s="181">
        <v>3.3727999999999998</v>
      </c>
      <c r="L297" s="181">
        <v>3.5385</v>
      </c>
      <c r="M297" s="181">
        <v>3.9047999999999998</v>
      </c>
      <c r="N297" s="181">
        <v>4.3028000000000004</v>
      </c>
      <c r="O297" s="181">
        <v>7.0867000000000004</v>
      </c>
      <c r="P297" s="181"/>
      <c r="Q297" s="181">
        <v>7.6604999999999999</v>
      </c>
      <c r="R297" s="181">
        <v>7.6463999999999999</v>
      </c>
      <c r="S297" s="124"/>
      <c r="T297" s="127"/>
      <c r="U297" s="128"/>
      <c r="V297" s="128"/>
      <c r="W297" s="128"/>
      <c r="X297" s="128"/>
      <c r="Y297" s="128"/>
      <c r="Z297" s="128"/>
      <c r="AA297" s="128"/>
      <c r="AB297" s="128"/>
      <c r="AC297" s="128"/>
      <c r="AD297" s="128"/>
      <c r="AE297" s="128"/>
      <c r="AF297" s="128"/>
      <c r="AG297" s="128"/>
      <c r="AH297" s="128"/>
    </row>
    <row r="298" spans="1:34" x14ac:dyDescent="0.3">
      <c r="A298" s="177" t="s">
        <v>604</v>
      </c>
      <c r="B298" s="177" t="s">
        <v>608</v>
      </c>
      <c r="C298" s="177">
        <v>141593</v>
      </c>
      <c r="D298" s="180">
        <v>44679</v>
      </c>
      <c r="E298" s="181">
        <v>13.736000000000001</v>
      </c>
      <c r="F298" s="181">
        <v>-2.9226999999999999</v>
      </c>
      <c r="G298" s="181">
        <v>2.6577999999999999</v>
      </c>
      <c r="H298" s="181">
        <v>5.4340000000000002</v>
      </c>
      <c r="I298" s="181">
        <v>7.9622999999999999</v>
      </c>
      <c r="J298" s="181">
        <v>-0.58260000000000001</v>
      </c>
      <c r="K298" s="181">
        <v>2.6987000000000001</v>
      </c>
      <c r="L298" s="181">
        <v>2.8565</v>
      </c>
      <c r="M298" s="181">
        <v>3.2191000000000001</v>
      </c>
      <c r="N298" s="181">
        <v>3.6069</v>
      </c>
      <c r="O298" s="181">
        <v>6.3322000000000003</v>
      </c>
      <c r="P298" s="181"/>
      <c r="Q298" s="181">
        <v>6.8449</v>
      </c>
      <c r="R298" s="181">
        <v>6.9200999999999997</v>
      </c>
      <c r="S298" s="124"/>
      <c r="T298" s="127"/>
      <c r="U298" s="128"/>
      <c r="V298" s="128"/>
      <c r="W298" s="128"/>
      <c r="X298" s="128"/>
      <c r="Y298" s="128"/>
      <c r="Z298" s="128"/>
      <c r="AA298" s="128"/>
      <c r="AB298" s="128"/>
      <c r="AC298" s="128"/>
      <c r="AD298" s="128"/>
      <c r="AE298" s="128"/>
      <c r="AF298" s="128"/>
      <c r="AG298" s="128"/>
      <c r="AH298" s="128"/>
    </row>
    <row r="299" spans="1:34" x14ac:dyDescent="0.3">
      <c r="A299" s="177" t="s">
        <v>604</v>
      </c>
      <c r="B299" s="177" t="s">
        <v>2004</v>
      </c>
      <c r="C299" s="177">
        <v>150235</v>
      </c>
      <c r="D299" s="180">
        <v>44679</v>
      </c>
      <c r="E299" s="181">
        <v>22.183399999999999</v>
      </c>
      <c r="F299" s="181">
        <v>-5.5933999999999999</v>
      </c>
      <c r="G299" s="181">
        <v>10.1</v>
      </c>
      <c r="H299" s="181">
        <v>8.5464000000000002</v>
      </c>
      <c r="I299" s="181">
        <v>10.742100000000001</v>
      </c>
      <c r="J299" s="181">
        <v>-8.8811999999999998</v>
      </c>
      <c r="K299" s="181">
        <v>8.9599999999999999E-2</v>
      </c>
      <c r="L299" s="181">
        <v>0.52480000000000004</v>
      </c>
      <c r="M299" s="181">
        <v>1.0915999999999999</v>
      </c>
      <c r="N299" s="181">
        <v>1.9195</v>
      </c>
      <c r="O299" s="181">
        <v>3.4171999999999998</v>
      </c>
      <c r="P299" s="181">
        <v>4.4812000000000003</v>
      </c>
      <c r="Q299" s="181">
        <v>6.0903999999999998</v>
      </c>
      <c r="R299" s="181">
        <v>4.9379</v>
      </c>
      <c r="S299" s="124"/>
      <c r="T299" s="127"/>
      <c r="U299" s="128"/>
      <c r="V299" s="128"/>
      <c r="W299" s="128"/>
      <c r="X299" s="128"/>
      <c r="Y299" s="128"/>
      <c r="Z299" s="128"/>
      <c r="AA299" s="128"/>
      <c r="AB299" s="128"/>
      <c r="AC299" s="128"/>
      <c r="AD299" s="128"/>
      <c r="AE299" s="128"/>
      <c r="AF299" s="128"/>
      <c r="AG299" s="128"/>
      <c r="AH299" s="128"/>
    </row>
    <row r="300" spans="1:34" x14ac:dyDescent="0.3">
      <c r="A300" s="177" t="s">
        <v>604</v>
      </c>
      <c r="B300" s="177" t="s">
        <v>2005</v>
      </c>
      <c r="C300" s="177">
        <v>150237</v>
      </c>
      <c r="D300" s="180">
        <v>44679</v>
      </c>
      <c r="E300" s="181">
        <v>23.322099999999999</v>
      </c>
      <c r="F300" s="181">
        <v>-5.1638999999999999</v>
      </c>
      <c r="G300" s="181">
        <v>10.4948</v>
      </c>
      <c r="H300" s="181">
        <v>8.9583999999999993</v>
      </c>
      <c r="I300" s="181">
        <v>11.1417</v>
      </c>
      <c r="J300" s="181">
        <v>-8.4905000000000008</v>
      </c>
      <c r="K300" s="181">
        <v>0.48920000000000002</v>
      </c>
      <c r="L300" s="181">
        <v>0.95650000000000002</v>
      </c>
      <c r="M300" s="181">
        <v>1.6322000000000001</v>
      </c>
      <c r="N300" s="181">
        <v>2.5259999999999998</v>
      </c>
      <c r="O300" s="181">
        <v>3.9535999999999998</v>
      </c>
      <c r="P300" s="181">
        <v>4.9893999999999998</v>
      </c>
      <c r="Q300" s="181">
        <v>6.9894999999999996</v>
      </c>
      <c r="R300" s="181">
        <v>5.5441000000000003</v>
      </c>
      <c r="S300" s="124"/>
      <c r="T300" s="127"/>
      <c r="U300" s="128"/>
      <c r="V300" s="128"/>
      <c r="W300" s="128"/>
      <c r="X300" s="128"/>
      <c r="Y300" s="128"/>
      <c r="Z300" s="128"/>
      <c r="AA300" s="128"/>
      <c r="AB300" s="128"/>
      <c r="AC300" s="128"/>
      <c r="AD300" s="128"/>
      <c r="AE300" s="128"/>
      <c r="AF300" s="128"/>
      <c r="AG300" s="128"/>
      <c r="AH300" s="128"/>
    </row>
    <row r="301" spans="1:34" x14ac:dyDescent="0.3">
      <c r="A301" s="177" t="s">
        <v>604</v>
      </c>
      <c r="B301" s="177" t="s">
        <v>609</v>
      </c>
      <c r="C301" s="177">
        <v>126685</v>
      </c>
      <c r="D301" s="180">
        <v>44679</v>
      </c>
      <c r="E301" s="181">
        <v>18.856999999999999</v>
      </c>
      <c r="F301" s="181">
        <v>-4.8384</v>
      </c>
      <c r="G301" s="181">
        <v>1.097</v>
      </c>
      <c r="H301" s="181">
        <v>4.8434999999999997</v>
      </c>
      <c r="I301" s="181">
        <v>7.0921000000000003</v>
      </c>
      <c r="J301" s="181">
        <v>-0.1186</v>
      </c>
      <c r="K301" s="181">
        <v>2.8239999999999998</v>
      </c>
      <c r="L301" s="181">
        <v>2.9712999999999998</v>
      </c>
      <c r="M301" s="181">
        <v>3.1255999999999999</v>
      </c>
      <c r="N301" s="181">
        <v>3.5598000000000001</v>
      </c>
      <c r="O301" s="181">
        <v>7.2192999999999996</v>
      </c>
      <c r="P301" s="181">
        <v>6.9863</v>
      </c>
      <c r="Q301" s="181">
        <v>8.0173000000000005</v>
      </c>
      <c r="R301" s="181">
        <v>5.8315999999999999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604</v>
      </c>
      <c r="B302" s="177" t="s">
        <v>610</v>
      </c>
      <c r="C302" s="177">
        <v>126687</v>
      </c>
      <c r="D302" s="180">
        <v>44679</v>
      </c>
      <c r="E302" s="181">
        <v>17.963200000000001</v>
      </c>
      <c r="F302" s="181">
        <v>-5.4854000000000003</v>
      </c>
      <c r="G302" s="181">
        <v>0.47410000000000002</v>
      </c>
      <c r="H302" s="181">
        <v>4.1833</v>
      </c>
      <c r="I302" s="181">
        <v>6.4650999999999996</v>
      </c>
      <c r="J302" s="181">
        <v>-0.64849999999999997</v>
      </c>
      <c r="K302" s="181">
        <v>2.2155999999999998</v>
      </c>
      <c r="L302" s="181">
        <v>2.3403</v>
      </c>
      <c r="M302" s="181">
        <v>2.4853000000000001</v>
      </c>
      <c r="N302" s="181">
        <v>2.9097</v>
      </c>
      <c r="O302" s="181">
        <v>6.5084</v>
      </c>
      <c r="P302" s="181">
        <v>6.2632000000000003</v>
      </c>
      <c r="Q302" s="181">
        <v>7.3815</v>
      </c>
      <c r="R302" s="181">
        <v>5.1586999999999996</v>
      </c>
      <c r="S302" s="124"/>
      <c r="T302" s="127"/>
      <c r="U302" s="128"/>
      <c r="V302" s="128"/>
      <c r="W302" s="128"/>
      <c r="X302" s="128"/>
      <c r="Y302" s="128"/>
      <c r="Z302" s="128"/>
      <c r="AA302" s="128"/>
      <c r="AB302" s="128"/>
      <c r="AC302" s="128"/>
      <c r="AD302" s="128"/>
      <c r="AE302" s="128"/>
      <c r="AF302" s="128"/>
      <c r="AG302" s="128"/>
      <c r="AH302" s="128"/>
    </row>
    <row r="303" spans="1:34" x14ac:dyDescent="0.3">
      <c r="A303" s="177" t="s">
        <v>604</v>
      </c>
      <c r="B303" s="177" t="s">
        <v>611</v>
      </c>
      <c r="C303" s="177">
        <v>144646</v>
      </c>
      <c r="D303" s="180">
        <v>44679</v>
      </c>
      <c r="E303" s="181">
        <v>13.1715</v>
      </c>
      <c r="F303" s="181">
        <v>-27.966999999999999</v>
      </c>
      <c r="G303" s="181">
        <v>9.2399999999999996E-2</v>
      </c>
      <c r="H303" s="181">
        <v>9.8759999999999994</v>
      </c>
      <c r="I303" s="181">
        <v>12.329000000000001</v>
      </c>
      <c r="J303" s="181">
        <v>-10.542299999999999</v>
      </c>
      <c r="K303" s="181">
        <v>-0.2492</v>
      </c>
      <c r="L303" s="181">
        <v>1.3026</v>
      </c>
      <c r="M303" s="181">
        <v>2.0070000000000001</v>
      </c>
      <c r="N303" s="181">
        <v>2.4891999999999999</v>
      </c>
      <c r="O303" s="181">
        <v>7.0012999999999996</v>
      </c>
      <c r="P303" s="181"/>
      <c r="Q303" s="181">
        <v>7.8776000000000002</v>
      </c>
      <c r="R303" s="181">
        <v>5.3960999999999997</v>
      </c>
      <c r="S303" s="124" t="s">
        <v>1900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604</v>
      </c>
      <c r="B304" s="177" t="s">
        <v>612</v>
      </c>
      <c r="C304" s="177">
        <v>144644</v>
      </c>
      <c r="D304" s="180">
        <v>44679</v>
      </c>
      <c r="E304" s="181">
        <v>13.051399999999999</v>
      </c>
      <c r="F304" s="181">
        <v>-27.944900000000001</v>
      </c>
      <c r="G304" s="181">
        <v>-9.3200000000000005E-2</v>
      </c>
      <c r="H304" s="181">
        <v>9.6862999999999992</v>
      </c>
      <c r="I304" s="181">
        <v>12.0853</v>
      </c>
      <c r="J304" s="181">
        <v>-10.7713</v>
      </c>
      <c r="K304" s="181">
        <v>-0.48730000000000001</v>
      </c>
      <c r="L304" s="181">
        <v>1.0566</v>
      </c>
      <c r="M304" s="181">
        <v>1.7569999999999999</v>
      </c>
      <c r="N304" s="181">
        <v>2.2332000000000001</v>
      </c>
      <c r="O304" s="181">
        <v>6.7310999999999996</v>
      </c>
      <c r="P304" s="181"/>
      <c r="Q304" s="181">
        <v>7.6059000000000001</v>
      </c>
      <c r="R304" s="181">
        <v>5.1323999999999996</v>
      </c>
      <c r="S304" s="124" t="s">
        <v>1900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604</v>
      </c>
      <c r="B305" s="177" t="s">
        <v>613</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604</v>
      </c>
      <c r="B306" s="177" t="s">
        <v>614</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604</v>
      </c>
      <c r="B307" s="177" t="s">
        <v>1761</v>
      </c>
      <c r="C307" s="177">
        <v>148795</v>
      </c>
      <c r="D307" s="180">
        <v>44679</v>
      </c>
      <c r="E307" s="181">
        <v>10.602399999999999</v>
      </c>
      <c r="F307" s="181">
        <v>-75.580699999999993</v>
      </c>
      <c r="G307" s="181">
        <v>-37.6372</v>
      </c>
      <c r="H307" s="181">
        <v>-2.7035</v>
      </c>
      <c r="I307" s="181">
        <v>4.1612</v>
      </c>
      <c r="J307" s="181">
        <v>-11.818300000000001</v>
      </c>
      <c r="K307" s="181">
        <v>-0.29809999999999998</v>
      </c>
      <c r="L307" s="181">
        <v>1.2543</v>
      </c>
      <c r="M307" s="181">
        <v>3.1707999999999998</v>
      </c>
      <c r="N307" s="181">
        <v>4.1144999999999996</v>
      </c>
      <c r="O307" s="181"/>
      <c r="P307" s="181"/>
      <c r="Q307" s="181">
        <v>5.3994999999999997</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604</v>
      </c>
      <c r="B308" s="177" t="s">
        <v>1762</v>
      </c>
      <c r="C308" s="177">
        <v>148797</v>
      </c>
      <c r="D308" s="180">
        <v>44679</v>
      </c>
      <c r="E308" s="181">
        <v>10.584199999999999</v>
      </c>
      <c r="F308" s="181">
        <v>-75.710400000000007</v>
      </c>
      <c r="G308" s="181">
        <v>-37.930199999999999</v>
      </c>
      <c r="H308" s="181">
        <v>-2.9049999999999998</v>
      </c>
      <c r="I308" s="181">
        <v>3.9838</v>
      </c>
      <c r="J308" s="181">
        <v>-11.991</v>
      </c>
      <c r="K308" s="181">
        <v>-0.46310000000000001</v>
      </c>
      <c r="L308" s="181">
        <v>1.0954999999999999</v>
      </c>
      <c r="M308" s="181">
        <v>3.0116999999999998</v>
      </c>
      <c r="N308" s="181">
        <v>3.9531999999999998</v>
      </c>
      <c r="O308" s="181"/>
      <c r="P308" s="181"/>
      <c r="Q308" s="181">
        <v>5.2369000000000003</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604</v>
      </c>
      <c r="B309" s="177" t="s">
        <v>615</v>
      </c>
      <c r="C309" s="177">
        <v>100528</v>
      </c>
      <c r="D309" s="180">
        <v>44679</v>
      </c>
      <c r="E309" s="181">
        <v>80.349500000000006</v>
      </c>
      <c r="F309" s="181">
        <v>-6.3586</v>
      </c>
      <c r="G309" s="181">
        <v>1.2115</v>
      </c>
      <c r="H309" s="181">
        <v>3.8121</v>
      </c>
      <c r="I309" s="181">
        <v>6.5834000000000001</v>
      </c>
      <c r="J309" s="181">
        <v>0.7097</v>
      </c>
      <c r="K309" s="181">
        <v>2.7726999999999999</v>
      </c>
      <c r="L309" s="181">
        <v>2.8155000000000001</v>
      </c>
      <c r="M309" s="181">
        <v>3.1046999999999998</v>
      </c>
      <c r="N309" s="181">
        <v>3.4556</v>
      </c>
      <c r="O309" s="181">
        <v>6.7775999999999996</v>
      </c>
      <c r="P309" s="181">
        <v>7.0202</v>
      </c>
      <c r="Q309" s="181">
        <v>8.7423999999999999</v>
      </c>
      <c r="R309" s="181">
        <v>6.3262</v>
      </c>
      <c r="S309" s="124"/>
      <c r="T309" s="127"/>
      <c r="U309" s="128"/>
      <c r="V309" s="128"/>
      <c r="W309" s="128"/>
      <c r="X309" s="128"/>
      <c r="Y309" s="128"/>
      <c r="Z309" s="128"/>
      <c r="AA309" s="128"/>
      <c r="AB309" s="128"/>
      <c r="AC309" s="128"/>
      <c r="AD309" s="128"/>
      <c r="AE309" s="128"/>
      <c r="AF309" s="128"/>
      <c r="AG309" s="128"/>
      <c r="AH309" s="128"/>
    </row>
    <row r="310" spans="1:34" x14ac:dyDescent="0.3">
      <c r="A310" s="177" t="s">
        <v>604</v>
      </c>
      <c r="B310" s="177" t="s">
        <v>616</v>
      </c>
      <c r="C310" s="177">
        <v>118569</v>
      </c>
      <c r="D310" s="180">
        <v>44679</v>
      </c>
      <c r="E310" s="181">
        <v>85.520499999999998</v>
      </c>
      <c r="F310" s="181">
        <v>-5.7609000000000004</v>
      </c>
      <c r="G310" s="181">
        <v>1.8212999999999999</v>
      </c>
      <c r="H310" s="181">
        <v>4.4119000000000002</v>
      </c>
      <c r="I310" s="181">
        <v>7.1828000000000003</v>
      </c>
      <c r="J310" s="181">
        <v>1.3080000000000001</v>
      </c>
      <c r="K310" s="181">
        <v>3.3666999999999998</v>
      </c>
      <c r="L310" s="181">
        <v>3.3788999999999998</v>
      </c>
      <c r="M310" s="181">
        <v>3.6619000000000002</v>
      </c>
      <c r="N310" s="181">
        <v>4.0153999999999996</v>
      </c>
      <c r="O310" s="181">
        <v>7.3738000000000001</v>
      </c>
      <c r="P310" s="181">
        <v>7.6363000000000003</v>
      </c>
      <c r="Q310" s="181">
        <v>8.8092000000000006</v>
      </c>
      <c r="R310" s="181">
        <v>6.9161999999999999</v>
      </c>
      <c r="S310" s="124"/>
      <c r="T310" s="127"/>
      <c r="U310" s="128"/>
      <c r="V310" s="128"/>
      <c r="W310" s="128"/>
      <c r="X310" s="128"/>
      <c r="Y310" s="128"/>
      <c r="Z310" s="128"/>
      <c r="AA310" s="128"/>
      <c r="AB310" s="128"/>
      <c r="AC310" s="128"/>
      <c r="AD310" s="128"/>
      <c r="AE310" s="128"/>
      <c r="AF310" s="128"/>
      <c r="AG310" s="128"/>
      <c r="AH310" s="128"/>
    </row>
    <row r="311" spans="1:34" x14ac:dyDescent="0.3">
      <c r="A311" s="177" t="s">
        <v>604</v>
      </c>
      <c r="B311" s="177" t="s">
        <v>617</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604</v>
      </c>
      <c r="B312" s="177" t="s">
        <v>618</v>
      </c>
      <c r="C312" s="177">
        <v>113070</v>
      </c>
      <c r="D312" s="180">
        <v>44679</v>
      </c>
      <c r="E312" s="181">
        <v>26.0364</v>
      </c>
      <c r="F312" s="181">
        <v>-13.7333</v>
      </c>
      <c r="G312" s="181">
        <v>1.3552999999999999</v>
      </c>
      <c r="H312" s="181">
        <v>7.3803000000000001</v>
      </c>
      <c r="I312" s="181">
        <v>9.4948999999999995</v>
      </c>
      <c r="J312" s="181">
        <v>-3.0041000000000002</v>
      </c>
      <c r="K312" s="181">
        <v>2.1311</v>
      </c>
      <c r="L312" s="181">
        <v>1.9945999999999999</v>
      </c>
      <c r="M312" s="181">
        <v>3.0735999999999999</v>
      </c>
      <c r="N312" s="181">
        <v>3.7311000000000001</v>
      </c>
      <c r="O312" s="181">
        <v>7.7281000000000004</v>
      </c>
      <c r="P312" s="181">
        <v>7.4421999999999997</v>
      </c>
      <c r="Q312" s="181">
        <v>8.4187999999999992</v>
      </c>
      <c r="R312" s="181">
        <v>6.4748000000000001</v>
      </c>
      <c r="S312" s="124"/>
      <c r="T312" s="127"/>
      <c r="U312" s="128"/>
      <c r="V312" s="128"/>
      <c r="W312" s="128"/>
      <c r="X312" s="128"/>
      <c r="Y312" s="128"/>
      <c r="Z312" s="128"/>
      <c r="AA312" s="128"/>
      <c r="AB312" s="128"/>
      <c r="AC312" s="128"/>
      <c r="AD312" s="128"/>
      <c r="AE312" s="128"/>
      <c r="AF312" s="128"/>
      <c r="AG312" s="128"/>
      <c r="AH312" s="128"/>
    </row>
    <row r="313" spans="1:34" x14ac:dyDescent="0.3">
      <c r="A313" s="177" t="s">
        <v>604</v>
      </c>
      <c r="B313" s="177" t="s">
        <v>619</v>
      </c>
      <c r="C313" s="177">
        <v>118987</v>
      </c>
      <c r="D313" s="180">
        <v>44679</v>
      </c>
      <c r="E313" s="181">
        <v>26.388300000000001</v>
      </c>
      <c r="F313" s="181">
        <v>-13.5502</v>
      </c>
      <c r="G313" s="181">
        <v>1.6138999999999999</v>
      </c>
      <c r="H313" s="181">
        <v>7.6582999999999997</v>
      </c>
      <c r="I313" s="181">
        <v>9.7024000000000008</v>
      </c>
      <c r="J313" s="181">
        <v>-2.7599</v>
      </c>
      <c r="K313" s="181">
        <v>2.4133</v>
      </c>
      <c r="L313" s="181">
        <v>2.2890999999999999</v>
      </c>
      <c r="M313" s="181">
        <v>3.3774000000000002</v>
      </c>
      <c r="N313" s="181">
        <v>4.0420999999999996</v>
      </c>
      <c r="O313" s="181">
        <v>7.9930000000000003</v>
      </c>
      <c r="P313" s="181">
        <v>7.6468999999999996</v>
      </c>
      <c r="Q313" s="181">
        <v>8.3878000000000004</v>
      </c>
      <c r="R313" s="181">
        <v>6.7888000000000002</v>
      </c>
      <c r="S313" s="124"/>
      <c r="T313" s="127"/>
      <c r="U313" s="128"/>
      <c r="V313" s="128"/>
      <c r="W313" s="128"/>
      <c r="X313" s="128"/>
      <c r="Y313" s="128"/>
      <c r="Z313" s="128"/>
      <c r="AA313" s="128"/>
      <c r="AB313" s="128"/>
      <c r="AC313" s="128"/>
      <c r="AD313" s="128"/>
      <c r="AE313" s="128"/>
      <c r="AF313" s="128"/>
      <c r="AG313" s="128"/>
      <c r="AH313" s="128"/>
    </row>
    <row r="314" spans="1:34" x14ac:dyDescent="0.3">
      <c r="A314" s="177" t="s">
        <v>604</v>
      </c>
      <c r="B314" s="177" t="s">
        <v>1763</v>
      </c>
      <c r="C314" s="177">
        <v>148492</v>
      </c>
      <c r="D314" s="180">
        <v>44679</v>
      </c>
      <c r="E314" s="181">
        <v>10.6454</v>
      </c>
      <c r="F314" s="181">
        <v>-13.367100000000001</v>
      </c>
      <c r="G314" s="181">
        <v>-3.5419999999999998</v>
      </c>
      <c r="H314" s="181">
        <v>1.3717999999999999</v>
      </c>
      <c r="I314" s="181">
        <v>6.0495000000000001</v>
      </c>
      <c r="J314" s="181">
        <v>-3.6496</v>
      </c>
      <c r="K314" s="181">
        <v>2.0023</v>
      </c>
      <c r="L314" s="181">
        <v>2.298</v>
      </c>
      <c r="M314" s="181">
        <v>3.0948000000000002</v>
      </c>
      <c r="N314" s="181">
        <v>3.73</v>
      </c>
      <c r="O314" s="181"/>
      <c r="P314" s="181"/>
      <c r="Q314" s="181">
        <v>4.0427999999999997</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604</v>
      </c>
      <c r="B315" s="177" t="s">
        <v>1764</v>
      </c>
      <c r="C315" s="177">
        <v>148496</v>
      </c>
      <c r="D315" s="180">
        <v>44679</v>
      </c>
      <c r="E315" s="181">
        <v>10.5753</v>
      </c>
      <c r="F315" s="181">
        <v>-13.8005</v>
      </c>
      <c r="G315" s="181">
        <v>-3.9104000000000001</v>
      </c>
      <c r="H315" s="181">
        <v>0.98629999999999995</v>
      </c>
      <c r="I315" s="181">
        <v>5.6504000000000003</v>
      </c>
      <c r="J315" s="181">
        <v>-4.0609000000000002</v>
      </c>
      <c r="K315" s="181">
        <v>1.5784</v>
      </c>
      <c r="L315" s="181">
        <v>1.8701000000000001</v>
      </c>
      <c r="M315" s="181">
        <v>2.6661000000000001</v>
      </c>
      <c r="N315" s="181">
        <v>3.2955999999999999</v>
      </c>
      <c r="O315" s="181"/>
      <c r="P315" s="181"/>
      <c r="Q315" s="181">
        <v>3.6080999999999999</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604</v>
      </c>
      <c r="B316" s="177" t="s">
        <v>620</v>
      </c>
      <c r="C316" s="177">
        <v>111987</v>
      </c>
      <c r="D316" s="180">
        <v>44679</v>
      </c>
      <c r="E316" s="181">
        <v>23.673500000000001</v>
      </c>
      <c r="F316" s="181">
        <v>-6.4744000000000002</v>
      </c>
      <c r="G316" s="181">
        <v>2.6215999999999999</v>
      </c>
      <c r="H316" s="181">
        <v>8.5380000000000003</v>
      </c>
      <c r="I316" s="181">
        <v>10.228999999999999</v>
      </c>
      <c r="J316" s="181">
        <v>1.9479</v>
      </c>
      <c r="K316" s="181">
        <v>3.7519</v>
      </c>
      <c r="L316" s="181">
        <v>2.4108000000000001</v>
      </c>
      <c r="M316" s="181">
        <v>3.5813999999999999</v>
      </c>
      <c r="N316" s="181">
        <v>3.8462000000000001</v>
      </c>
      <c r="O316" s="181">
        <v>7.3323999999999998</v>
      </c>
      <c r="P316" s="181">
        <v>7.1269999999999998</v>
      </c>
      <c r="Q316" s="181">
        <v>7.0094000000000003</v>
      </c>
      <c r="R316" s="181">
        <v>6.3672000000000004</v>
      </c>
      <c r="S316" s="124"/>
      <c r="T316" s="127"/>
      <c r="U316" s="128"/>
      <c r="V316" s="128"/>
      <c r="W316" s="128"/>
      <c r="X316" s="128"/>
      <c r="Y316" s="128"/>
      <c r="Z316" s="128"/>
      <c r="AA316" s="128"/>
      <c r="AB316" s="128"/>
      <c r="AC316" s="128"/>
      <c r="AD316" s="128"/>
      <c r="AE316" s="128"/>
      <c r="AF316" s="128"/>
      <c r="AG316" s="128"/>
      <c r="AH316" s="128"/>
    </row>
    <row r="317" spans="1:34" x14ac:dyDescent="0.3">
      <c r="A317" s="177" t="s">
        <v>604</v>
      </c>
      <c r="B317" s="177" t="s">
        <v>621</v>
      </c>
      <c r="C317" s="177">
        <v>120692</v>
      </c>
      <c r="D317" s="180">
        <v>44679</v>
      </c>
      <c r="E317" s="181">
        <v>24.610600000000002</v>
      </c>
      <c r="F317" s="181">
        <v>-6.2279999999999998</v>
      </c>
      <c r="G317" s="181">
        <v>2.9175</v>
      </c>
      <c r="H317" s="181">
        <v>8.85</v>
      </c>
      <c r="I317" s="181">
        <v>10.5359</v>
      </c>
      <c r="J317" s="181">
        <v>2.2625000000000002</v>
      </c>
      <c r="K317" s="181">
        <v>4.0694999999999997</v>
      </c>
      <c r="L317" s="181">
        <v>2.7282000000000002</v>
      </c>
      <c r="M317" s="181">
        <v>3.9033000000000002</v>
      </c>
      <c r="N317" s="181">
        <v>4.1722999999999999</v>
      </c>
      <c r="O317" s="181">
        <v>7.6676000000000002</v>
      </c>
      <c r="P317" s="181">
        <v>7.4602000000000004</v>
      </c>
      <c r="Q317" s="181">
        <v>8.3972999999999995</v>
      </c>
      <c r="R317" s="181">
        <v>6.7007000000000003</v>
      </c>
      <c r="S317" s="124"/>
      <c r="T317" s="127"/>
      <c r="U317" s="128"/>
      <c r="V317" s="128"/>
      <c r="W317" s="128"/>
      <c r="X317" s="128"/>
      <c r="Y317" s="128"/>
      <c r="Z317" s="128"/>
      <c r="AA317" s="128"/>
      <c r="AB317" s="128"/>
      <c r="AC317" s="128"/>
      <c r="AD317" s="128"/>
      <c r="AE317" s="128"/>
      <c r="AF317" s="128"/>
      <c r="AG317" s="128"/>
      <c r="AH317" s="128"/>
    </row>
    <row r="318" spans="1:34" x14ac:dyDescent="0.3">
      <c r="A318" s="177" t="s">
        <v>604</v>
      </c>
      <c r="B318" s="177" t="s">
        <v>622</v>
      </c>
      <c r="C318" s="177">
        <v>135916</v>
      </c>
      <c r="D318" s="180">
        <v>44679</v>
      </c>
      <c r="E318" s="181">
        <v>15.988200000000001</v>
      </c>
      <c r="F318" s="181">
        <v>-16.201599999999999</v>
      </c>
      <c r="G318" s="181">
        <v>-4.6402000000000001</v>
      </c>
      <c r="H318" s="181">
        <v>3.5899000000000001</v>
      </c>
      <c r="I318" s="181">
        <v>7.2660999999999998</v>
      </c>
      <c r="J318" s="181">
        <v>-2.3298999999999999</v>
      </c>
      <c r="K318" s="181">
        <v>2.2214999999999998</v>
      </c>
      <c r="L318" s="181">
        <v>2.6678999999999999</v>
      </c>
      <c r="M318" s="181">
        <v>3.2056</v>
      </c>
      <c r="N318" s="181">
        <v>3.8174999999999999</v>
      </c>
      <c r="O318" s="181">
        <v>7.4047000000000001</v>
      </c>
      <c r="P318" s="181">
        <v>7.2663000000000002</v>
      </c>
      <c r="Q318" s="181">
        <v>7.7382999999999997</v>
      </c>
      <c r="R318" s="181">
        <v>6.9104999999999999</v>
      </c>
      <c r="S318" s="124"/>
      <c r="T318" s="127"/>
      <c r="U318" s="128"/>
      <c r="V318" s="128"/>
      <c r="W318" s="128"/>
      <c r="X318" s="128"/>
      <c r="Y318" s="128"/>
      <c r="Z318" s="128"/>
      <c r="AA318" s="128"/>
      <c r="AB318" s="128"/>
      <c r="AC318" s="128"/>
      <c r="AD318" s="128"/>
      <c r="AE318" s="128"/>
      <c r="AF318" s="128"/>
      <c r="AG318" s="128"/>
      <c r="AH318" s="128"/>
    </row>
    <row r="319" spans="1:34" x14ac:dyDescent="0.3">
      <c r="A319" s="177" t="s">
        <v>604</v>
      </c>
      <c r="B319" s="177" t="s">
        <v>623</v>
      </c>
      <c r="C319" s="177">
        <v>135914</v>
      </c>
      <c r="D319" s="180">
        <v>44679</v>
      </c>
      <c r="E319" s="181">
        <v>15.68</v>
      </c>
      <c r="F319" s="181">
        <v>-16.5199</v>
      </c>
      <c r="G319" s="181">
        <v>-4.8864000000000001</v>
      </c>
      <c r="H319" s="181">
        <v>3.3275999999999999</v>
      </c>
      <c r="I319" s="181">
        <v>6.9722999999999997</v>
      </c>
      <c r="J319" s="181">
        <v>-2.6297999999999999</v>
      </c>
      <c r="K319" s="181">
        <v>1.8969</v>
      </c>
      <c r="L319" s="181">
        <v>2.3485999999999998</v>
      </c>
      <c r="M319" s="181">
        <v>2.8887</v>
      </c>
      <c r="N319" s="181">
        <v>3.4983</v>
      </c>
      <c r="O319" s="181">
        <v>7.0755999999999997</v>
      </c>
      <c r="P319" s="181">
        <v>6.9435000000000002</v>
      </c>
      <c r="Q319" s="181">
        <v>7.4058000000000002</v>
      </c>
      <c r="R319" s="181">
        <v>6.5814000000000004</v>
      </c>
      <c r="S319" s="124"/>
      <c r="T319" s="127"/>
      <c r="U319" s="128"/>
      <c r="V319" s="128"/>
      <c r="W319" s="128"/>
      <c r="X319" s="128"/>
      <c r="Y319" s="128"/>
      <c r="Z319" s="128"/>
      <c r="AA319" s="128"/>
      <c r="AB319" s="128"/>
      <c r="AC319" s="128"/>
      <c r="AD319" s="128"/>
      <c r="AE319" s="128"/>
      <c r="AF319" s="128"/>
      <c r="AG319" s="128"/>
      <c r="AH319" s="128"/>
    </row>
    <row r="320" spans="1:34" x14ac:dyDescent="0.3">
      <c r="A320" s="177" t="s">
        <v>604</v>
      </c>
      <c r="B320" s="177" t="s">
        <v>624</v>
      </c>
      <c r="C320" s="177">
        <v>106177</v>
      </c>
      <c r="D320" s="180">
        <v>44679</v>
      </c>
      <c r="E320" s="181">
        <v>2577.4749000000002</v>
      </c>
      <c r="F320" s="181">
        <v>-6.6390000000000002</v>
      </c>
      <c r="G320" s="181">
        <v>1.5546</v>
      </c>
      <c r="H320" s="181">
        <v>4.9391999999999996</v>
      </c>
      <c r="I320" s="181">
        <v>7.3693999999999997</v>
      </c>
      <c r="J320" s="181">
        <v>-1.8411999999999999</v>
      </c>
      <c r="K320" s="181">
        <v>2.3641000000000001</v>
      </c>
      <c r="L320" s="181">
        <v>2.4312</v>
      </c>
      <c r="M320" s="181">
        <v>2.7631000000000001</v>
      </c>
      <c r="N320" s="181">
        <v>3.2521</v>
      </c>
      <c r="O320" s="181">
        <v>7.1553000000000004</v>
      </c>
      <c r="P320" s="181">
        <v>6.2312000000000003</v>
      </c>
      <c r="Q320" s="181">
        <v>6.6304999999999996</v>
      </c>
      <c r="R320" s="181">
        <v>5.9401000000000002</v>
      </c>
      <c r="S320" s="124"/>
      <c r="T320" s="127"/>
      <c r="U320" s="128"/>
      <c r="V320" s="128"/>
      <c r="W320" s="128"/>
      <c r="X320" s="128"/>
      <c r="Y320" s="128"/>
      <c r="Z320" s="128"/>
      <c r="AA320" s="128"/>
      <c r="AB320" s="128"/>
      <c r="AC320" s="128"/>
      <c r="AD320" s="128"/>
      <c r="AE320" s="128"/>
      <c r="AF320" s="128"/>
      <c r="AG320" s="128"/>
      <c r="AH320" s="128"/>
    </row>
    <row r="321" spans="1:34" x14ac:dyDescent="0.3">
      <c r="A321" s="177" t="s">
        <v>604</v>
      </c>
      <c r="B321" s="177" t="s">
        <v>625</v>
      </c>
      <c r="C321" s="177">
        <v>120497</v>
      </c>
      <c r="D321" s="180">
        <v>44679</v>
      </c>
      <c r="E321" s="181">
        <v>2729.0497</v>
      </c>
      <c r="F321" s="181">
        <v>-6.2582000000000004</v>
      </c>
      <c r="G321" s="181">
        <v>1.9347000000000001</v>
      </c>
      <c r="H321" s="181">
        <v>5.3197000000000001</v>
      </c>
      <c r="I321" s="181">
        <v>7.7507000000000001</v>
      </c>
      <c r="J321" s="181">
        <v>-1.4617</v>
      </c>
      <c r="K321" s="181">
        <v>2.7502</v>
      </c>
      <c r="L321" s="181">
        <v>2.8281999999999998</v>
      </c>
      <c r="M321" s="181">
        <v>3.1665000000000001</v>
      </c>
      <c r="N321" s="181">
        <v>3.6616</v>
      </c>
      <c r="O321" s="181">
        <v>7.5811000000000002</v>
      </c>
      <c r="P321" s="181">
        <v>6.7693000000000003</v>
      </c>
      <c r="Q321" s="181">
        <v>7.6059999999999999</v>
      </c>
      <c r="R321" s="181">
        <v>6.3624999999999998</v>
      </c>
      <c r="S321" s="124"/>
      <c r="T321" s="127"/>
      <c r="U321" s="128"/>
      <c r="V321" s="128"/>
      <c r="W321" s="128"/>
      <c r="X321" s="128"/>
      <c r="Y321" s="128"/>
      <c r="Z321" s="128"/>
      <c r="AA321" s="128"/>
      <c r="AB321" s="128"/>
      <c r="AC321" s="128"/>
      <c r="AD321" s="128"/>
      <c r="AE321" s="128"/>
      <c r="AF321" s="128"/>
      <c r="AG321" s="128"/>
      <c r="AH321" s="128"/>
    </row>
    <row r="322" spans="1:34" x14ac:dyDescent="0.3">
      <c r="A322" s="177" t="s">
        <v>604</v>
      </c>
      <c r="B322" s="177" t="s">
        <v>626</v>
      </c>
      <c r="C322" s="177">
        <v>133782</v>
      </c>
      <c r="D322" s="180">
        <v>44679</v>
      </c>
      <c r="E322" s="181">
        <v>3034.1433000000002</v>
      </c>
      <c r="F322" s="181">
        <v>-5.9069000000000003</v>
      </c>
      <c r="G322" s="181">
        <v>5.4058000000000002</v>
      </c>
      <c r="H322" s="181">
        <v>7.5590999999999999</v>
      </c>
      <c r="I322" s="181">
        <v>8.2227999999999994</v>
      </c>
      <c r="J322" s="181">
        <v>1.3097000000000001</v>
      </c>
      <c r="K322" s="181">
        <v>3.0268000000000002</v>
      </c>
      <c r="L322" s="181">
        <v>2.7252999999999998</v>
      </c>
      <c r="M322" s="181">
        <v>3.5891999999999999</v>
      </c>
      <c r="N322" s="181">
        <v>4.0289999999999999</v>
      </c>
      <c r="O322" s="181">
        <v>6.9680999999999997</v>
      </c>
      <c r="P322" s="181">
        <v>7.1542000000000003</v>
      </c>
      <c r="Q322" s="181">
        <v>7.8925000000000001</v>
      </c>
      <c r="R322" s="181">
        <v>6.0404</v>
      </c>
      <c r="S322" s="124"/>
      <c r="T322" s="127"/>
      <c r="U322" s="128"/>
      <c r="V322" s="128"/>
      <c r="W322" s="128"/>
      <c r="X322" s="128"/>
      <c r="Y322" s="128"/>
      <c r="Z322" s="128"/>
      <c r="AA322" s="128"/>
      <c r="AB322" s="128"/>
      <c r="AC322" s="128"/>
      <c r="AD322" s="128"/>
      <c r="AE322" s="128"/>
      <c r="AF322" s="128"/>
      <c r="AG322" s="128"/>
      <c r="AH322" s="128"/>
    </row>
    <row r="323" spans="1:34" x14ac:dyDescent="0.3">
      <c r="A323" s="177" t="s">
        <v>604</v>
      </c>
      <c r="B323" s="177" t="s">
        <v>627</v>
      </c>
      <c r="C323" s="177">
        <v>133791</v>
      </c>
      <c r="D323" s="180">
        <v>44679</v>
      </c>
      <c r="E323" s="181">
        <v>3134.0783000000001</v>
      </c>
      <c r="F323" s="181">
        <v>-5.5381</v>
      </c>
      <c r="G323" s="181">
        <v>5.7756999999999996</v>
      </c>
      <c r="H323" s="181">
        <v>7.9295999999999998</v>
      </c>
      <c r="I323" s="181">
        <v>8.5913000000000004</v>
      </c>
      <c r="J323" s="181">
        <v>1.6753</v>
      </c>
      <c r="K323" s="181">
        <v>3.3929999999999998</v>
      </c>
      <c r="L323" s="181">
        <v>3.0939000000000001</v>
      </c>
      <c r="M323" s="181">
        <v>3.9563000000000001</v>
      </c>
      <c r="N323" s="181">
        <v>4.3996000000000004</v>
      </c>
      <c r="O323" s="181">
        <v>7.3090000000000002</v>
      </c>
      <c r="P323" s="181">
        <v>7.4809999999999999</v>
      </c>
      <c r="Q323" s="181">
        <v>8.2950999999999997</v>
      </c>
      <c r="R323" s="181">
        <v>6.3989000000000003</v>
      </c>
      <c r="S323" s="124"/>
      <c r="T323" s="127"/>
      <c r="U323" s="128"/>
      <c r="V323" s="128"/>
      <c r="W323" s="128"/>
      <c r="X323" s="128"/>
      <c r="Y323" s="128"/>
      <c r="Z323" s="128"/>
      <c r="AA323" s="128"/>
      <c r="AB323" s="128"/>
      <c r="AC323" s="128"/>
      <c r="AD323" s="128"/>
      <c r="AE323" s="128"/>
      <c r="AF323" s="128"/>
      <c r="AG323" s="128"/>
      <c r="AH323" s="128"/>
    </row>
    <row r="324" spans="1:34" x14ac:dyDescent="0.3">
      <c r="A324" s="177" t="s">
        <v>604</v>
      </c>
      <c r="B324" s="177" t="s">
        <v>628</v>
      </c>
      <c r="C324" s="177">
        <v>119844</v>
      </c>
      <c r="D324" s="180">
        <v>44679</v>
      </c>
      <c r="E324" s="181">
        <v>62.185899999999997</v>
      </c>
      <c r="F324" s="181">
        <v>-23.286999999999999</v>
      </c>
      <c r="G324" s="181">
        <v>1.4283999999999999</v>
      </c>
      <c r="H324" s="181">
        <v>14.2683</v>
      </c>
      <c r="I324" s="181">
        <v>11.819599999999999</v>
      </c>
      <c r="J324" s="181">
        <v>-10.1251</v>
      </c>
      <c r="K324" s="181">
        <v>0.4662</v>
      </c>
      <c r="L324" s="181">
        <v>0.48459999999999998</v>
      </c>
      <c r="M324" s="181">
        <v>2.9950000000000001</v>
      </c>
      <c r="N324" s="181">
        <v>3.5764999999999998</v>
      </c>
      <c r="O324" s="181">
        <v>8.9229000000000003</v>
      </c>
      <c r="P324" s="181">
        <v>7.8082000000000003</v>
      </c>
      <c r="Q324" s="181">
        <v>7.8726000000000003</v>
      </c>
      <c r="R324" s="181">
        <v>6.2477999999999998</v>
      </c>
      <c r="S324" s="124"/>
      <c r="T324" s="127"/>
      <c r="U324" s="128"/>
      <c r="V324" s="128"/>
      <c r="W324" s="128"/>
      <c r="X324" s="128"/>
      <c r="Y324" s="128"/>
      <c r="Z324" s="128"/>
      <c r="AA324" s="128"/>
      <c r="AB324" s="128"/>
      <c r="AC324" s="128"/>
      <c r="AD324" s="128"/>
      <c r="AE324" s="128"/>
      <c r="AF324" s="128"/>
      <c r="AG324" s="128"/>
      <c r="AH324" s="128"/>
    </row>
    <row r="325" spans="1:34" x14ac:dyDescent="0.3">
      <c r="A325" s="177" t="s">
        <v>604</v>
      </c>
      <c r="B325" s="177" t="s">
        <v>629</v>
      </c>
      <c r="C325" s="177">
        <v>112410</v>
      </c>
      <c r="D325" s="180">
        <v>44679</v>
      </c>
      <c r="E325" s="181">
        <v>59.011200000000002</v>
      </c>
      <c r="F325" s="181">
        <v>-23.674199999999999</v>
      </c>
      <c r="G325" s="181">
        <v>1.0928</v>
      </c>
      <c r="H325" s="181">
        <v>13.9274</v>
      </c>
      <c r="I325" s="181">
        <v>11.476000000000001</v>
      </c>
      <c r="J325" s="181">
        <v>-10.462999999999999</v>
      </c>
      <c r="K325" s="181">
        <v>0.12509999999999999</v>
      </c>
      <c r="L325" s="181">
        <v>0.1439</v>
      </c>
      <c r="M325" s="181">
        <v>2.6476000000000002</v>
      </c>
      <c r="N325" s="181">
        <v>3.2248999999999999</v>
      </c>
      <c r="O325" s="181">
        <v>8.5568000000000008</v>
      </c>
      <c r="P325" s="181">
        <v>7.4581999999999997</v>
      </c>
      <c r="Q325" s="181">
        <v>7.3304</v>
      </c>
      <c r="R325" s="181">
        <v>5.8872999999999998</v>
      </c>
      <c r="S325" s="124"/>
      <c r="T325" s="127"/>
      <c r="U325" s="128"/>
      <c r="V325" s="128"/>
      <c r="W325" s="128"/>
      <c r="X325" s="128"/>
      <c r="Y325" s="128"/>
      <c r="Z325" s="128"/>
      <c r="AA325" s="128"/>
      <c r="AB325" s="128"/>
      <c r="AC325" s="128"/>
      <c r="AD325" s="128"/>
      <c r="AE325" s="128"/>
      <c r="AF325" s="128"/>
      <c r="AG325" s="128"/>
      <c r="AH325" s="128"/>
    </row>
    <row r="326" spans="1:34" x14ac:dyDescent="0.3">
      <c r="A326" s="177" t="s">
        <v>604</v>
      </c>
      <c r="B326" s="177" t="s">
        <v>1765</v>
      </c>
      <c r="C326" s="177">
        <v>148755</v>
      </c>
      <c r="D326" s="180">
        <v>44679</v>
      </c>
      <c r="E326" s="181">
        <v>10.466799999999999</v>
      </c>
      <c r="F326" s="181">
        <v>-11.8527</v>
      </c>
      <c r="G326" s="181">
        <v>4.8841000000000001</v>
      </c>
      <c r="H326" s="181">
        <v>6.0848000000000004</v>
      </c>
      <c r="I326" s="181">
        <v>8.2577999999999996</v>
      </c>
      <c r="J326" s="181">
        <v>-1.3033999999999999</v>
      </c>
      <c r="K326" s="181">
        <v>2.4205000000000001</v>
      </c>
      <c r="L326" s="181">
        <v>2.6204999999999998</v>
      </c>
      <c r="M326" s="181">
        <v>3.0009999999999999</v>
      </c>
      <c r="N326" s="181">
        <v>3.5333000000000001</v>
      </c>
      <c r="O326" s="181"/>
      <c r="P326" s="181"/>
      <c r="Q326" s="181">
        <v>4.1764000000000001</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604</v>
      </c>
      <c r="B327" s="177" t="s">
        <v>1766</v>
      </c>
      <c r="C327" s="177">
        <v>148757</v>
      </c>
      <c r="D327" s="180">
        <v>44679</v>
      </c>
      <c r="E327" s="181">
        <v>10.414999999999999</v>
      </c>
      <c r="F327" s="181">
        <v>-12.261799999999999</v>
      </c>
      <c r="G327" s="181">
        <v>4.3238000000000003</v>
      </c>
      <c r="H327" s="181">
        <v>5.6635</v>
      </c>
      <c r="I327" s="181">
        <v>7.8285999999999998</v>
      </c>
      <c r="J327" s="181">
        <v>-1.7271000000000001</v>
      </c>
      <c r="K327" s="181">
        <v>1.98</v>
      </c>
      <c r="L327" s="181">
        <v>2.1762000000000001</v>
      </c>
      <c r="M327" s="181">
        <v>2.5537000000000001</v>
      </c>
      <c r="N327" s="181">
        <v>3.0790000000000002</v>
      </c>
      <c r="O327" s="181"/>
      <c r="P327" s="181"/>
      <c r="Q327" s="181">
        <v>3.7139000000000002</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604</v>
      </c>
      <c r="B328" s="177" t="s">
        <v>1680</v>
      </c>
      <c r="C328" s="177">
        <v>100856</v>
      </c>
      <c r="D328" s="180">
        <v>44679</v>
      </c>
      <c r="E328" s="181">
        <v>47.773699999999998</v>
      </c>
      <c r="F328" s="181">
        <v>1.1460999999999999</v>
      </c>
      <c r="G328" s="181">
        <v>6.6250999999999998</v>
      </c>
      <c r="H328" s="181">
        <v>7.9141000000000004</v>
      </c>
      <c r="I328" s="181">
        <v>10.3017</v>
      </c>
      <c r="J328" s="181">
        <v>1.0434000000000001</v>
      </c>
      <c r="K328" s="181">
        <v>3.5028999999999999</v>
      </c>
      <c r="L328" s="181">
        <v>3.6764000000000001</v>
      </c>
      <c r="M328" s="181">
        <v>3.8982999999999999</v>
      </c>
      <c r="N328" s="181">
        <v>4.5846</v>
      </c>
      <c r="O328" s="181">
        <v>6.6962000000000002</v>
      </c>
      <c r="P328" s="181">
        <v>6.8640999999999996</v>
      </c>
      <c r="Q328" s="181">
        <v>7.4969999999999999</v>
      </c>
      <c r="R328" s="181">
        <v>6.5903999999999998</v>
      </c>
      <c r="S328" s="124"/>
      <c r="T328" s="127"/>
      <c r="U328" s="128"/>
      <c r="V328" s="128"/>
      <c r="W328" s="128"/>
      <c r="X328" s="128"/>
      <c r="Y328" s="128"/>
      <c r="Z328" s="128"/>
      <c r="AA328" s="128"/>
      <c r="AB328" s="128"/>
      <c r="AC328" s="128"/>
      <c r="AD328" s="128"/>
      <c r="AE328" s="128"/>
      <c r="AF328" s="128"/>
      <c r="AG328" s="128"/>
      <c r="AH328" s="128"/>
    </row>
    <row r="329" spans="1:34" x14ac:dyDescent="0.3">
      <c r="A329" s="177" t="s">
        <v>604</v>
      </c>
      <c r="B329" s="177" t="s">
        <v>1681</v>
      </c>
      <c r="C329" s="177">
        <v>118814</v>
      </c>
      <c r="D329" s="180">
        <v>44679</v>
      </c>
      <c r="E329" s="181">
        <v>49.566899999999997</v>
      </c>
      <c r="F329" s="181">
        <v>1.5465</v>
      </c>
      <c r="G329" s="181">
        <v>6.9749999999999996</v>
      </c>
      <c r="H329" s="181">
        <v>8.2711000000000006</v>
      </c>
      <c r="I329" s="181">
        <v>10.665100000000001</v>
      </c>
      <c r="J329" s="181">
        <v>1.4032</v>
      </c>
      <c r="K329" s="181">
        <v>3.8647999999999998</v>
      </c>
      <c r="L329" s="181">
        <v>4.0538999999999996</v>
      </c>
      <c r="M329" s="181">
        <v>4.2900999999999998</v>
      </c>
      <c r="N329" s="181">
        <v>4.9881000000000002</v>
      </c>
      <c r="O329" s="181">
        <v>7.1177999999999999</v>
      </c>
      <c r="P329" s="181">
        <v>7.2904999999999998</v>
      </c>
      <c r="Q329" s="181">
        <v>8.1485000000000003</v>
      </c>
      <c r="R329" s="181">
        <v>7.0096999999999996</v>
      </c>
      <c r="S329" s="124"/>
      <c r="T329" s="127"/>
      <c r="U329" s="128"/>
      <c r="V329" s="128"/>
      <c r="W329" s="128"/>
      <c r="X329" s="128"/>
      <c r="Y329" s="128"/>
      <c r="Z329" s="128"/>
      <c r="AA329" s="128"/>
      <c r="AB329" s="128"/>
      <c r="AC329" s="128"/>
      <c r="AD329" s="128"/>
      <c r="AE329" s="128"/>
      <c r="AF329" s="128"/>
      <c r="AG329" s="128"/>
      <c r="AH329" s="128"/>
    </row>
    <row r="330" spans="1:34" x14ac:dyDescent="0.3">
      <c r="A330" s="177" t="s">
        <v>604</v>
      </c>
      <c r="B330" s="177" t="s">
        <v>1981</v>
      </c>
      <c r="C330" s="177">
        <v>138318</v>
      </c>
      <c r="D330" s="180">
        <v>44679</v>
      </c>
      <c r="E330" s="181">
        <v>35.2624</v>
      </c>
      <c r="F330" s="181">
        <v>-4.1398999999999999</v>
      </c>
      <c r="G330" s="181">
        <v>2.1741000000000001</v>
      </c>
      <c r="H330" s="181">
        <v>4.7065000000000001</v>
      </c>
      <c r="I330" s="181">
        <v>6.8369999999999997</v>
      </c>
      <c r="J330" s="181">
        <v>0.50780000000000003</v>
      </c>
      <c r="K330" s="181">
        <v>2.7768000000000002</v>
      </c>
      <c r="L330" s="181">
        <v>2.5796000000000001</v>
      </c>
      <c r="M330" s="181">
        <v>3.1212</v>
      </c>
      <c r="N330" s="181">
        <v>3.7563</v>
      </c>
      <c r="O330" s="181">
        <v>7.0915999999999997</v>
      </c>
      <c r="P330" s="181">
        <v>6.1534000000000004</v>
      </c>
      <c r="Q330" s="181">
        <v>6.7640000000000002</v>
      </c>
      <c r="R330" s="181">
        <v>6.2123999999999997</v>
      </c>
      <c r="S330" s="124"/>
      <c r="T330" s="127"/>
      <c r="U330" s="128"/>
      <c r="V330" s="128"/>
      <c r="W330" s="128"/>
      <c r="X330" s="128"/>
      <c r="Y330" s="128"/>
      <c r="Z330" s="128"/>
      <c r="AA330" s="128"/>
      <c r="AB330" s="128"/>
      <c r="AC330" s="128"/>
      <c r="AD330" s="128"/>
      <c r="AE330" s="128"/>
      <c r="AF330" s="128"/>
      <c r="AG330" s="128"/>
      <c r="AH330" s="128"/>
    </row>
    <row r="331" spans="1:34" x14ac:dyDescent="0.3">
      <c r="A331" s="177" t="s">
        <v>604</v>
      </c>
      <c r="B331" s="177" t="s">
        <v>1982</v>
      </c>
      <c r="C331" s="177">
        <v>138330</v>
      </c>
      <c r="D331" s="180">
        <v>44679</v>
      </c>
      <c r="E331" s="181">
        <v>38.393500000000003</v>
      </c>
      <c r="F331" s="181">
        <v>-3.4220999999999999</v>
      </c>
      <c r="G331" s="181">
        <v>2.8527</v>
      </c>
      <c r="H331" s="181">
        <v>5.3837000000000002</v>
      </c>
      <c r="I331" s="181">
        <v>7.5209000000000001</v>
      </c>
      <c r="J331" s="181">
        <v>1.1849000000000001</v>
      </c>
      <c r="K331" s="181">
        <v>3.4773999999999998</v>
      </c>
      <c r="L331" s="181">
        <v>3.3452000000000002</v>
      </c>
      <c r="M331" s="181">
        <v>3.8479999999999999</v>
      </c>
      <c r="N331" s="181">
        <v>4.4320000000000004</v>
      </c>
      <c r="O331" s="181">
        <v>7.8920000000000003</v>
      </c>
      <c r="P331" s="181">
        <v>7.1219999999999999</v>
      </c>
      <c r="Q331" s="181">
        <v>7.7610000000000001</v>
      </c>
      <c r="R331" s="181">
        <v>6.9644000000000004</v>
      </c>
      <c r="S331" s="124"/>
      <c r="T331" s="127"/>
      <c r="U331" s="128"/>
      <c r="V331" s="128"/>
      <c r="W331" s="128"/>
      <c r="X331" s="128"/>
      <c r="Y331" s="128"/>
      <c r="Z331" s="128"/>
      <c r="AA331" s="128"/>
      <c r="AB331" s="128"/>
      <c r="AC331" s="128"/>
      <c r="AD331" s="128"/>
      <c r="AE331" s="128"/>
      <c r="AF331" s="128"/>
      <c r="AG331" s="128"/>
      <c r="AH331" s="128"/>
    </row>
    <row r="332" spans="1:34" x14ac:dyDescent="0.3">
      <c r="A332" s="177" t="s">
        <v>604</v>
      </c>
      <c r="B332" s="177" t="s">
        <v>1767</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604</v>
      </c>
      <c r="B333" s="177" t="s">
        <v>1768</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604</v>
      </c>
      <c r="B334" s="177" t="s">
        <v>630</v>
      </c>
      <c r="C334" s="177">
        <v>146215</v>
      </c>
      <c r="D334" s="180">
        <v>44679</v>
      </c>
      <c r="E334" s="181">
        <v>12.7681</v>
      </c>
      <c r="F334" s="181">
        <v>-3.4300999999999999</v>
      </c>
      <c r="G334" s="181">
        <v>2.1920999999999999</v>
      </c>
      <c r="H334" s="181">
        <v>5.0279999999999996</v>
      </c>
      <c r="I334" s="181">
        <v>7.5895999999999999</v>
      </c>
      <c r="J334" s="181">
        <v>0.36899999999999999</v>
      </c>
      <c r="K334" s="181">
        <v>3.0305</v>
      </c>
      <c r="L334" s="181">
        <v>3.0861000000000001</v>
      </c>
      <c r="M334" s="181">
        <v>3.4365000000000001</v>
      </c>
      <c r="N334" s="181">
        <v>3.8226</v>
      </c>
      <c r="O334" s="181">
        <v>7.6760000000000002</v>
      </c>
      <c r="P334" s="181"/>
      <c r="Q334" s="181">
        <v>7.8380000000000001</v>
      </c>
      <c r="R334" s="181">
        <v>6.0632999999999999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604</v>
      </c>
      <c r="B335" s="177" t="s">
        <v>631</v>
      </c>
      <c r="C335" s="177">
        <v>146207</v>
      </c>
      <c r="D335" s="180">
        <v>44679</v>
      </c>
      <c r="E335" s="181">
        <v>12.568300000000001</v>
      </c>
      <c r="F335" s="181">
        <v>-3.7749999999999999</v>
      </c>
      <c r="G335" s="181">
        <v>1.7426999999999999</v>
      </c>
      <c r="H335" s="181">
        <v>4.5675999999999997</v>
      </c>
      <c r="I335" s="181">
        <v>7.1456999999999997</v>
      </c>
      <c r="J335" s="181">
        <v>-9.3700000000000006E-2</v>
      </c>
      <c r="K335" s="181">
        <v>2.5750999999999999</v>
      </c>
      <c r="L335" s="181">
        <v>2.6269</v>
      </c>
      <c r="M335" s="181">
        <v>2.9744000000000002</v>
      </c>
      <c r="N335" s="181">
        <v>3.3525999999999998</v>
      </c>
      <c r="O335" s="181">
        <v>7.1585999999999999</v>
      </c>
      <c r="P335" s="181"/>
      <c r="Q335" s="181">
        <v>7.3140000000000001</v>
      </c>
      <c r="R335" s="181">
        <v>5.5636999999999999</v>
      </c>
      <c r="S335" s="124"/>
      <c r="T335" s="127"/>
      <c r="U335" s="128"/>
      <c r="V335" s="128"/>
      <c r="W335" s="128"/>
      <c r="X335" s="128"/>
      <c r="Y335" s="128"/>
      <c r="Z335" s="128"/>
      <c r="AA335" s="128"/>
      <c r="AB335" s="128"/>
      <c r="AC335" s="128"/>
      <c r="AD335" s="128"/>
      <c r="AE335" s="128"/>
      <c r="AF335" s="128"/>
      <c r="AG335" s="128"/>
      <c r="AH335" s="128"/>
    </row>
    <row r="336" spans="1:34" x14ac:dyDescent="0.3">
      <c r="A336" s="177" t="s">
        <v>604</v>
      </c>
      <c r="B336" s="177" t="s">
        <v>632</v>
      </c>
      <c r="C336" s="177">
        <v>100789</v>
      </c>
      <c r="D336" s="180">
        <v>44679</v>
      </c>
      <c r="E336" s="181">
        <v>32.630499999999998</v>
      </c>
      <c r="F336" s="181">
        <v>-2.0133000000000001</v>
      </c>
      <c r="G336" s="181">
        <v>3.3567</v>
      </c>
      <c r="H336" s="181">
        <v>4.1581000000000001</v>
      </c>
      <c r="I336" s="181">
        <v>6.9025999999999996</v>
      </c>
      <c r="J336" s="181">
        <v>1.7925</v>
      </c>
      <c r="K336" s="181">
        <v>3.3534000000000002</v>
      </c>
      <c r="L336" s="181">
        <v>3.2027000000000001</v>
      </c>
      <c r="M336" s="181">
        <v>3.0266000000000002</v>
      </c>
      <c r="N336" s="181">
        <v>3.6145</v>
      </c>
      <c r="O336" s="181">
        <v>7.8829000000000002</v>
      </c>
      <c r="P336" s="181">
        <v>7.1241000000000003</v>
      </c>
      <c r="Q336" s="181">
        <v>7.0597000000000003</v>
      </c>
      <c r="R336" s="181">
        <v>6.2003000000000004</v>
      </c>
      <c r="S336" s="124"/>
      <c r="T336" s="127"/>
      <c r="U336" s="128"/>
      <c r="V336" s="128"/>
      <c r="W336" s="128"/>
      <c r="X336" s="128"/>
      <c r="Y336" s="128"/>
      <c r="Z336" s="128"/>
      <c r="AA336" s="128"/>
      <c r="AB336" s="128"/>
      <c r="AC336" s="128"/>
      <c r="AD336" s="128"/>
      <c r="AE336" s="128"/>
      <c r="AF336" s="128"/>
      <c r="AG336" s="128"/>
      <c r="AH336" s="128"/>
    </row>
    <row r="337" spans="1:34" x14ac:dyDescent="0.3">
      <c r="A337" s="177" t="s">
        <v>604</v>
      </c>
      <c r="B337" s="177" t="s">
        <v>633</v>
      </c>
      <c r="C337" s="177">
        <v>119621</v>
      </c>
      <c r="D337" s="180">
        <v>44679</v>
      </c>
      <c r="E337" s="181">
        <v>33.500100000000003</v>
      </c>
      <c r="F337" s="181">
        <v>-1.7432000000000001</v>
      </c>
      <c r="G337" s="181">
        <v>3.6328999999999998</v>
      </c>
      <c r="H337" s="181">
        <v>4.4085999999999999</v>
      </c>
      <c r="I337" s="181">
        <v>7.1539000000000001</v>
      </c>
      <c r="J337" s="181">
        <v>2.0491000000000001</v>
      </c>
      <c r="K337" s="181">
        <v>3.6092</v>
      </c>
      <c r="L337" s="181">
        <v>3.4609000000000001</v>
      </c>
      <c r="M337" s="181">
        <v>3.2865000000000002</v>
      </c>
      <c r="N337" s="181">
        <v>3.8797999999999999</v>
      </c>
      <c r="O337" s="181">
        <v>8.1364000000000001</v>
      </c>
      <c r="P337" s="181">
        <v>7.4851999999999999</v>
      </c>
      <c r="Q337" s="181">
        <v>7.8540999999999999</v>
      </c>
      <c r="R337" s="181">
        <v>6.4618000000000002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77" t="s">
        <v>604</v>
      </c>
      <c r="B338" s="177" t="s">
        <v>634</v>
      </c>
      <c r="C338" s="177">
        <v>147389</v>
      </c>
      <c r="D338" s="180"/>
      <c r="E338" s="181"/>
      <c r="F338" s="181"/>
      <c r="G338" s="181"/>
      <c r="H338" s="181"/>
      <c r="I338" s="181"/>
      <c r="J338" s="181"/>
      <c r="K338" s="181"/>
      <c r="L338" s="181"/>
      <c r="M338" s="181"/>
      <c r="N338" s="181"/>
      <c r="O338" s="181"/>
      <c r="P338" s="181"/>
      <c r="Q338" s="181"/>
      <c r="R338" s="181"/>
      <c r="S338" s="124" t="s">
        <v>1900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604</v>
      </c>
      <c r="B339" s="177" t="s">
        <v>635</v>
      </c>
      <c r="C339" s="177">
        <v>147392</v>
      </c>
      <c r="D339" s="180"/>
      <c r="E339" s="181"/>
      <c r="F339" s="181"/>
      <c r="G339" s="181"/>
      <c r="H339" s="181"/>
      <c r="I339" s="181"/>
      <c r="J339" s="181"/>
      <c r="K339" s="181"/>
      <c r="L339" s="181"/>
      <c r="M339" s="181"/>
      <c r="N339" s="181"/>
      <c r="O339" s="181"/>
      <c r="P339" s="181"/>
      <c r="Q339" s="181"/>
      <c r="R339" s="181"/>
      <c r="S339" s="124" t="s">
        <v>1900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604</v>
      </c>
      <c r="B340" s="177" t="s">
        <v>636</v>
      </c>
      <c r="C340" s="177">
        <v>143241</v>
      </c>
      <c r="D340" s="180">
        <v>44679</v>
      </c>
      <c r="E340" s="181">
        <v>12.632400000000001</v>
      </c>
      <c r="F340" s="181">
        <v>-8.0884999999999998</v>
      </c>
      <c r="G340" s="181">
        <v>-3.37</v>
      </c>
      <c r="H340" s="181">
        <v>3.1389</v>
      </c>
      <c r="I340" s="181">
        <v>9.2424999999999997</v>
      </c>
      <c r="J340" s="181">
        <v>-2.4277000000000002</v>
      </c>
      <c r="K340" s="181">
        <v>2.3995000000000002</v>
      </c>
      <c r="L340" s="181">
        <v>2.5792000000000002</v>
      </c>
      <c r="M340" s="181">
        <v>3.0108000000000001</v>
      </c>
      <c r="N340" s="181">
        <v>3.4527000000000001</v>
      </c>
      <c r="O340" s="181">
        <v>5.6825999999999999</v>
      </c>
      <c r="P340" s="181"/>
      <c r="Q340" s="181">
        <v>6.1284000000000001</v>
      </c>
      <c r="R340" s="181">
        <v>6.1554000000000002</v>
      </c>
      <c r="S340" s="124"/>
      <c r="T340" s="127"/>
      <c r="U340" s="128"/>
      <c r="V340" s="128"/>
      <c r="W340" s="128"/>
      <c r="X340" s="128"/>
      <c r="Y340" s="128"/>
      <c r="Z340" s="128"/>
      <c r="AA340" s="128"/>
      <c r="AB340" s="128"/>
      <c r="AC340" s="128"/>
      <c r="AD340" s="128"/>
      <c r="AE340" s="128"/>
      <c r="AF340" s="128"/>
      <c r="AG340" s="128"/>
      <c r="AH340" s="128"/>
    </row>
    <row r="341" spans="1:34" x14ac:dyDescent="0.3">
      <c r="A341" s="177" t="s">
        <v>604</v>
      </c>
      <c r="B341" s="177" t="s">
        <v>637</v>
      </c>
      <c r="C341" s="177">
        <v>143239</v>
      </c>
      <c r="D341" s="180">
        <v>44679</v>
      </c>
      <c r="E341" s="181">
        <v>12.4695</v>
      </c>
      <c r="F341" s="181">
        <v>-8.4867000000000008</v>
      </c>
      <c r="G341" s="181">
        <v>-3.7065999999999999</v>
      </c>
      <c r="H341" s="181">
        <v>2.7612999999999999</v>
      </c>
      <c r="I341" s="181">
        <v>8.8918999999999997</v>
      </c>
      <c r="J341" s="181">
        <v>-2.7883</v>
      </c>
      <c r="K341" s="181">
        <v>1.9706999999999999</v>
      </c>
      <c r="L341" s="181">
        <v>2.1720000000000002</v>
      </c>
      <c r="M341" s="181">
        <v>2.6320000000000001</v>
      </c>
      <c r="N341" s="181">
        <v>3.0716000000000001</v>
      </c>
      <c r="O341" s="181">
        <v>5.3249000000000004</v>
      </c>
      <c r="P341" s="181"/>
      <c r="Q341" s="181">
        <v>5.7782999999999998</v>
      </c>
      <c r="R341" s="181">
        <v>5.8270999999999997</v>
      </c>
      <c r="S341" s="124"/>
      <c r="T341" s="127"/>
      <c r="U341" s="128"/>
      <c r="V341" s="128"/>
      <c r="W341" s="128"/>
      <c r="X341" s="128"/>
      <c r="Y341" s="128"/>
      <c r="Z341" s="128"/>
      <c r="AA341" s="128"/>
      <c r="AB341" s="128"/>
      <c r="AC341" s="128"/>
      <c r="AD341" s="128"/>
      <c r="AE341" s="128"/>
      <c r="AF341" s="128"/>
      <c r="AG341" s="128"/>
      <c r="AH341" s="128"/>
    </row>
    <row r="342" spans="1:34" x14ac:dyDescent="0.3">
      <c r="A342" s="177" t="s">
        <v>604</v>
      </c>
      <c r="B342" s="177" t="s">
        <v>638</v>
      </c>
      <c r="C342" s="177">
        <v>144339</v>
      </c>
      <c r="D342" s="180">
        <v>44679</v>
      </c>
      <c r="E342" s="181">
        <v>13.4001</v>
      </c>
      <c r="F342" s="181">
        <v>-2.4512999999999998</v>
      </c>
      <c r="G342" s="181">
        <v>4.4505999999999997</v>
      </c>
      <c r="H342" s="181">
        <v>5.8044000000000002</v>
      </c>
      <c r="I342" s="181">
        <v>8.6379999999999999</v>
      </c>
      <c r="J342" s="181">
        <v>0.62419999999999998</v>
      </c>
      <c r="K342" s="181">
        <v>3.2706</v>
      </c>
      <c r="L342" s="181">
        <v>3.1141999999999999</v>
      </c>
      <c r="M342" s="181">
        <v>3.4784000000000002</v>
      </c>
      <c r="N342" s="181">
        <v>3.9540999999999999</v>
      </c>
      <c r="O342" s="181">
        <v>8.2215000000000007</v>
      </c>
      <c r="P342" s="181"/>
      <c r="Q342" s="181">
        <v>8.1778999999999993</v>
      </c>
      <c r="R342" s="181">
        <v>6.6234000000000002</v>
      </c>
      <c r="S342" s="124"/>
      <c r="T342" s="127"/>
      <c r="U342" s="128"/>
      <c r="V342" s="128"/>
      <c r="W342" s="128"/>
      <c r="X342" s="128"/>
      <c r="Y342" s="128"/>
      <c r="Z342" s="128"/>
      <c r="AA342" s="128"/>
      <c r="AB342" s="128"/>
      <c r="AC342" s="128"/>
      <c r="AD342" s="128"/>
      <c r="AE342" s="128"/>
      <c r="AF342" s="128"/>
      <c r="AG342" s="128"/>
      <c r="AH342" s="128"/>
    </row>
    <row r="343" spans="1:34" x14ac:dyDescent="0.3">
      <c r="A343" s="177" t="s">
        <v>604</v>
      </c>
      <c r="B343" s="177" t="s">
        <v>639</v>
      </c>
      <c r="C343" s="177">
        <v>144345</v>
      </c>
      <c r="D343" s="180">
        <v>44679</v>
      </c>
      <c r="E343" s="181">
        <v>13.242800000000001</v>
      </c>
      <c r="F343" s="181">
        <v>-2.7559999999999998</v>
      </c>
      <c r="G343" s="181">
        <v>4.1356999999999999</v>
      </c>
      <c r="H343" s="181">
        <v>5.4787999999999997</v>
      </c>
      <c r="I343" s="181">
        <v>8.2782999999999998</v>
      </c>
      <c r="J343" s="181">
        <v>0.26679999999999998</v>
      </c>
      <c r="K343" s="181">
        <v>2.9241000000000001</v>
      </c>
      <c r="L343" s="181">
        <v>2.7618999999999998</v>
      </c>
      <c r="M343" s="181">
        <v>3.1109</v>
      </c>
      <c r="N343" s="181">
        <v>3.5985999999999998</v>
      </c>
      <c r="O343" s="181">
        <v>7.8956999999999997</v>
      </c>
      <c r="P343" s="181"/>
      <c r="Q343" s="181">
        <v>7.8353999999999999</v>
      </c>
      <c r="R343" s="181">
        <v>6.2937000000000003</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-11.557835714285712</v>
      </c>
      <c r="G344" s="183">
        <v>0.32589523809523774</v>
      </c>
      <c r="H344" s="183">
        <v>5.7940714285714279</v>
      </c>
      <c r="I344" s="183">
        <v>8.3903761904761911</v>
      </c>
      <c r="J344" s="183">
        <v>-2.2942428571428564</v>
      </c>
      <c r="K344" s="183">
        <v>2.3220904761904761</v>
      </c>
      <c r="L344" s="183">
        <v>2.4385642857142855</v>
      </c>
      <c r="M344" s="183">
        <v>3.0927904761904768</v>
      </c>
      <c r="N344" s="183">
        <v>3.6398499999999991</v>
      </c>
      <c r="O344" s="183">
        <v>7.1299333333333328</v>
      </c>
      <c r="P344" s="183">
        <v>6.9805769230769243</v>
      </c>
      <c r="Q344" s="183">
        <v>7.1660952380952407</v>
      </c>
      <c r="R344" s="183">
        <v>6.2837472222222228</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-6.06745</v>
      </c>
      <c r="G345" s="183">
        <v>2.0544000000000002</v>
      </c>
      <c r="H345" s="183">
        <v>5.4564000000000004</v>
      </c>
      <c r="I345" s="183">
        <v>8.2402999999999995</v>
      </c>
      <c r="J345" s="183">
        <v>-0.61555000000000004</v>
      </c>
      <c r="K345" s="183">
        <v>2.6368999999999998</v>
      </c>
      <c r="L345" s="183">
        <v>2.6236999999999999</v>
      </c>
      <c r="M345" s="183">
        <v>3.11605</v>
      </c>
      <c r="N345" s="183">
        <v>3.6958000000000002</v>
      </c>
      <c r="O345" s="183">
        <v>7.2641499999999999</v>
      </c>
      <c r="P345" s="183">
        <v>7.1406000000000001</v>
      </c>
      <c r="Q345" s="183">
        <v>7.60595</v>
      </c>
      <c r="R345" s="183">
        <v>6.3443500000000004</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640</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641</v>
      </c>
      <c r="B348" s="177" t="s">
        <v>642</v>
      </c>
      <c r="C348" s="177">
        <v>134387</v>
      </c>
      <c r="D348" s="180">
        <v>44679</v>
      </c>
      <c r="E348" s="181">
        <v>17.298400000000001</v>
      </c>
      <c r="F348" s="181">
        <v>-3.5867</v>
      </c>
      <c r="G348" s="181">
        <v>-1.1956</v>
      </c>
      <c r="H348" s="181">
        <v>6.4283999999999999</v>
      </c>
      <c r="I348" s="181">
        <v>9.3764000000000003</v>
      </c>
      <c r="J348" s="181">
        <v>2.0865</v>
      </c>
      <c r="K348" s="181">
        <v>5.2675999999999998</v>
      </c>
      <c r="L348" s="181">
        <v>4.8845999999999998</v>
      </c>
      <c r="M348" s="181">
        <v>5.3582999999999998</v>
      </c>
      <c r="N348" s="181">
        <v>5.8764000000000003</v>
      </c>
      <c r="O348" s="181">
        <v>6.7579000000000002</v>
      </c>
      <c r="P348" s="181">
        <v>7.1245000000000003</v>
      </c>
      <c r="Q348" s="181">
        <v>8.0891999999999999</v>
      </c>
      <c r="R348" s="181">
        <v>9.7790999999999997</v>
      </c>
      <c r="S348" s="124"/>
      <c r="T348" s="127"/>
      <c r="U348" s="128"/>
      <c r="V348" s="128"/>
      <c r="W348" s="128"/>
      <c r="X348" s="128"/>
      <c r="Y348" s="128"/>
      <c r="Z348" s="128"/>
      <c r="AA348" s="128"/>
      <c r="AB348" s="128"/>
      <c r="AC348" s="128"/>
      <c r="AD348" s="128"/>
      <c r="AE348" s="128"/>
      <c r="AF348" s="128"/>
      <c r="AG348" s="128"/>
      <c r="AH348" s="128"/>
    </row>
    <row r="349" spans="1:34" x14ac:dyDescent="0.3">
      <c r="A349" s="177" t="s">
        <v>641</v>
      </c>
      <c r="B349" s="177" t="s">
        <v>643</v>
      </c>
      <c r="C349" s="177">
        <v>134383</v>
      </c>
      <c r="D349" s="180">
        <v>44679</v>
      </c>
      <c r="E349" s="181">
        <v>16.229500000000002</v>
      </c>
      <c r="F349" s="181">
        <v>-4.4973999999999998</v>
      </c>
      <c r="G349" s="181">
        <v>-2.0238</v>
      </c>
      <c r="H349" s="181">
        <v>5.5641999999999996</v>
      </c>
      <c r="I349" s="181">
        <v>8.5159000000000002</v>
      </c>
      <c r="J349" s="181">
        <v>1.2419</v>
      </c>
      <c r="K349" s="181">
        <v>4.2062999999999997</v>
      </c>
      <c r="L349" s="181">
        <v>3.9477000000000002</v>
      </c>
      <c r="M349" s="181">
        <v>4.4629000000000003</v>
      </c>
      <c r="N349" s="181">
        <v>4.9474999999999998</v>
      </c>
      <c r="O349" s="181">
        <v>5.8719000000000001</v>
      </c>
      <c r="P349" s="181">
        <v>6.1222000000000003</v>
      </c>
      <c r="Q349" s="181">
        <v>7.1135999999999999</v>
      </c>
      <c r="R349" s="181">
        <v>8.8596000000000004</v>
      </c>
      <c r="S349" s="124"/>
      <c r="T349" s="127"/>
      <c r="U349" s="128"/>
      <c r="V349" s="128"/>
      <c r="W349" s="128"/>
      <c r="X349" s="128"/>
      <c r="Y349" s="128"/>
      <c r="Z349" s="128"/>
      <c r="AA349" s="128"/>
      <c r="AB349" s="128"/>
      <c r="AC349" s="128"/>
      <c r="AD349" s="128"/>
      <c r="AE349" s="128"/>
      <c r="AF349" s="128"/>
      <c r="AG349" s="128"/>
      <c r="AH349" s="128"/>
    </row>
    <row r="350" spans="1:34" x14ac:dyDescent="0.3">
      <c r="A350" s="177" t="s">
        <v>641</v>
      </c>
      <c r="B350" s="177" t="s">
        <v>644</v>
      </c>
      <c r="C350" s="177">
        <v>147802</v>
      </c>
      <c r="D350" s="180">
        <v>44679</v>
      </c>
      <c r="E350" s="181">
        <v>0.1699</v>
      </c>
      <c r="F350" s="181">
        <v>0</v>
      </c>
      <c r="G350" s="181">
        <v>0</v>
      </c>
      <c r="H350" s="181">
        <v>0</v>
      </c>
      <c r="I350" s="181">
        <v>0</v>
      </c>
      <c r="J350" s="181">
        <v>-696.19839999999999</v>
      </c>
      <c r="K350" s="181">
        <v>-239.80170000000001</v>
      </c>
      <c r="L350" s="181">
        <v>-118.58320000000001</v>
      </c>
      <c r="M350" s="181">
        <v>-78.766999999999996</v>
      </c>
      <c r="N350" s="181">
        <v>-59.129199999999997</v>
      </c>
      <c r="O350" s="181"/>
      <c r="P350" s="181"/>
      <c r="Q350" s="181">
        <v>-38.2361</v>
      </c>
      <c r="R350" s="181">
        <v>-36.069699999999997</v>
      </c>
      <c r="S350" s="124"/>
      <c r="T350" s="127"/>
      <c r="U350" s="128"/>
      <c r="V350" s="128"/>
      <c r="W350" s="128"/>
      <c r="X350" s="128"/>
      <c r="Y350" s="128"/>
      <c r="Z350" s="128"/>
      <c r="AA350" s="128"/>
      <c r="AB350" s="128"/>
      <c r="AC350" s="128"/>
      <c r="AD350" s="128"/>
      <c r="AE350" s="128"/>
      <c r="AF350" s="128"/>
      <c r="AG350" s="128"/>
      <c r="AH350" s="128"/>
    </row>
    <row r="351" spans="1:34" x14ac:dyDescent="0.3">
      <c r="A351" s="177" t="s">
        <v>641</v>
      </c>
      <c r="B351" s="177" t="s">
        <v>645</v>
      </c>
      <c r="C351" s="177">
        <v>147798</v>
      </c>
      <c r="D351" s="180">
        <v>44679</v>
      </c>
      <c r="E351" s="181">
        <v>0.16270000000000001</v>
      </c>
      <c r="F351" s="181">
        <v>0</v>
      </c>
      <c r="G351" s="181">
        <v>0</v>
      </c>
      <c r="H351" s="181">
        <v>0</v>
      </c>
      <c r="I351" s="181">
        <v>0</v>
      </c>
      <c r="J351" s="181">
        <v>-696.09739999999999</v>
      </c>
      <c r="K351" s="181">
        <v>-239.76689999999999</v>
      </c>
      <c r="L351" s="181">
        <v>-118.566</v>
      </c>
      <c r="M351" s="181">
        <v>-78.755499999999998</v>
      </c>
      <c r="N351" s="181">
        <v>-59.120600000000003</v>
      </c>
      <c r="O351" s="181"/>
      <c r="P351" s="181"/>
      <c r="Q351" s="181">
        <v>-38.229300000000002</v>
      </c>
      <c r="R351" s="181">
        <v>-36.063000000000002</v>
      </c>
      <c r="S351" s="124"/>
      <c r="T351" s="127"/>
      <c r="U351" s="128"/>
      <c r="V351" s="128"/>
      <c r="W351" s="128"/>
      <c r="X351" s="128"/>
      <c r="Y351" s="128"/>
      <c r="Z351" s="128"/>
      <c r="AA351" s="128"/>
      <c r="AB351" s="128"/>
      <c r="AC351" s="128"/>
      <c r="AD351" s="128"/>
      <c r="AE351" s="128"/>
      <c r="AF351" s="128"/>
      <c r="AG351" s="128"/>
      <c r="AH351" s="128"/>
    </row>
    <row r="352" spans="1:34" x14ac:dyDescent="0.3">
      <c r="A352" s="177" t="s">
        <v>641</v>
      </c>
      <c r="B352" s="177" t="s">
        <v>646</v>
      </c>
      <c r="C352" s="177">
        <v>130314</v>
      </c>
      <c r="D352" s="180">
        <v>44679</v>
      </c>
      <c r="E352" s="181">
        <v>18.773399999999999</v>
      </c>
      <c r="F352" s="181">
        <v>-3.1105</v>
      </c>
      <c r="G352" s="181">
        <v>2.0741999999999998</v>
      </c>
      <c r="H352" s="181">
        <v>5.6722000000000001</v>
      </c>
      <c r="I352" s="181">
        <v>7.3063000000000002</v>
      </c>
      <c r="J352" s="181">
        <v>1.8089999999999999</v>
      </c>
      <c r="K352" s="181">
        <v>4.4531999999999998</v>
      </c>
      <c r="L352" s="181">
        <v>4.6207000000000003</v>
      </c>
      <c r="M352" s="181">
        <v>5.2382999999999997</v>
      </c>
      <c r="N352" s="181">
        <v>5.83</v>
      </c>
      <c r="O352" s="181">
        <v>6.8413000000000004</v>
      </c>
      <c r="P352" s="181">
        <v>7.1913999999999998</v>
      </c>
      <c r="Q352" s="181">
        <v>8.4192999999999998</v>
      </c>
      <c r="R352" s="181">
        <v>8.2186000000000003</v>
      </c>
      <c r="S352" s="124"/>
      <c r="T352" s="127"/>
      <c r="U352" s="128"/>
      <c r="V352" s="128"/>
      <c r="W352" s="128"/>
      <c r="X352" s="128"/>
      <c r="Y352" s="128"/>
      <c r="Z352" s="128"/>
      <c r="AA352" s="128"/>
      <c r="AB352" s="128"/>
      <c r="AC352" s="128"/>
      <c r="AD352" s="128"/>
      <c r="AE352" s="128"/>
      <c r="AF352" s="128"/>
      <c r="AG352" s="128"/>
      <c r="AH352" s="128"/>
    </row>
    <row r="353" spans="1:34" x14ac:dyDescent="0.3">
      <c r="A353" s="177" t="s">
        <v>641</v>
      </c>
      <c r="B353" s="177" t="s">
        <v>647</v>
      </c>
      <c r="C353" s="177">
        <v>130309</v>
      </c>
      <c r="D353" s="180">
        <v>44679</v>
      </c>
      <c r="E353" s="181">
        <v>17.215399999999999</v>
      </c>
      <c r="F353" s="181">
        <v>-4.0278999999999998</v>
      </c>
      <c r="G353" s="181">
        <v>1.2722</v>
      </c>
      <c r="H353" s="181">
        <v>4.8202999999999996</v>
      </c>
      <c r="I353" s="181">
        <v>6.5620000000000003</v>
      </c>
      <c r="J353" s="181">
        <v>1.0130999999999999</v>
      </c>
      <c r="K353" s="181">
        <v>3.6151</v>
      </c>
      <c r="L353" s="181">
        <v>3.7549000000000001</v>
      </c>
      <c r="M353" s="181">
        <v>4.3475999999999999</v>
      </c>
      <c r="N353" s="181">
        <v>4.8875000000000002</v>
      </c>
      <c r="O353" s="181">
        <v>5.7233000000000001</v>
      </c>
      <c r="P353" s="181">
        <v>5.9728000000000003</v>
      </c>
      <c r="Q353" s="181">
        <v>7.2205000000000004</v>
      </c>
      <c r="R353" s="181">
        <v>7.1497000000000002</v>
      </c>
      <c r="S353" s="124"/>
      <c r="T353" s="127"/>
      <c r="U353" s="128"/>
      <c r="V353" s="128"/>
      <c r="W353" s="128"/>
      <c r="X353" s="128"/>
      <c r="Y353" s="128"/>
      <c r="Z353" s="128"/>
      <c r="AA353" s="128"/>
      <c r="AB353" s="128"/>
      <c r="AC353" s="128"/>
      <c r="AD353" s="128"/>
      <c r="AE353" s="128"/>
      <c r="AF353" s="128"/>
      <c r="AG353" s="128"/>
      <c r="AH353" s="128"/>
    </row>
    <row r="354" spans="1:34" x14ac:dyDescent="0.3">
      <c r="A354" s="177" t="s">
        <v>641</v>
      </c>
      <c r="B354" s="177" t="s">
        <v>2032</v>
      </c>
      <c r="C354" s="177">
        <v>133488</v>
      </c>
      <c r="D354" s="180">
        <v>44679</v>
      </c>
      <c r="E354" s="181">
        <v>19.02</v>
      </c>
      <c r="F354" s="181">
        <v>-13.0448</v>
      </c>
      <c r="G354" s="181">
        <v>7.8090999999999999</v>
      </c>
      <c r="H354" s="181">
        <v>6.9726999999999997</v>
      </c>
      <c r="I354" s="181">
        <v>7.0697000000000001</v>
      </c>
      <c r="J354" s="181">
        <v>1.6738</v>
      </c>
      <c r="K354" s="181">
        <v>5.5791000000000004</v>
      </c>
      <c r="L354" s="181">
        <v>4.9837999999999996</v>
      </c>
      <c r="M354" s="181">
        <v>17.151900000000001</v>
      </c>
      <c r="N354" s="181">
        <v>14.212999999999999</v>
      </c>
      <c r="O354" s="181">
        <v>8.2791999999999994</v>
      </c>
      <c r="P354" s="181">
        <v>7.9767999999999999</v>
      </c>
      <c r="Q354" s="181">
        <v>9.2516999999999996</v>
      </c>
      <c r="R354" s="181">
        <v>13.5169</v>
      </c>
      <c r="S354" s="124" t="s">
        <v>1901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641</v>
      </c>
      <c r="B355" s="177" t="s">
        <v>2033</v>
      </c>
      <c r="C355" s="177">
        <v>133486</v>
      </c>
      <c r="D355" s="180">
        <v>44679</v>
      </c>
      <c r="E355" s="181">
        <v>17.723400000000002</v>
      </c>
      <c r="F355" s="181">
        <v>-13.792899999999999</v>
      </c>
      <c r="G355" s="181">
        <v>7.0747999999999998</v>
      </c>
      <c r="H355" s="181">
        <v>6.2446000000000002</v>
      </c>
      <c r="I355" s="181">
        <v>6.3182</v>
      </c>
      <c r="J355" s="181">
        <v>0.92410000000000003</v>
      </c>
      <c r="K355" s="181">
        <v>4.7739000000000003</v>
      </c>
      <c r="L355" s="181">
        <v>4.1886999999999999</v>
      </c>
      <c r="M355" s="181">
        <v>16.308199999999999</v>
      </c>
      <c r="N355" s="181">
        <v>13.389799999999999</v>
      </c>
      <c r="O355" s="181">
        <v>7.4532999999999996</v>
      </c>
      <c r="P355" s="181">
        <v>7.0465999999999998</v>
      </c>
      <c r="Q355" s="181">
        <v>8.1951999999999998</v>
      </c>
      <c r="R355" s="181">
        <v>12.699299999999999</v>
      </c>
      <c r="S355" s="124" t="s">
        <v>1901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641</v>
      </c>
      <c r="B356" s="177" t="s">
        <v>2034</v>
      </c>
      <c r="C356" s="177">
        <v>148330</v>
      </c>
      <c r="D356" s="180"/>
      <c r="E356" s="181"/>
      <c r="F356" s="181"/>
      <c r="G356" s="181"/>
      <c r="H356" s="181"/>
      <c r="I356" s="181"/>
      <c r="J356" s="181"/>
      <c r="K356" s="181"/>
      <c r="L356" s="181"/>
      <c r="M356" s="181"/>
      <c r="N356" s="181"/>
      <c r="O356" s="181"/>
      <c r="P356" s="181"/>
      <c r="Q356" s="181"/>
      <c r="R356" s="181"/>
      <c r="S356" s="124" t="s">
        <v>1901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641</v>
      </c>
      <c r="B357" s="177" t="s">
        <v>2035</v>
      </c>
      <c r="C357" s="177">
        <v>148333</v>
      </c>
      <c r="D357" s="180"/>
      <c r="E357" s="181"/>
      <c r="F357" s="181"/>
      <c r="G357" s="181"/>
      <c r="H357" s="181"/>
      <c r="I357" s="181"/>
      <c r="J357" s="181"/>
      <c r="K357" s="181"/>
      <c r="L357" s="181"/>
      <c r="M357" s="181"/>
      <c r="N357" s="181"/>
      <c r="O357" s="181"/>
      <c r="P357" s="181"/>
      <c r="Q357" s="181"/>
      <c r="R357" s="181"/>
      <c r="S357" s="124" t="s">
        <v>1901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641</v>
      </c>
      <c r="B358" s="177" t="s">
        <v>648</v>
      </c>
      <c r="C358" s="177">
        <v>133868</v>
      </c>
      <c r="D358" s="180">
        <v>44679</v>
      </c>
      <c r="E358" s="181">
        <v>10.4368</v>
      </c>
      <c r="F358" s="181">
        <v>-11.886699999999999</v>
      </c>
      <c r="G358" s="181">
        <v>-2.7970999999999999</v>
      </c>
      <c r="H358" s="181">
        <v>0.19980000000000001</v>
      </c>
      <c r="I358" s="181">
        <v>2.0301</v>
      </c>
      <c r="J358" s="181">
        <v>1442.0576000000001</v>
      </c>
      <c r="K358" s="181">
        <v>556.20360000000005</v>
      </c>
      <c r="L358" s="181">
        <v>277.31509999999997</v>
      </c>
      <c r="M358" s="181">
        <v>187.63749999999999</v>
      </c>
      <c r="N358" s="181">
        <v>147.82849999999999</v>
      </c>
      <c r="O358" s="181">
        <v>-7.5818000000000003</v>
      </c>
      <c r="P358" s="181">
        <v>-3.3409</v>
      </c>
      <c r="Q358" s="181">
        <v>0.59809999999999997</v>
      </c>
      <c r="R358" s="181">
        <v>68.413700000000006</v>
      </c>
      <c r="S358" s="124"/>
      <c r="T358" s="127"/>
      <c r="U358" s="128"/>
      <c r="V358" s="128"/>
      <c r="W358" s="128"/>
      <c r="X358" s="128"/>
      <c r="Y358" s="128"/>
      <c r="Z358" s="128"/>
      <c r="AA358" s="128"/>
      <c r="AB358" s="128"/>
      <c r="AC358" s="128"/>
      <c r="AD358" s="128"/>
      <c r="AE358" s="128"/>
      <c r="AF358" s="128"/>
      <c r="AG358" s="128"/>
      <c r="AH358" s="128"/>
    </row>
    <row r="359" spans="1:34" x14ac:dyDescent="0.3">
      <c r="A359" s="177" t="s">
        <v>641</v>
      </c>
      <c r="B359" s="177" t="s">
        <v>649</v>
      </c>
      <c r="C359" s="177">
        <v>133867</v>
      </c>
      <c r="D359" s="180">
        <v>44679</v>
      </c>
      <c r="E359" s="181">
        <v>10.2881</v>
      </c>
      <c r="F359" s="181">
        <v>-12.0585</v>
      </c>
      <c r="G359" s="181">
        <v>-3.0739999999999998</v>
      </c>
      <c r="H359" s="181">
        <v>-5.0700000000000002E-2</v>
      </c>
      <c r="I359" s="181">
        <v>1.7515000000000001</v>
      </c>
      <c r="J359" s="181">
        <v>1441.4128000000001</v>
      </c>
      <c r="K359" s="181">
        <v>555.53819999999996</v>
      </c>
      <c r="L359" s="181">
        <v>276.64019999999999</v>
      </c>
      <c r="M359" s="181">
        <v>186.96</v>
      </c>
      <c r="N359" s="181">
        <v>147.1378</v>
      </c>
      <c r="O359" s="181">
        <v>-7.8376000000000001</v>
      </c>
      <c r="P359" s="181">
        <v>-3.5669</v>
      </c>
      <c r="Q359" s="181">
        <v>0.39689999999999998</v>
      </c>
      <c r="R359" s="181">
        <v>67.943799999999996</v>
      </c>
      <c r="S359" s="124"/>
      <c r="T359" s="127"/>
      <c r="U359" s="128"/>
      <c r="V359" s="128"/>
      <c r="W359" s="128"/>
      <c r="X359" s="128"/>
      <c r="Y359" s="128"/>
      <c r="Z359" s="128"/>
      <c r="AA359" s="128"/>
      <c r="AB359" s="128"/>
      <c r="AC359" s="128"/>
      <c r="AD359" s="128"/>
      <c r="AE359" s="128"/>
      <c r="AF359" s="128"/>
      <c r="AG359" s="128"/>
      <c r="AH359" s="128"/>
    </row>
    <row r="360" spans="1:34" x14ac:dyDescent="0.3">
      <c r="A360" s="177" t="s">
        <v>641</v>
      </c>
      <c r="B360" s="177" t="s">
        <v>650</v>
      </c>
      <c r="C360" s="177">
        <v>119082</v>
      </c>
      <c r="D360" s="180">
        <v>44679</v>
      </c>
      <c r="E360" s="181">
        <v>35.070700000000002</v>
      </c>
      <c r="F360" s="181">
        <v>-9.6765000000000008</v>
      </c>
      <c r="G360" s="181">
        <v>-1.1100000000000001</v>
      </c>
      <c r="H360" s="181">
        <v>3.9876999999999998</v>
      </c>
      <c r="I360" s="181">
        <v>5.7586000000000004</v>
      </c>
      <c r="J360" s="181">
        <v>75.418899999999994</v>
      </c>
      <c r="K360" s="181">
        <v>28.363099999999999</v>
      </c>
      <c r="L360" s="181">
        <v>15.4916</v>
      </c>
      <c r="M360" s="181">
        <v>10.9102</v>
      </c>
      <c r="N360" s="181">
        <v>9.4385999999999992</v>
      </c>
      <c r="O360" s="181">
        <v>6.3026</v>
      </c>
      <c r="P360" s="181">
        <v>4.8478000000000003</v>
      </c>
      <c r="Q360" s="181">
        <v>7.2861000000000002</v>
      </c>
      <c r="R360" s="181">
        <v>8.3657000000000004</v>
      </c>
      <c r="S360" s="124"/>
      <c r="T360" s="127"/>
      <c r="U360" s="128"/>
      <c r="V360" s="128"/>
      <c r="W360" s="128"/>
      <c r="X360" s="128"/>
      <c r="Y360" s="128"/>
      <c r="Z360" s="128"/>
      <c r="AA360" s="128"/>
      <c r="AB360" s="128"/>
      <c r="AC360" s="128"/>
      <c r="AD360" s="128"/>
      <c r="AE360" s="128"/>
      <c r="AF360" s="128"/>
      <c r="AG360" s="128"/>
      <c r="AH360" s="128"/>
    </row>
    <row r="361" spans="1:34" x14ac:dyDescent="0.3">
      <c r="A361" s="177" t="s">
        <v>641</v>
      </c>
      <c r="B361" s="177" t="s">
        <v>651</v>
      </c>
      <c r="C361" s="177">
        <v>101837</v>
      </c>
      <c r="D361" s="180">
        <v>44679</v>
      </c>
      <c r="E361" s="181">
        <v>32.949300000000001</v>
      </c>
      <c r="F361" s="181">
        <v>-10.41</v>
      </c>
      <c r="G361" s="181">
        <v>-1.8829</v>
      </c>
      <c r="H361" s="181">
        <v>3.3254000000000001</v>
      </c>
      <c r="I361" s="181">
        <v>5.1285999999999996</v>
      </c>
      <c r="J361" s="181">
        <v>74.763999999999996</v>
      </c>
      <c r="K361" s="181">
        <v>27.5624</v>
      </c>
      <c r="L361" s="181">
        <v>14.577400000000001</v>
      </c>
      <c r="M361" s="181">
        <v>9.9894999999999996</v>
      </c>
      <c r="N361" s="181">
        <v>8.5197000000000003</v>
      </c>
      <c r="O361" s="181">
        <v>5.4362000000000004</v>
      </c>
      <c r="P361" s="181">
        <v>4.0564999999999998</v>
      </c>
      <c r="Q361" s="181">
        <v>6.4865000000000004</v>
      </c>
      <c r="R361" s="181">
        <v>7.4691000000000001</v>
      </c>
      <c r="S361" s="124"/>
      <c r="T361" s="127"/>
      <c r="U361" s="128"/>
      <c r="V361" s="128"/>
      <c r="W361" s="128"/>
      <c r="X361" s="128"/>
      <c r="Y361" s="128"/>
      <c r="Z361" s="128"/>
      <c r="AA361" s="128"/>
      <c r="AB361" s="128"/>
      <c r="AC361" s="128"/>
      <c r="AD361" s="128"/>
      <c r="AE361" s="128"/>
      <c r="AF361" s="128"/>
      <c r="AG361" s="128"/>
      <c r="AH361" s="128"/>
    </row>
    <row r="362" spans="1:34" x14ac:dyDescent="0.3">
      <c r="A362" s="177" t="s">
        <v>641</v>
      </c>
      <c r="B362" s="177" t="s">
        <v>652</v>
      </c>
      <c r="C362" s="177">
        <v>116153</v>
      </c>
      <c r="D362" s="180">
        <v>44679</v>
      </c>
      <c r="E362" s="181">
        <v>23.653600000000001</v>
      </c>
      <c r="F362" s="181">
        <v>-4.6287000000000003</v>
      </c>
      <c r="G362" s="181">
        <v>3.6015999999999999</v>
      </c>
      <c r="H362" s="181">
        <v>6.4227999999999996</v>
      </c>
      <c r="I362" s="181">
        <v>6.5811000000000002</v>
      </c>
      <c r="J362" s="181">
        <v>-8.9756</v>
      </c>
      <c r="K362" s="181">
        <v>17.782900000000001</v>
      </c>
      <c r="L362" s="181">
        <v>11.450699999999999</v>
      </c>
      <c r="M362" s="181">
        <v>16.8629</v>
      </c>
      <c r="N362" s="181">
        <v>12.2476</v>
      </c>
      <c r="O362" s="181">
        <v>6.7239000000000004</v>
      </c>
      <c r="P362" s="181">
        <v>7.0663</v>
      </c>
      <c r="Q362" s="181">
        <v>8.6327999999999996</v>
      </c>
      <c r="R362" s="181">
        <v>14.2507</v>
      </c>
      <c r="S362" s="124"/>
      <c r="T362" s="127"/>
      <c r="U362" s="128"/>
      <c r="V362" s="128"/>
      <c r="W362" s="128"/>
      <c r="X362" s="128"/>
      <c r="Y362" s="128"/>
      <c r="Z362" s="128"/>
      <c r="AA362" s="128"/>
      <c r="AB362" s="128"/>
      <c r="AC362" s="128"/>
      <c r="AD362" s="128"/>
      <c r="AE362" s="128"/>
      <c r="AF362" s="128"/>
      <c r="AG362" s="128"/>
      <c r="AH362" s="128"/>
    </row>
    <row r="363" spans="1:34" x14ac:dyDescent="0.3">
      <c r="A363" s="177" t="s">
        <v>641</v>
      </c>
      <c r="B363" s="177" t="s">
        <v>653</v>
      </c>
      <c r="C363" s="177">
        <v>118553</v>
      </c>
      <c r="D363" s="180">
        <v>44679</v>
      </c>
      <c r="E363" s="181">
        <v>23.868500000000001</v>
      </c>
      <c r="F363" s="181">
        <v>-4.7398999999999996</v>
      </c>
      <c r="G363" s="181">
        <v>3.5691999999999999</v>
      </c>
      <c r="H363" s="181">
        <v>6.4086999999999996</v>
      </c>
      <c r="I363" s="181">
        <v>6.5728999999999997</v>
      </c>
      <c r="J363" s="181">
        <v>-8.9779999999999998</v>
      </c>
      <c r="K363" s="181">
        <v>-4.5229999999999997</v>
      </c>
      <c r="L363" s="181">
        <v>0.2802</v>
      </c>
      <c r="M363" s="181">
        <v>8.9558999999999997</v>
      </c>
      <c r="N363" s="181">
        <v>6.3331999999999997</v>
      </c>
      <c r="O363" s="181">
        <v>5.2382</v>
      </c>
      <c r="P363" s="181">
        <v>6.4809000000000001</v>
      </c>
      <c r="Q363" s="181">
        <v>8.3259000000000007</v>
      </c>
      <c r="R363" s="181">
        <v>11.485900000000001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77" t="s">
        <v>641</v>
      </c>
      <c r="B364" s="177" t="s">
        <v>654</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641</v>
      </c>
      <c r="B365" s="177" t="s">
        <v>655</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641</v>
      </c>
      <c r="B366" s="177" t="s">
        <v>656</v>
      </c>
      <c r="C366" s="177">
        <v>147961</v>
      </c>
      <c r="D366" s="180">
        <v>44679</v>
      </c>
      <c r="E366" s="181">
        <v>0.51700000000000002</v>
      </c>
      <c r="F366" s="181">
        <v>7.0613000000000001</v>
      </c>
      <c r="G366" s="181">
        <v>11.778</v>
      </c>
      <c r="H366" s="181">
        <v>11.117900000000001</v>
      </c>
      <c r="I366" s="181">
        <v>10.8736</v>
      </c>
      <c r="J366" s="181">
        <v>11.034000000000001</v>
      </c>
      <c r="K366" s="181"/>
      <c r="L366" s="181"/>
      <c r="M366" s="181"/>
      <c r="N366" s="181"/>
      <c r="O366" s="181"/>
      <c r="P366" s="181"/>
      <c r="Q366" s="181">
        <v>11.2165</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641</v>
      </c>
      <c r="B367" s="177" t="s">
        <v>657</v>
      </c>
      <c r="C367" s="177">
        <v>147958</v>
      </c>
      <c r="D367" s="180">
        <v>44679</v>
      </c>
      <c r="E367" s="181">
        <v>0.54700000000000004</v>
      </c>
      <c r="F367" s="181">
        <v>13.3504</v>
      </c>
      <c r="G367" s="181">
        <v>11.131399999999999</v>
      </c>
      <c r="H367" s="181">
        <v>11.4642</v>
      </c>
      <c r="I367" s="181">
        <v>11.1723</v>
      </c>
      <c r="J367" s="181">
        <v>11.081099999999999</v>
      </c>
      <c r="K367" s="181"/>
      <c r="L367" s="181"/>
      <c r="M367" s="181"/>
      <c r="N367" s="181"/>
      <c r="O367" s="181"/>
      <c r="P367" s="181"/>
      <c r="Q367" s="181">
        <v>11.1966</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641</v>
      </c>
      <c r="B368" s="177" t="s">
        <v>658</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641</v>
      </c>
      <c r="B369" s="177" t="s">
        <v>659</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641</v>
      </c>
      <c r="B370" s="177" t="s">
        <v>660</v>
      </c>
      <c r="C370" s="177">
        <v>128053</v>
      </c>
      <c r="D370" s="180">
        <v>44679</v>
      </c>
      <c r="E370" s="181">
        <v>19.422599999999999</v>
      </c>
      <c r="F370" s="181">
        <v>5.0747</v>
      </c>
      <c r="G370" s="181">
        <v>8.7134</v>
      </c>
      <c r="H370" s="181">
        <v>10.5451</v>
      </c>
      <c r="I370" s="181">
        <v>10.531599999999999</v>
      </c>
      <c r="J370" s="181">
        <v>-1.9669000000000001</v>
      </c>
      <c r="K370" s="181">
        <v>2.9550999999999998</v>
      </c>
      <c r="L370" s="181">
        <v>3.4129</v>
      </c>
      <c r="M370" s="181">
        <v>4.3318000000000003</v>
      </c>
      <c r="N370" s="181">
        <v>5.9184999999999999</v>
      </c>
      <c r="O370" s="181">
        <v>8.3437999999999999</v>
      </c>
      <c r="P370" s="181">
        <v>7.3606999999999996</v>
      </c>
      <c r="Q370" s="181">
        <v>8.5424000000000007</v>
      </c>
      <c r="R370" s="181">
        <v>9.2334999999999994</v>
      </c>
      <c r="S370" s="124"/>
      <c r="T370" s="127"/>
      <c r="U370" s="128"/>
      <c r="V370" s="128"/>
      <c r="W370" s="128"/>
      <c r="X370" s="128"/>
      <c r="Y370" s="128"/>
      <c r="Z370" s="128"/>
      <c r="AA370" s="128"/>
      <c r="AB370" s="128"/>
      <c r="AC370" s="128"/>
      <c r="AD370" s="128"/>
      <c r="AE370" s="128"/>
      <c r="AF370" s="128"/>
      <c r="AG370" s="128"/>
      <c r="AH370" s="128"/>
    </row>
    <row r="371" spans="1:34" x14ac:dyDescent="0.3">
      <c r="A371" s="177" t="s">
        <v>641</v>
      </c>
      <c r="B371" s="177" t="s">
        <v>661</v>
      </c>
      <c r="C371" s="177">
        <v>128051</v>
      </c>
      <c r="D371" s="180">
        <v>44679</v>
      </c>
      <c r="E371" s="181">
        <v>20.584199999999999</v>
      </c>
      <c r="F371" s="181">
        <v>5.8525</v>
      </c>
      <c r="G371" s="181">
        <v>9.4052000000000007</v>
      </c>
      <c r="H371" s="181">
        <v>11.2715</v>
      </c>
      <c r="I371" s="181">
        <v>11.007999999999999</v>
      </c>
      <c r="J371" s="181">
        <v>-1.3712</v>
      </c>
      <c r="K371" s="181">
        <v>3.6238000000000001</v>
      </c>
      <c r="L371" s="181">
        <v>4.0869</v>
      </c>
      <c r="M371" s="181">
        <v>4.9814999999999996</v>
      </c>
      <c r="N371" s="181">
        <v>6.5594999999999999</v>
      </c>
      <c r="O371" s="181">
        <v>8.8927999999999994</v>
      </c>
      <c r="P371" s="181">
        <v>8.0213999999999999</v>
      </c>
      <c r="Q371" s="181">
        <v>9.3237000000000005</v>
      </c>
      <c r="R371" s="181">
        <v>9.8330000000000002</v>
      </c>
      <c r="S371" s="124"/>
      <c r="T371" s="127"/>
      <c r="U371" s="128"/>
      <c r="V371" s="128"/>
      <c r="W371" s="128"/>
      <c r="X371" s="128"/>
      <c r="Y371" s="128"/>
      <c r="Z371" s="128"/>
      <c r="AA371" s="128"/>
      <c r="AB371" s="128"/>
      <c r="AC371" s="128"/>
      <c r="AD371" s="128"/>
      <c r="AE371" s="128"/>
      <c r="AF371" s="128"/>
      <c r="AG371" s="128"/>
      <c r="AH371" s="128"/>
    </row>
    <row r="372" spans="1:34" x14ac:dyDescent="0.3">
      <c r="A372" s="177" t="s">
        <v>641</v>
      </c>
      <c r="B372" s="177" t="s">
        <v>662</v>
      </c>
      <c r="C372" s="177">
        <v>114239</v>
      </c>
      <c r="D372" s="180">
        <v>44679</v>
      </c>
      <c r="E372" s="181">
        <v>25.202300000000001</v>
      </c>
      <c r="F372" s="181">
        <v>-4.9234999999999998</v>
      </c>
      <c r="G372" s="181">
        <v>3.6217999999999999</v>
      </c>
      <c r="H372" s="181">
        <v>8.5795999999999992</v>
      </c>
      <c r="I372" s="181">
        <v>10.715999999999999</v>
      </c>
      <c r="J372" s="181">
        <v>2.6126999999999998</v>
      </c>
      <c r="K372" s="181">
        <v>5.0571999999999999</v>
      </c>
      <c r="L372" s="181">
        <v>4.8643000000000001</v>
      </c>
      <c r="M372" s="181">
        <v>5.1947000000000001</v>
      </c>
      <c r="N372" s="181">
        <v>6.1672000000000002</v>
      </c>
      <c r="O372" s="181">
        <v>8.1638000000000002</v>
      </c>
      <c r="P372" s="181">
        <v>7.6337000000000002</v>
      </c>
      <c r="Q372" s="181">
        <v>8.4398</v>
      </c>
      <c r="R372" s="181">
        <v>8.1219000000000001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77" t="s">
        <v>641</v>
      </c>
      <c r="B373" s="177" t="s">
        <v>663</v>
      </c>
      <c r="C373" s="177">
        <v>120711</v>
      </c>
      <c r="D373" s="180">
        <v>44679</v>
      </c>
      <c r="E373" s="181">
        <v>27.194800000000001</v>
      </c>
      <c r="F373" s="181">
        <v>-4.2944000000000004</v>
      </c>
      <c r="G373" s="181">
        <v>4.2965</v>
      </c>
      <c r="H373" s="181">
        <v>9.2390000000000008</v>
      </c>
      <c r="I373" s="181">
        <v>11.389900000000001</v>
      </c>
      <c r="J373" s="181">
        <v>3.2692000000000001</v>
      </c>
      <c r="K373" s="181">
        <v>5.6828000000000003</v>
      </c>
      <c r="L373" s="181">
        <v>5.5171000000000001</v>
      </c>
      <c r="M373" s="181">
        <v>5.8691000000000004</v>
      </c>
      <c r="N373" s="181">
        <v>6.8638000000000003</v>
      </c>
      <c r="O373" s="181">
        <v>8.8404000000000007</v>
      </c>
      <c r="P373" s="181">
        <v>8.4353999999999996</v>
      </c>
      <c r="Q373" s="181">
        <v>9.1774000000000004</v>
      </c>
      <c r="R373" s="181">
        <v>8.8406000000000002</v>
      </c>
      <c r="S373" s="124"/>
      <c r="T373" s="127"/>
      <c r="U373" s="128"/>
      <c r="V373" s="128"/>
      <c r="W373" s="128"/>
      <c r="X373" s="128"/>
      <c r="Y373" s="128"/>
      <c r="Z373" s="128"/>
      <c r="AA373" s="128"/>
      <c r="AB373" s="128"/>
      <c r="AC373" s="128"/>
      <c r="AD373" s="128"/>
      <c r="AE373" s="128"/>
      <c r="AF373" s="128"/>
      <c r="AG373" s="128"/>
      <c r="AH373" s="128"/>
    </row>
    <row r="374" spans="1:34" x14ac:dyDescent="0.3">
      <c r="A374" s="177" t="s">
        <v>641</v>
      </c>
      <c r="B374" s="177" t="s">
        <v>664</v>
      </c>
      <c r="C374" s="177">
        <v>127183</v>
      </c>
      <c r="D374" s="180">
        <v>44679</v>
      </c>
      <c r="E374" s="181">
        <v>15.276899999999999</v>
      </c>
      <c r="F374" s="181">
        <v>-38.1877</v>
      </c>
      <c r="G374" s="181">
        <v>-9.8674999999999997</v>
      </c>
      <c r="H374" s="181">
        <v>3.4154</v>
      </c>
      <c r="I374" s="181">
        <v>6.2759</v>
      </c>
      <c r="J374" s="181">
        <v>-4.1242999999999999</v>
      </c>
      <c r="K374" s="181">
        <v>2.4759000000000002</v>
      </c>
      <c r="L374" s="181">
        <v>3.0316999999999998</v>
      </c>
      <c r="M374" s="181">
        <v>17.6633</v>
      </c>
      <c r="N374" s="181">
        <v>15.870200000000001</v>
      </c>
      <c r="O374" s="181">
        <v>1.5626</v>
      </c>
      <c r="P374" s="181">
        <v>3.1393</v>
      </c>
      <c r="Q374" s="181">
        <v>5.3310000000000004</v>
      </c>
      <c r="R374" s="181">
        <v>14.175800000000001</v>
      </c>
      <c r="S374" s="124"/>
      <c r="T374" s="127"/>
      <c r="U374" s="128"/>
      <c r="V374" s="128"/>
      <c r="W374" s="128"/>
      <c r="X374" s="128"/>
      <c r="Y374" s="128"/>
      <c r="Z374" s="128"/>
      <c r="AA374" s="128"/>
      <c r="AB374" s="128"/>
      <c r="AC374" s="128"/>
      <c r="AD374" s="128"/>
      <c r="AE374" s="128"/>
      <c r="AF374" s="128"/>
      <c r="AG374" s="128"/>
      <c r="AH374" s="128"/>
    </row>
    <row r="375" spans="1:34" x14ac:dyDescent="0.3">
      <c r="A375" s="177" t="s">
        <v>641</v>
      </c>
      <c r="B375" s="177" t="s">
        <v>665</v>
      </c>
      <c r="C375" s="177">
        <v>127181</v>
      </c>
      <c r="D375" s="180">
        <v>44679</v>
      </c>
      <c r="E375" s="181">
        <v>16.356300000000001</v>
      </c>
      <c r="F375" s="181">
        <v>-37.228999999999999</v>
      </c>
      <c r="G375" s="181">
        <v>-9.1425000000000001</v>
      </c>
      <c r="H375" s="181">
        <v>4.1475999999999997</v>
      </c>
      <c r="I375" s="181">
        <v>7.0124000000000004</v>
      </c>
      <c r="J375" s="181">
        <v>-3.3950999999999998</v>
      </c>
      <c r="K375" s="181">
        <v>3.2113999999999998</v>
      </c>
      <c r="L375" s="181">
        <v>3.7738</v>
      </c>
      <c r="M375" s="181">
        <v>18.4924</v>
      </c>
      <c r="N375" s="181">
        <v>16.719799999999999</v>
      </c>
      <c r="O375" s="181">
        <v>2.2543000000000002</v>
      </c>
      <c r="P375" s="181">
        <v>3.9885999999999999</v>
      </c>
      <c r="Q375" s="181">
        <v>6.2161</v>
      </c>
      <c r="R375" s="181">
        <v>14.981</v>
      </c>
      <c r="S375" s="124"/>
      <c r="T375" s="127"/>
      <c r="U375" s="128"/>
      <c r="V375" s="128"/>
      <c r="W375" s="128"/>
      <c r="X375" s="128"/>
      <c r="Y375" s="128"/>
      <c r="Z375" s="128"/>
      <c r="AA375" s="128"/>
      <c r="AB375" s="128"/>
      <c r="AC375" s="128"/>
      <c r="AD375" s="128"/>
      <c r="AE375" s="128"/>
      <c r="AF375" s="128"/>
      <c r="AG375" s="128"/>
      <c r="AH375" s="128"/>
    </row>
    <row r="376" spans="1:34" x14ac:dyDescent="0.3">
      <c r="A376" s="177" t="s">
        <v>641</v>
      </c>
      <c r="B376" s="177" t="s">
        <v>666</v>
      </c>
      <c r="C376" s="177">
        <v>140603</v>
      </c>
      <c r="D376" s="180">
        <v>44679</v>
      </c>
      <c r="E376" s="181">
        <v>14.265599999999999</v>
      </c>
      <c r="F376" s="181">
        <v>-6.9069000000000003</v>
      </c>
      <c r="G376" s="181">
        <v>-1.1939</v>
      </c>
      <c r="H376" s="181">
        <v>5.8182</v>
      </c>
      <c r="I376" s="181">
        <v>8.0263000000000009</v>
      </c>
      <c r="J376" s="181">
        <v>-1.492</v>
      </c>
      <c r="K376" s="181">
        <v>2.7850999999999999</v>
      </c>
      <c r="L376" s="181">
        <v>2.8140000000000001</v>
      </c>
      <c r="M376" s="181">
        <v>3.9201000000000001</v>
      </c>
      <c r="N376" s="181">
        <v>4.4570999999999996</v>
      </c>
      <c r="O376" s="181">
        <v>7.0686</v>
      </c>
      <c r="P376" s="181">
        <v>7.0694999999999997</v>
      </c>
      <c r="Q376" s="181">
        <v>7.133</v>
      </c>
      <c r="R376" s="181">
        <v>6.8399000000000001</v>
      </c>
      <c r="S376" s="124" t="s">
        <v>1900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641</v>
      </c>
      <c r="B377" s="177" t="s">
        <v>667</v>
      </c>
      <c r="C377" s="177">
        <v>140609</v>
      </c>
      <c r="D377" s="180">
        <v>44679</v>
      </c>
      <c r="E377" s="181">
        <v>13.555099999999999</v>
      </c>
      <c r="F377" s="181">
        <v>-7.8071999999999999</v>
      </c>
      <c r="G377" s="181">
        <v>-2.0640999999999998</v>
      </c>
      <c r="H377" s="181">
        <v>4.8898999999999999</v>
      </c>
      <c r="I377" s="181">
        <v>7.0934999999999997</v>
      </c>
      <c r="J377" s="181">
        <v>-2.4358</v>
      </c>
      <c r="K377" s="181">
        <v>1.8272999999999999</v>
      </c>
      <c r="L377" s="181">
        <v>1.8545</v>
      </c>
      <c r="M377" s="181">
        <v>2.9491999999999998</v>
      </c>
      <c r="N377" s="181">
        <v>3.4725000000000001</v>
      </c>
      <c r="O377" s="181">
        <v>6.0811999999999999</v>
      </c>
      <c r="P377" s="181">
        <v>6.0107999999999997</v>
      </c>
      <c r="Q377" s="181">
        <v>6.0768000000000004</v>
      </c>
      <c r="R377" s="181">
        <v>5.8171999999999997</v>
      </c>
      <c r="S377" s="124" t="s">
        <v>1900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641</v>
      </c>
      <c r="B378" s="177" t="s">
        <v>668</v>
      </c>
      <c r="C378" s="177">
        <v>130721</v>
      </c>
      <c r="D378" s="180">
        <v>44679</v>
      </c>
      <c r="E378" s="181">
        <v>1486.1178</v>
      </c>
      <c r="F378" s="181">
        <v>-22.368400000000001</v>
      </c>
      <c r="G378" s="181">
        <v>-7.3613</v>
      </c>
      <c r="H378" s="181">
        <v>0.81410000000000005</v>
      </c>
      <c r="I378" s="181">
        <v>5.0243000000000002</v>
      </c>
      <c r="J378" s="181">
        <v>-3.0851999999999999</v>
      </c>
      <c r="K378" s="181">
        <v>0.70089999999999997</v>
      </c>
      <c r="L378" s="181">
        <v>1.3647</v>
      </c>
      <c r="M378" s="181">
        <v>1.9391</v>
      </c>
      <c r="N378" s="181">
        <v>2.3818000000000001</v>
      </c>
      <c r="O378" s="181">
        <v>3.7682000000000002</v>
      </c>
      <c r="P378" s="181">
        <v>2.9274</v>
      </c>
      <c r="Q378" s="181">
        <v>5.3136000000000001</v>
      </c>
      <c r="R378" s="181">
        <v>4.6505000000000001</v>
      </c>
      <c r="S378" s="124"/>
      <c r="T378" s="127"/>
      <c r="U378" s="128"/>
      <c r="V378" s="128"/>
      <c r="W378" s="128"/>
      <c r="X378" s="128"/>
      <c r="Y378" s="128"/>
      <c r="Z378" s="128"/>
      <c r="AA378" s="128"/>
      <c r="AB378" s="128"/>
      <c r="AC378" s="128"/>
      <c r="AD378" s="128"/>
      <c r="AE378" s="128"/>
      <c r="AF378" s="128"/>
      <c r="AG378" s="128"/>
      <c r="AH378" s="128"/>
    </row>
    <row r="379" spans="1:34" x14ac:dyDescent="0.3">
      <c r="A379" s="177" t="s">
        <v>641</v>
      </c>
      <c r="B379" s="177" t="s">
        <v>669</v>
      </c>
      <c r="C379" s="177">
        <v>130722</v>
      </c>
      <c r="D379" s="180">
        <v>44679</v>
      </c>
      <c r="E379" s="181">
        <v>1593.9160999999999</v>
      </c>
      <c r="F379" s="181">
        <v>-21.1492</v>
      </c>
      <c r="G379" s="181">
        <v>-6.1424000000000003</v>
      </c>
      <c r="H379" s="181">
        <v>2.0343</v>
      </c>
      <c r="I379" s="181">
        <v>6.2469999999999999</v>
      </c>
      <c r="J379" s="181">
        <v>-1.8678999999999999</v>
      </c>
      <c r="K379" s="181">
        <v>1.9225000000000001</v>
      </c>
      <c r="L379" s="181">
        <v>2.5851999999999999</v>
      </c>
      <c r="M379" s="181">
        <v>3.161</v>
      </c>
      <c r="N379" s="181">
        <v>3.6109</v>
      </c>
      <c r="O379" s="181">
        <v>4.9734999999999996</v>
      </c>
      <c r="P379" s="181">
        <v>3.9647000000000001</v>
      </c>
      <c r="Q379" s="181">
        <v>6.2817999999999996</v>
      </c>
      <c r="R379" s="181">
        <v>5.8935000000000004</v>
      </c>
      <c r="S379" s="124"/>
      <c r="T379" s="127"/>
      <c r="U379" s="128"/>
      <c r="V379" s="128"/>
      <c r="W379" s="128"/>
      <c r="X379" s="128"/>
      <c r="Y379" s="128"/>
      <c r="Z379" s="128"/>
      <c r="AA379" s="128"/>
      <c r="AB379" s="128"/>
      <c r="AC379" s="128"/>
      <c r="AD379" s="128"/>
      <c r="AE379" s="128"/>
      <c r="AF379" s="128"/>
      <c r="AG379" s="128"/>
      <c r="AH379" s="128"/>
    </row>
    <row r="380" spans="1:34" x14ac:dyDescent="0.3">
      <c r="A380" s="177" t="s">
        <v>641</v>
      </c>
      <c r="B380" s="177" t="s">
        <v>670</v>
      </c>
      <c r="C380" s="177">
        <v>117716</v>
      </c>
      <c r="D380" s="180">
        <v>44679</v>
      </c>
      <c r="E380" s="181">
        <v>24.157299999999999</v>
      </c>
      <c r="F380" s="181">
        <v>0.30220000000000002</v>
      </c>
      <c r="G380" s="181">
        <v>6.9038000000000004</v>
      </c>
      <c r="H380" s="181">
        <v>-94.023300000000006</v>
      </c>
      <c r="I380" s="181">
        <v>-39.098999999999997</v>
      </c>
      <c r="J380" s="181">
        <v>-23.599599999999999</v>
      </c>
      <c r="K380" s="181">
        <v>-4.7026000000000003</v>
      </c>
      <c r="L380" s="181">
        <v>-0.84399999999999997</v>
      </c>
      <c r="M380" s="181">
        <v>1.5164</v>
      </c>
      <c r="N380" s="181">
        <v>2.5630999999999999</v>
      </c>
      <c r="O380" s="181">
        <v>5.8090000000000002</v>
      </c>
      <c r="P380" s="181">
        <v>6.0175999999999998</v>
      </c>
      <c r="Q380" s="181">
        <v>7.6449999999999996</v>
      </c>
      <c r="R380" s="181">
        <v>6.4048999999999996</v>
      </c>
      <c r="S380" s="124"/>
      <c r="T380" s="127"/>
      <c r="U380" s="128"/>
      <c r="V380" s="128"/>
      <c r="W380" s="128"/>
      <c r="X380" s="128"/>
      <c r="Y380" s="128"/>
      <c r="Z380" s="128"/>
      <c r="AA380" s="128"/>
      <c r="AB380" s="128"/>
      <c r="AC380" s="128"/>
      <c r="AD380" s="128"/>
      <c r="AE380" s="128"/>
      <c r="AF380" s="128"/>
      <c r="AG380" s="128"/>
      <c r="AH380" s="128"/>
    </row>
    <row r="381" spans="1:34" x14ac:dyDescent="0.3">
      <c r="A381" s="177" t="s">
        <v>641</v>
      </c>
      <c r="B381" s="177" t="s">
        <v>671</v>
      </c>
      <c r="C381" s="177">
        <v>119741</v>
      </c>
      <c r="D381" s="180">
        <v>44679</v>
      </c>
      <c r="E381" s="181">
        <v>26.367100000000001</v>
      </c>
      <c r="F381" s="181">
        <v>1.2459</v>
      </c>
      <c r="G381" s="181">
        <v>7.8494000000000002</v>
      </c>
      <c r="H381" s="181">
        <v>-93.054699999999997</v>
      </c>
      <c r="I381" s="181">
        <v>-38.134799999999998</v>
      </c>
      <c r="J381" s="181">
        <v>-22.642600000000002</v>
      </c>
      <c r="K381" s="181">
        <v>-3.7275999999999998</v>
      </c>
      <c r="L381" s="181">
        <v>0.14230000000000001</v>
      </c>
      <c r="M381" s="181">
        <v>2.5188000000000001</v>
      </c>
      <c r="N381" s="181">
        <v>3.5848</v>
      </c>
      <c r="O381" s="181">
        <v>6.8589000000000002</v>
      </c>
      <c r="P381" s="181">
        <v>7.0232999999999999</v>
      </c>
      <c r="Q381" s="181">
        <v>8.5495999999999999</v>
      </c>
      <c r="R381" s="181">
        <v>7.4915000000000003</v>
      </c>
      <c r="S381" s="124"/>
      <c r="T381" s="127"/>
      <c r="U381" s="128"/>
      <c r="V381" s="128"/>
      <c r="W381" s="128"/>
      <c r="X381" s="128"/>
      <c r="Y381" s="128"/>
      <c r="Z381" s="128"/>
      <c r="AA381" s="128"/>
      <c r="AB381" s="128"/>
      <c r="AC381" s="128"/>
      <c r="AD381" s="128"/>
      <c r="AE381" s="128"/>
      <c r="AF381" s="128"/>
      <c r="AG381" s="128"/>
      <c r="AH381" s="128"/>
    </row>
    <row r="382" spans="1:34" x14ac:dyDescent="0.3">
      <c r="A382" s="177" t="s">
        <v>641</v>
      </c>
      <c r="B382" s="177" t="s">
        <v>672</v>
      </c>
      <c r="C382" s="177">
        <v>119786</v>
      </c>
      <c r="D382" s="180">
        <v>44679</v>
      </c>
      <c r="E382" s="181">
        <v>24.9191</v>
      </c>
      <c r="F382" s="181">
        <v>-4.5400999999999998</v>
      </c>
      <c r="G382" s="181">
        <v>1.7091000000000001</v>
      </c>
      <c r="H382" s="181">
        <v>5.2573999999999996</v>
      </c>
      <c r="I382" s="181">
        <v>5.9614000000000003</v>
      </c>
      <c r="J382" s="181">
        <v>0.3498</v>
      </c>
      <c r="K382" s="181">
        <v>3.2366999999999999</v>
      </c>
      <c r="L382" s="181">
        <v>3.3690000000000002</v>
      </c>
      <c r="M382" s="181">
        <v>5.9917999999999996</v>
      </c>
      <c r="N382" s="181">
        <v>5.9941000000000004</v>
      </c>
      <c r="O382" s="181">
        <v>4.7141999999999999</v>
      </c>
      <c r="P382" s="181">
        <v>5.4691000000000001</v>
      </c>
      <c r="Q382" s="181">
        <v>7.3460000000000001</v>
      </c>
      <c r="R382" s="181">
        <v>7.0103</v>
      </c>
      <c r="S382" s="124"/>
      <c r="T382" s="127"/>
      <c r="U382" s="128"/>
      <c r="V382" s="128"/>
      <c r="W382" s="128"/>
      <c r="X382" s="128"/>
      <c r="Y382" s="128"/>
      <c r="Z382" s="128"/>
      <c r="AA382" s="128"/>
      <c r="AB382" s="128"/>
      <c r="AC382" s="128"/>
      <c r="AD382" s="128"/>
      <c r="AE382" s="128"/>
      <c r="AF382" s="128"/>
      <c r="AG382" s="128"/>
      <c r="AH382" s="128"/>
    </row>
    <row r="383" spans="1:34" x14ac:dyDescent="0.3">
      <c r="A383" s="177" t="s">
        <v>641</v>
      </c>
      <c r="B383" s="177" t="s">
        <v>1971</v>
      </c>
      <c r="C383" s="177">
        <v>112632</v>
      </c>
      <c r="D383" s="180">
        <v>44679</v>
      </c>
      <c r="E383" s="181">
        <v>23.580100000000002</v>
      </c>
      <c r="F383" s="181">
        <v>-5.2622</v>
      </c>
      <c r="G383" s="181">
        <v>0.92879999999999996</v>
      </c>
      <c r="H383" s="181">
        <v>4.4706999999999999</v>
      </c>
      <c r="I383" s="181">
        <v>5.1603000000000003</v>
      </c>
      <c r="J383" s="181">
        <v>-0.44919999999999999</v>
      </c>
      <c r="K383" s="181">
        <v>2.431</v>
      </c>
      <c r="L383" s="181">
        <v>2.5573000000000001</v>
      </c>
      <c r="M383" s="181">
        <v>5.1585999999999999</v>
      </c>
      <c r="N383" s="181">
        <v>5.15</v>
      </c>
      <c r="O383" s="181">
        <v>3.8431999999999999</v>
      </c>
      <c r="P383" s="181">
        <v>4.6879999999999997</v>
      </c>
      <c r="Q383" s="181">
        <v>7.0674000000000001</v>
      </c>
      <c r="R383" s="181">
        <v>6.0484999999999998</v>
      </c>
      <c r="S383" s="124"/>
      <c r="T383" s="127"/>
      <c r="U383" s="128"/>
      <c r="V383" s="128"/>
      <c r="W383" s="128"/>
      <c r="X383" s="128"/>
      <c r="Y383" s="128"/>
      <c r="Z383" s="128"/>
      <c r="AA383" s="128"/>
      <c r="AB383" s="128"/>
      <c r="AC383" s="128"/>
      <c r="AD383" s="128"/>
      <c r="AE383" s="128"/>
      <c r="AF383" s="128"/>
      <c r="AG383" s="128"/>
      <c r="AH383" s="128"/>
    </row>
    <row r="384" spans="1:34" x14ac:dyDescent="0.3">
      <c r="A384" s="177" t="s">
        <v>641</v>
      </c>
      <c r="B384" s="177" t="s">
        <v>673</v>
      </c>
      <c r="C384" s="177">
        <v>112938</v>
      </c>
      <c r="D384" s="180">
        <v>44679</v>
      </c>
      <c r="E384" s="181">
        <v>27.753699999999998</v>
      </c>
      <c r="F384" s="181">
        <v>-10.6495</v>
      </c>
      <c r="G384" s="181">
        <v>1.8853</v>
      </c>
      <c r="H384" s="181">
        <v>6.5651999999999999</v>
      </c>
      <c r="I384" s="181">
        <v>7.2371999999999996</v>
      </c>
      <c r="J384" s="181">
        <v>-0.83940000000000003</v>
      </c>
      <c r="K384" s="181">
        <v>3.1781000000000001</v>
      </c>
      <c r="L384" s="181">
        <v>4.3785999999999996</v>
      </c>
      <c r="M384" s="181">
        <v>5.0820999999999996</v>
      </c>
      <c r="N384" s="181">
        <v>11.981</v>
      </c>
      <c r="O384" s="181">
        <v>2.5150999999999999</v>
      </c>
      <c r="P384" s="181">
        <v>4.0204000000000004</v>
      </c>
      <c r="Q384" s="181">
        <v>6.2111000000000001</v>
      </c>
      <c r="R384" s="181">
        <v>10.627000000000001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7" t="s">
        <v>641</v>
      </c>
      <c r="B385" s="177" t="s">
        <v>674</v>
      </c>
      <c r="C385" s="177">
        <v>118780</v>
      </c>
      <c r="D385" s="180">
        <v>44679</v>
      </c>
      <c r="E385" s="181">
        <v>29.843399999999999</v>
      </c>
      <c r="F385" s="181">
        <v>-10.1485</v>
      </c>
      <c r="G385" s="181">
        <v>2.4874000000000001</v>
      </c>
      <c r="H385" s="181">
        <v>7.1909999999999998</v>
      </c>
      <c r="I385" s="181">
        <v>7.8773999999999997</v>
      </c>
      <c r="J385" s="181">
        <v>-0.20119999999999999</v>
      </c>
      <c r="K385" s="181">
        <v>3.8148</v>
      </c>
      <c r="L385" s="181">
        <v>5.0209000000000001</v>
      </c>
      <c r="M385" s="181">
        <v>5.7336</v>
      </c>
      <c r="N385" s="181">
        <v>12.6821</v>
      </c>
      <c r="O385" s="181">
        <v>3.1522999999999999</v>
      </c>
      <c r="P385" s="181">
        <v>4.7656000000000001</v>
      </c>
      <c r="Q385" s="181">
        <v>7.2756999999999996</v>
      </c>
      <c r="R385" s="181">
        <v>11.3133</v>
      </c>
      <c r="S385" s="124"/>
      <c r="T385" s="127"/>
      <c r="U385" s="128"/>
      <c r="V385" s="128"/>
      <c r="W385" s="128"/>
      <c r="X385" s="128"/>
      <c r="Y385" s="128"/>
      <c r="Z385" s="128"/>
      <c r="AA385" s="128"/>
      <c r="AB385" s="128"/>
      <c r="AC385" s="128"/>
      <c r="AD385" s="128"/>
      <c r="AE385" s="128"/>
      <c r="AF385" s="128"/>
      <c r="AG385" s="128"/>
      <c r="AH385" s="128"/>
    </row>
    <row r="386" spans="1:34" x14ac:dyDescent="0.3">
      <c r="A386" s="177" t="s">
        <v>641</v>
      </c>
      <c r="B386" s="177" t="s">
        <v>675</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641</v>
      </c>
      <c r="B387" s="177" t="s">
        <v>676</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641</v>
      </c>
      <c r="B388" s="177" t="s">
        <v>677</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641</v>
      </c>
      <c r="B389" s="177" t="s">
        <v>678</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641</v>
      </c>
      <c r="B390" s="177" t="s">
        <v>679</v>
      </c>
      <c r="C390" s="177">
        <v>138898</v>
      </c>
      <c r="D390" s="180"/>
      <c r="E390" s="181"/>
      <c r="F390" s="181"/>
      <c r="G390" s="181"/>
      <c r="H390" s="181"/>
      <c r="I390" s="181"/>
      <c r="J390" s="181"/>
      <c r="K390" s="181"/>
      <c r="L390" s="181"/>
      <c r="M390" s="181"/>
      <c r="N390" s="181"/>
      <c r="O390" s="181"/>
      <c r="P390" s="181"/>
      <c r="Q390" s="181"/>
      <c r="R390" s="181"/>
      <c r="S390" s="124" t="s">
        <v>1901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641</v>
      </c>
      <c r="B391" s="177" t="s">
        <v>680</v>
      </c>
      <c r="C391" s="177">
        <v>138905</v>
      </c>
      <c r="D391" s="180"/>
      <c r="E391" s="181"/>
      <c r="F391" s="181"/>
      <c r="G391" s="181"/>
      <c r="H391" s="181"/>
      <c r="I391" s="181"/>
      <c r="J391" s="181"/>
      <c r="K391" s="181"/>
      <c r="L391" s="181"/>
      <c r="M391" s="181"/>
      <c r="N391" s="181"/>
      <c r="O391" s="181"/>
      <c r="P391" s="181"/>
      <c r="Q391" s="181"/>
      <c r="R391" s="181"/>
      <c r="S391" s="124" t="s">
        <v>1901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641</v>
      </c>
      <c r="B392" s="177" t="s">
        <v>1991</v>
      </c>
      <c r="C392" s="177">
        <v>149806</v>
      </c>
      <c r="D392" s="180"/>
      <c r="E392" s="181"/>
      <c r="F392" s="181"/>
      <c r="G392" s="181"/>
      <c r="H392" s="181"/>
      <c r="I392" s="181"/>
      <c r="J392" s="181"/>
      <c r="K392" s="181"/>
      <c r="L392" s="181"/>
      <c r="M392" s="181"/>
      <c r="N392" s="181"/>
      <c r="O392" s="181"/>
      <c r="P392" s="181"/>
      <c r="Q392" s="181"/>
      <c r="R392" s="181"/>
      <c r="S392" s="124" t="s">
        <v>1901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641</v>
      </c>
      <c r="B393" s="177" t="s">
        <v>1992</v>
      </c>
      <c r="C393" s="177">
        <v>149810</v>
      </c>
      <c r="D393" s="180"/>
      <c r="E393" s="181"/>
      <c r="F393" s="181"/>
      <c r="G393" s="181"/>
      <c r="H393" s="181"/>
      <c r="I393" s="181"/>
      <c r="J393" s="181"/>
      <c r="K393" s="181"/>
      <c r="L393" s="181"/>
      <c r="M393" s="181"/>
      <c r="N393" s="181"/>
      <c r="O393" s="181"/>
      <c r="P393" s="181"/>
      <c r="Q393" s="181"/>
      <c r="R393" s="181"/>
      <c r="S393" s="124" t="s">
        <v>1901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641</v>
      </c>
      <c r="B394" s="177" t="s">
        <v>681</v>
      </c>
      <c r="C394" s="177">
        <v>102729</v>
      </c>
      <c r="D394" s="180"/>
      <c r="E394" s="181"/>
      <c r="F394" s="181"/>
      <c r="G394" s="181"/>
      <c r="H394" s="181"/>
      <c r="I394" s="181"/>
      <c r="J394" s="181"/>
      <c r="K394" s="181"/>
      <c r="L394" s="181"/>
      <c r="M394" s="181"/>
      <c r="N394" s="181"/>
      <c r="O394" s="181"/>
      <c r="P394" s="181"/>
      <c r="Q394" s="181"/>
      <c r="R394" s="181"/>
      <c r="S394" s="124" t="s">
        <v>1901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641</v>
      </c>
      <c r="B395" s="177" t="s">
        <v>682</v>
      </c>
      <c r="C395" s="177">
        <v>119450</v>
      </c>
      <c r="D395" s="180"/>
      <c r="E395" s="181"/>
      <c r="F395" s="181"/>
      <c r="G395" s="181"/>
      <c r="H395" s="181"/>
      <c r="I395" s="181"/>
      <c r="J395" s="181"/>
      <c r="K395" s="181"/>
      <c r="L395" s="181"/>
      <c r="M395" s="181"/>
      <c r="N395" s="181"/>
      <c r="O395" s="181"/>
      <c r="P395" s="181"/>
      <c r="Q395" s="181"/>
      <c r="R395" s="181"/>
      <c r="S395" s="124" t="s">
        <v>1901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641</v>
      </c>
      <c r="B396" s="177" t="s">
        <v>683</v>
      </c>
      <c r="C396" s="177">
        <v>119798</v>
      </c>
      <c r="D396" s="180">
        <v>44679</v>
      </c>
      <c r="E396" s="181">
        <v>38.2776</v>
      </c>
      <c r="F396" s="181">
        <v>-0.4768</v>
      </c>
      <c r="G396" s="181">
        <v>4.1653000000000002</v>
      </c>
      <c r="H396" s="181">
        <v>5.1543000000000001</v>
      </c>
      <c r="I396" s="181">
        <v>7.3453999999999997</v>
      </c>
      <c r="J396" s="181">
        <v>2.2713999999999999</v>
      </c>
      <c r="K396" s="181">
        <v>4.2027000000000001</v>
      </c>
      <c r="L396" s="181">
        <v>4.1760999999999999</v>
      </c>
      <c r="M396" s="181">
        <v>4.8094000000000001</v>
      </c>
      <c r="N396" s="181">
        <v>5.5522999999999998</v>
      </c>
      <c r="O396" s="181">
        <v>7.3537999999999997</v>
      </c>
      <c r="P396" s="181">
        <v>7.2968000000000002</v>
      </c>
      <c r="Q396" s="181">
        <v>8.8175000000000008</v>
      </c>
      <c r="R396" s="181">
        <v>8.1515000000000004</v>
      </c>
      <c r="S396" s="124"/>
      <c r="T396" s="127"/>
      <c r="U396" s="128"/>
      <c r="V396" s="128"/>
      <c r="W396" s="128"/>
      <c r="X396" s="128"/>
      <c r="Y396" s="128"/>
      <c r="Z396" s="128"/>
      <c r="AA396" s="128"/>
      <c r="AB396" s="128"/>
      <c r="AC396" s="128"/>
      <c r="AD396" s="128"/>
      <c r="AE396" s="128"/>
      <c r="AF396" s="128"/>
      <c r="AG396" s="128"/>
      <c r="AH396" s="128"/>
    </row>
    <row r="397" spans="1:34" x14ac:dyDescent="0.3">
      <c r="A397" s="177" t="s">
        <v>641</v>
      </c>
      <c r="B397" s="177" t="s">
        <v>684</v>
      </c>
      <c r="C397" s="177">
        <v>102505</v>
      </c>
      <c r="D397" s="180">
        <v>44679</v>
      </c>
      <c r="E397" s="181">
        <v>36.176200000000001</v>
      </c>
      <c r="F397" s="181">
        <v>-1.1097999999999999</v>
      </c>
      <c r="G397" s="181">
        <v>3.5659999999999998</v>
      </c>
      <c r="H397" s="181">
        <v>4.5442</v>
      </c>
      <c r="I397" s="181">
        <v>6.7179000000000002</v>
      </c>
      <c r="J397" s="181">
        <v>1.6426000000000001</v>
      </c>
      <c r="K397" s="181">
        <v>3.5680999999999998</v>
      </c>
      <c r="L397" s="181">
        <v>3.5366</v>
      </c>
      <c r="M397" s="181">
        <v>4.1603000000000003</v>
      </c>
      <c r="N397" s="181">
        <v>4.8910999999999998</v>
      </c>
      <c r="O397" s="181">
        <v>6.6920000000000002</v>
      </c>
      <c r="P397" s="181">
        <v>6.5579999999999998</v>
      </c>
      <c r="Q397" s="181">
        <v>7.4909999999999997</v>
      </c>
      <c r="R397" s="181">
        <v>7.4706000000000001</v>
      </c>
      <c r="S397" s="124"/>
      <c r="T397" s="127"/>
      <c r="U397" s="128"/>
      <c r="V397" s="128"/>
      <c r="W397" s="128"/>
      <c r="X397" s="128"/>
      <c r="Y397" s="128"/>
      <c r="Z397" s="128"/>
      <c r="AA397" s="128"/>
      <c r="AB397" s="128"/>
      <c r="AC397" s="128"/>
      <c r="AD397" s="128"/>
      <c r="AE397" s="128"/>
      <c r="AF397" s="128"/>
      <c r="AG397" s="128"/>
      <c r="AH397" s="128"/>
    </row>
    <row r="398" spans="1:34" x14ac:dyDescent="0.3">
      <c r="A398" s="177" t="s">
        <v>641</v>
      </c>
      <c r="B398" s="177" t="s">
        <v>685</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641</v>
      </c>
      <c r="B399" s="177" t="s">
        <v>686</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641</v>
      </c>
      <c r="B400" s="177" t="s">
        <v>687</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641</v>
      </c>
      <c r="B401" s="177" t="s">
        <v>688</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641</v>
      </c>
      <c r="B402" s="177" t="s">
        <v>689</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641</v>
      </c>
      <c r="B403" s="177" t="s">
        <v>690</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641</v>
      </c>
      <c r="B404" s="177" t="s">
        <v>691</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641</v>
      </c>
      <c r="B405" s="177" t="s">
        <v>692</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641</v>
      </c>
      <c r="B406" s="177" t="s">
        <v>693</v>
      </c>
      <c r="C406" s="177">
        <v>120764</v>
      </c>
      <c r="D406" s="180">
        <v>44679</v>
      </c>
      <c r="E406" s="181">
        <v>15.3154</v>
      </c>
      <c r="F406" s="181">
        <v>-13.5793</v>
      </c>
      <c r="G406" s="181">
        <v>4.7683</v>
      </c>
      <c r="H406" s="181">
        <v>6.3743999999999996</v>
      </c>
      <c r="I406" s="181">
        <v>9.0580999999999996</v>
      </c>
      <c r="J406" s="181">
        <v>1.4624999999999999</v>
      </c>
      <c r="K406" s="181">
        <v>4.3952</v>
      </c>
      <c r="L406" s="181">
        <v>4.2782999999999998</v>
      </c>
      <c r="M406" s="181">
        <v>26.959</v>
      </c>
      <c r="N406" s="181">
        <v>22.049600000000002</v>
      </c>
      <c r="O406" s="181">
        <v>-5.2980999999999998</v>
      </c>
      <c r="P406" s="181">
        <v>-0.55130000000000001</v>
      </c>
      <c r="Q406" s="181">
        <v>4.5400999999999998</v>
      </c>
      <c r="R406" s="181">
        <v>9.3844999999999992</v>
      </c>
      <c r="S406" s="124"/>
      <c r="T406" s="127"/>
      <c r="U406" s="128"/>
      <c r="V406" s="128"/>
      <c r="W406" s="128"/>
      <c r="X406" s="128"/>
      <c r="Y406" s="128"/>
      <c r="Z406" s="128"/>
      <c r="AA406" s="128"/>
      <c r="AB406" s="128"/>
      <c r="AC406" s="128"/>
      <c r="AD406" s="128"/>
      <c r="AE406" s="128"/>
      <c r="AF406" s="128"/>
      <c r="AG406" s="128"/>
      <c r="AH406" s="128"/>
    </row>
    <row r="407" spans="1:34" x14ac:dyDescent="0.3">
      <c r="A407" s="177" t="s">
        <v>641</v>
      </c>
      <c r="B407" s="177" t="s">
        <v>694</v>
      </c>
      <c r="C407" s="177">
        <v>117981</v>
      </c>
      <c r="D407" s="180">
        <v>44679</v>
      </c>
      <c r="E407" s="181">
        <v>13.8719</v>
      </c>
      <c r="F407" s="181">
        <v>-14.203099999999999</v>
      </c>
      <c r="G407" s="181">
        <v>4.0358999999999998</v>
      </c>
      <c r="H407" s="181">
        <v>5.6067999999999998</v>
      </c>
      <c r="I407" s="181">
        <v>8.2902000000000005</v>
      </c>
      <c r="J407" s="181">
        <v>0.69640000000000002</v>
      </c>
      <c r="K407" s="181">
        <v>3.6252</v>
      </c>
      <c r="L407" s="181">
        <v>3.5398000000000001</v>
      </c>
      <c r="M407" s="181">
        <v>26.1587</v>
      </c>
      <c r="N407" s="181">
        <v>21.196400000000001</v>
      </c>
      <c r="O407" s="181">
        <v>-6.0606</v>
      </c>
      <c r="P407" s="181">
        <v>-1.4597</v>
      </c>
      <c r="Q407" s="181">
        <v>3.5263</v>
      </c>
      <c r="R407" s="181">
        <v>8.5536999999999992</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-7.3724749999999988</v>
      </c>
      <c r="G408" s="183">
        <v>1.7997666666666672</v>
      </c>
      <c r="H408" s="183">
        <v>-7.169722222222176E-2</v>
      </c>
      <c r="I408" s="183">
        <v>4.4098944444444452</v>
      </c>
      <c r="J408" s="183">
        <v>44.419488888888893</v>
      </c>
      <c r="K408" s="183">
        <v>22.926982352941181</v>
      </c>
      <c r="L408" s="183">
        <v>13.1896</v>
      </c>
      <c r="M408" s="183">
        <v>13.919164705882352</v>
      </c>
      <c r="N408" s="183">
        <v>12.648988235294118</v>
      </c>
      <c r="O408" s="183">
        <v>4.3355437500000003</v>
      </c>
      <c r="P408" s="183">
        <v>4.9799156249999994</v>
      </c>
      <c r="Q408" s="183">
        <v>4.6185777777777766</v>
      </c>
      <c r="R408" s="183">
        <v>9.9077088235294095</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-4.8316999999999997</v>
      </c>
      <c r="G409" s="183">
        <v>1.9797499999999999</v>
      </c>
      <c r="H409" s="183">
        <v>5.4108000000000001</v>
      </c>
      <c r="I409" s="183">
        <v>6.8651499999999999</v>
      </c>
      <c r="J409" s="183">
        <v>0.52310000000000001</v>
      </c>
      <c r="K409" s="183">
        <v>3.6194500000000001</v>
      </c>
      <c r="L409" s="183">
        <v>3.8607500000000003</v>
      </c>
      <c r="M409" s="183">
        <v>5.2164999999999999</v>
      </c>
      <c r="N409" s="183">
        <v>6.0806500000000003</v>
      </c>
      <c r="O409" s="183">
        <v>5.8404500000000006</v>
      </c>
      <c r="P409" s="183">
        <v>6.0141999999999998</v>
      </c>
      <c r="Q409" s="183">
        <v>7.2808999999999999</v>
      </c>
      <c r="R409" s="183">
        <v>8.4596999999999998</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695</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696</v>
      </c>
      <c r="B412" s="177" t="s">
        <v>697</v>
      </c>
      <c r="C412" s="177">
        <v>147848</v>
      </c>
      <c r="D412" s="180">
        <v>44679</v>
      </c>
      <c r="E412" s="181">
        <v>1172.4917</v>
      </c>
      <c r="F412" s="181">
        <v>-2.2069999999999999</v>
      </c>
      <c r="G412" s="181">
        <v>4.4905999999999997</v>
      </c>
      <c r="H412" s="181">
        <v>4.1984000000000004</v>
      </c>
      <c r="I412" s="181">
        <v>7.6031000000000004</v>
      </c>
      <c r="J412" s="181">
        <v>2.8904999999999998</v>
      </c>
      <c r="K412" s="181">
        <v>4.016</v>
      </c>
      <c r="L412" s="181">
        <v>3.9803999999999999</v>
      </c>
      <c r="M412" s="181">
        <v>3.7305000000000001</v>
      </c>
      <c r="N412" s="181">
        <v>4.1967999999999996</v>
      </c>
      <c r="O412" s="181"/>
      <c r="P412" s="181"/>
      <c r="Q412" s="181">
        <v>7.0431999999999997</v>
      </c>
      <c r="R412" s="181">
        <v>6.8936999999999999</v>
      </c>
      <c r="S412" s="124" t="s">
        <v>1900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696</v>
      </c>
      <c r="B413" s="177" t="s">
        <v>698</v>
      </c>
      <c r="C413" s="177">
        <v>147849</v>
      </c>
      <c r="D413" s="180">
        <v>44679</v>
      </c>
      <c r="E413" s="181">
        <v>1190.7692</v>
      </c>
      <c r="F413" s="181">
        <v>14.8111</v>
      </c>
      <c r="G413" s="181">
        <v>12.7331</v>
      </c>
      <c r="H413" s="181">
        <v>21.394400000000001</v>
      </c>
      <c r="I413" s="181">
        <v>13.01</v>
      </c>
      <c r="J413" s="181">
        <v>-9.5535999999999994</v>
      </c>
      <c r="K413" s="181">
        <v>2.3580000000000001</v>
      </c>
      <c r="L413" s="181">
        <v>1.5698000000000001</v>
      </c>
      <c r="M413" s="181">
        <v>3.8353999999999999</v>
      </c>
      <c r="N413" s="181">
        <v>4.2202999999999999</v>
      </c>
      <c r="O413" s="181"/>
      <c r="P413" s="181"/>
      <c r="Q413" s="181">
        <v>7.7563000000000004</v>
      </c>
      <c r="R413" s="181">
        <v>7.1961000000000004</v>
      </c>
      <c r="S413" s="124" t="s">
        <v>1900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696</v>
      </c>
      <c r="B414" s="177" t="s">
        <v>699</v>
      </c>
      <c r="C414" s="177">
        <v>133307</v>
      </c>
      <c r="D414" s="180">
        <v>44679</v>
      </c>
      <c r="E414" s="181">
        <v>21.873699999999999</v>
      </c>
      <c r="F414" s="181">
        <v>-140.2945</v>
      </c>
      <c r="G414" s="181">
        <v>-66.217600000000004</v>
      </c>
      <c r="H414" s="181">
        <v>4.3898999999999999</v>
      </c>
      <c r="I414" s="181">
        <v>17.806100000000001</v>
      </c>
      <c r="J414" s="181">
        <v>-17.373899999999999</v>
      </c>
      <c r="K414" s="181">
        <v>-3.8893</v>
      </c>
      <c r="L414" s="181">
        <v>-4.0479000000000003</v>
      </c>
      <c r="M414" s="181">
        <v>-1.3569</v>
      </c>
      <c r="N414" s="181">
        <v>-0.43020000000000003</v>
      </c>
      <c r="O414" s="181">
        <v>6.2024999999999997</v>
      </c>
      <c r="P414" s="181">
        <v>5.7279999999999998</v>
      </c>
      <c r="Q414" s="181">
        <v>6.8857999999999997</v>
      </c>
      <c r="R414" s="181">
        <v>2.181</v>
      </c>
      <c r="S414" s="124"/>
      <c r="T414" s="127"/>
      <c r="U414" s="128"/>
      <c r="V414" s="128"/>
      <c r="W414" s="128"/>
      <c r="X414" s="128"/>
      <c r="Y414" s="128"/>
      <c r="Z414" s="128"/>
      <c r="AA414" s="128"/>
      <c r="AB414" s="128"/>
      <c r="AC414" s="128"/>
      <c r="AD414" s="128"/>
      <c r="AE414" s="128"/>
      <c r="AF414" s="128"/>
      <c r="AG414" s="128"/>
      <c r="AH414" s="128"/>
    </row>
    <row r="415" spans="1:34" x14ac:dyDescent="0.3">
      <c r="A415" s="177" t="s">
        <v>696</v>
      </c>
      <c r="B415" s="177" t="s">
        <v>700</v>
      </c>
      <c r="C415" s="177">
        <v>139496</v>
      </c>
      <c r="D415" s="180">
        <v>44679</v>
      </c>
      <c r="E415" s="181">
        <v>22.1784</v>
      </c>
      <c r="F415" s="181">
        <v>-142.947</v>
      </c>
      <c r="G415" s="181">
        <v>-68.134200000000007</v>
      </c>
      <c r="H415" s="181">
        <v>4.306</v>
      </c>
      <c r="I415" s="181">
        <v>19.1859</v>
      </c>
      <c r="J415" s="181">
        <v>-17.875399999999999</v>
      </c>
      <c r="K415" s="181">
        <v>-4.8064</v>
      </c>
      <c r="L415" s="181">
        <v>-4.5045999999999999</v>
      </c>
      <c r="M415" s="181">
        <v>-1.8391999999999999</v>
      </c>
      <c r="N415" s="181">
        <v>-0.7571</v>
      </c>
      <c r="O415" s="181">
        <v>6.3543000000000003</v>
      </c>
      <c r="P415" s="181">
        <v>5.8978999999999999</v>
      </c>
      <c r="Q415" s="181">
        <v>6.4626999999999999</v>
      </c>
      <c r="R415" s="181">
        <v>2.1191</v>
      </c>
      <c r="S415" s="124"/>
      <c r="T415" s="127"/>
      <c r="U415" s="128"/>
      <c r="V415" s="128"/>
      <c r="W415" s="128"/>
      <c r="X415" s="128"/>
      <c r="Y415" s="128"/>
      <c r="Z415" s="128"/>
      <c r="AA415" s="128"/>
      <c r="AB415" s="128"/>
      <c r="AC415" s="128"/>
      <c r="AD415" s="128"/>
      <c r="AE415" s="128"/>
      <c r="AF415" s="128"/>
      <c r="AG415" s="128"/>
      <c r="AH415" s="128"/>
    </row>
    <row r="416" spans="1:34" x14ac:dyDescent="0.3">
      <c r="A416" s="177" t="s">
        <v>696</v>
      </c>
      <c r="B416" s="177" t="s">
        <v>701</v>
      </c>
      <c r="C416" s="177">
        <v>139430</v>
      </c>
      <c r="D416" s="180">
        <v>44679</v>
      </c>
      <c r="E416" s="181">
        <v>199.57660000000001</v>
      </c>
      <c r="F416" s="181">
        <v>-182.6634</v>
      </c>
      <c r="G416" s="181">
        <v>-81.415499999999994</v>
      </c>
      <c r="H416" s="181">
        <v>4.1704999999999997</v>
      </c>
      <c r="I416" s="181">
        <v>21.720400000000001</v>
      </c>
      <c r="J416" s="181">
        <v>-18.5002</v>
      </c>
      <c r="K416" s="181">
        <v>-4.8701999999999996</v>
      </c>
      <c r="L416" s="181">
        <v>-4.9340000000000002</v>
      </c>
      <c r="M416" s="181">
        <v>-2.8315000000000001</v>
      </c>
      <c r="N416" s="181">
        <v>-2.1061000000000001</v>
      </c>
      <c r="O416" s="181">
        <v>5.3529</v>
      </c>
      <c r="P416" s="181">
        <v>4.6813000000000002</v>
      </c>
      <c r="Q416" s="181">
        <v>5.5114999999999998</v>
      </c>
      <c r="R416" s="181">
        <v>0.80610000000000004</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-90.660159999999991</v>
      </c>
      <c r="G417" s="183">
        <v>-39.708720000000007</v>
      </c>
      <c r="H417" s="183">
        <v>7.6918399999999991</v>
      </c>
      <c r="I417" s="183">
        <v>15.865100000000002</v>
      </c>
      <c r="J417" s="183">
        <v>-12.082519999999999</v>
      </c>
      <c r="K417" s="183">
        <v>-1.4383799999999998</v>
      </c>
      <c r="L417" s="183">
        <v>-1.5872600000000001</v>
      </c>
      <c r="M417" s="183">
        <v>0.30765999999999993</v>
      </c>
      <c r="N417" s="183">
        <v>1.02474</v>
      </c>
      <c r="O417" s="183">
        <v>5.9699</v>
      </c>
      <c r="P417" s="183">
        <v>5.4357333333333342</v>
      </c>
      <c r="Q417" s="183">
        <v>6.7318999999999987</v>
      </c>
      <c r="R417" s="183">
        <v>3.8392000000000004</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-140.2945</v>
      </c>
      <c r="G418" s="183">
        <v>-66.217600000000004</v>
      </c>
      <c r="H418" s="183">
        <v>4.306</v>
      </c>
      <c r="I418" s="183">
        <v>17.806100000000001</v>
      </c>
      <c r="J418" s="183">
        <v>-17.373899999999999</v>
      </c>
      <c r="K418" s="183">
        <v>-3.8893</v>
      </c>
      <c r="L418" s="183">
        <v>-4.0479000000000003</v>
      </c>
      <c r="M418" s="183">
        <v>-1.3569</v>
      </c>
      <c r="N418" s="183">
        <v>-0.43020000000000003</v>
      </c>
      <c r="O418" s="183">
        <v>6.2024999999999997</v>
      </c>
      <c r="P418" s="183">
        <v>5.7279999999999998</v>
      </c>
      <c r="Q418" s="183">
        <v>6.8857999999999997</v>
      </c>
      <c r="R418" s="183">
        <v>2.181</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702</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703</v>
      </c>
      <c r="B421" s="177" t="s">
        <v>704</v>
      </c>
      <c r="C421" s="177">
        <v>131896</v>
      </c>
      <c r="D421" s="180">
        <v>44679</v>
      </c>
      <c r="E421" s="181">
        <v>30.293900000000001</v>
      </c>
      <c r="F421" s="181">
        <v>-5.9028999999999998</v>
      </c>
      <c r="G421" s="181">
        <v>0.48199999999999998</v>
      </c>
      <c r="H421" s="181">
        <v>3.6859999999999999</v>
      </c>
      <c r="I421" s="181">
        <v>6.3056999999999999</v>
      </c>
      <c r="J421" s="181">
        <v>-6.5589000000000004</v>
      </c>
      <c r="K421" s="181">
        <v>0.47849999999999998</v>
      </c>
      <c r="L421" s="181">
        <v>1.6432</v>
      </c>
      <c r="M421" s="181">
        <v>2.1837</v>
      </c>
      <c r="N421" s="181">
        <v>2.2890000000000001</v>
      </c>
      <c r="O421" s="181">
        <v>6.7328999999999999</v>
      </c>
      <c r="P421" s="181">
        <v>6.0579999999999998</v>
      </c>
      <c r="Q421" s="181">
        <v>7.4915000000000003</v>
      </c>
      <c r="R421" s="181">
        <v>6.1641000000000004</v>
      </c>
      <c r="S421" s="124" t="s">
        <v>1900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703</v>
      </c>
      <c r="B422" s="177" t="s">
        <v>705</v>
      </c>
      <c r="C422" s="177">
        <v>131898</v>
      </c>
      <c r="D422" s="180">
        <v>44679</v>
      </c>
      <c r="E422" s="181">
        <v>31.655200000000001</v>
      </c>
      <c r="F422" s="181">
        <v>-5.5338000000000003</v>
      </c>
      <c r="G422" s="181">
        <v>0.92249999999999999</v>
      </c>
      <c r="H422" s="181">
        <v>4.1707999999999998</v>
      </c>
      <c r="I422" s="181">
        <v>6.7911000000000001</v>
      </c>
      <c r="J422" s="181">
        <v>-6.0721999999999996</v>
      </c>
      <c r="K422" s="181">
        <v>0.96960000000000002</v>
      </c>
      <c r="L422" s="181">
        <v>2.1379999999999999</v>
      </c>
      <c r="M422" s="181">
        <v>2.6827000000000001</v>
      </c>
      <c r="N422" s="181">
        <v>2.6896</v>
      </c>
      <c r="O422" s="181">
        <v>7.2721999999999998</v>
      </c>
      <c r="P422" s="181">
        <v>6.5922000000000001</v>
      </c>
      <c r="Q422" s="181">
        <v>7.7282000000000002</v>
      </c>
      <c r="R422" s="181">
        <v>6.6513999999999998</v>
      </c>
      <c r="S422" s="124" t="s">
        <v>1900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703</v>
      </c>
      <c r="B423" s="177" t="s">
        <v>1693</v>
      </c>
      <c r="C423" s="177">
        <v>131864</v>
      </c>
      <c r="D423" s="180">
        <v>44679</v>
      </c>
      <c r="E423" s="181">
        <v>42.585999999999999</v>
      </c>
      <c r="F423" s="181">
        <v>101.5899</v>
      </c>
      <c r="G423" s="181">
        <v>30.302</v>
      </c>
      <c r="H423" s="181">
        <v>-53.767000000000003</v>
      </c>
      <c r="I423" s="181">
        <v>-38.022599999999997</v>
      </c>
      <c r="J423" s="181">
        <v>-4.2561999999999998</v>
      </c>
      <c r="K423" s="181">
        <v>-0.69589999999999996</v>
      </c>
      <c r="L423" s="181">
        <v>-3.2427000000000001</v>
      </c>
      <c r="M423" s="181">
        <v>3.3868999999999998</v>
      </c>
      <c r="N423" s="181">
        <v>10.7174</v>
      </c>
      <c r="O423" s="181">
        <v>13.964499999999999</v>
      </c>
      <c r="P423" s="181">
        <v>10.515700000000001</v>
      </c>
      <c r="Q423" s="181">
        <v>9.6638000000000002</v>
      </c>
      <c r="R423" s="181">
        <v>23.490300000000001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77" t="s">
        <v>703</v>
      </c>
      <c r="B424" s="177" t="s">
        <v>1694</v>
      </c>
      <c r="C424" s="177">
        <v>131865</v>
      </c>
      <c r="D424" s="180">
        <v>44679</v>
      </c>
      <c r="E424" s="181">
        <v>21.711099999999998</v>
      </c>
      <c r="F424" s="181">
        <v>102.6711</v>
      </c>
      <c r="G424" s="181">
        <v>31.294</v>
      </c>
      <c r="H424" s="181">
        <v>-52.7774</v>
      </c>
      <c r="I424" s="181">
        <v>-37.029899999999998</v>
      </c>
      <c r="J424" s="181">
        <v>-3.2395</v>
      </c>
      <c r="K424" s="181">
        <v>0.33650000000000002</v>
      </c>
      <c r="L424" s="181">
        <v>-2.3317000000000001</v>
      </c>
      <c r="M424" s="181">
        <v>4.2823000000000002</v>
      </c>
      <c r="N424" s="181">
        <v>11.4201</v>
      </c>
      <c r="O424" s="181">
        <v>14.5761</v>
      </c>
      <c r="P424" s="181">
        <v>10.952</v>
      </c>
      <c r="Q424" s="181">
        <v>10.946400000000001</v>
      </c>
      <c r="R424" s="181">
        <v>24.0823</v>
      </c>
      <c r="S424" s="124"/>
      <c r="T424" s="127"/>
      <c r="U424" s="128"/>
      <c r="V424" s="128"/>
      <c r="W424" s="128"/>
      <c r="X424" s="128"/>
      <c r="Y424" s="128"/>
      <c r="Z424" s="128"/>
      <c r="AA424" s="128"/>
      <c r="AB424" s="128"/>
      <c r="AC424" s="128"/>
      <c r="AD424" s="128"/>
      <c r="AE424" s="128"/>
      <c r="AF424" s="128"/>
      <c r="AG424" s="128"/>
      <c r="AH424" s="128"/>
    </row>
    <row r="425" spans="1:34" x14ac:dyDescent="0.3">
      <c r="A425" s="177" t="s">
        <v>703</v>
      </c>
      <c r="B425" s="177" t="s">
        <v>706</v>
      </c>
      <c r="C425" s="177">
        <v>132178</v>
      </c>
      <c r="D425" s="180">
        <v>44679</v>
      </c>
      <c r="E425" s="181">
        <v>24.191099999999999</v>
      </c>
      <c r="F425" s="181">
        <v>70.598200000000006</v>
      </c>
      <c r="G425" s="181">
        <v>35.308</v>
      </c>
      <c r="H425" s="181">
        <v>-27.466000000000001</v>
      </c>
      <c r="I425" s="181">
        <v>-17.575600000000001</v>
      </c>
      <c r="J425" s="181">
        <v>3.6372</v>
      </c>
      <c r="K425" s="181">
        <v>4.4763999999999999</v>
      </c>
      <c r="L425" s="181">
        <v>1.4916</v>
      </c>
      <c r="M425" s="181">
        <v>5.2645999999999997</v>
      </c>
      <c r="N425" s="181">
        <v>8.1161999999999992</v>
      </c>
      <c r="O425" s="181">
        <v>9.7788000000000004</v>
      </c>
      <c r="P425" s="181">
        <v>7.9111000000000002</v>
      </c>
      <c r="Q425" s="181">
        <v>8.3795999999999999</v>
      </c>
      <c r="R425" s="181">
        <v>14.187799999999999</v>
      </c>
      <c r="S425" s="124"/>
      <c r="T425" s="127"/>
      <c r="U425" s="128"/>
      <c r="V425" s="128"/>
      <c r="W425" s="128"/>
      <c r="X425" s="128"/>
      <c r="Y425" s="128"/>
      <c r="Z425" s="128"/>
      <c r="AA425" s="128"/>
      <c r="AB425" s="128"/>
      <c r="AC425" s="128"/>
      <c r="AD425" s="128"/>
      <c r="AE425" s="128"/>
      <c r="AF425" s="128"/>
      <c r="AG425" s="128"/>
      <c r="AH425" s="128"/>
    </row>
    <row r="426" spans="1:34" x14ac:dyDescent="0.3">
      <c r="A426" s="177" t="s">
        <v>703</v>
      </c>
      <c r="B426" s="177" t="s">
        <v>707</v>
      </c>
      <c r="C426" s="177">
        <v>132183</v>
      </c>
      <c r="D426" s="180">
        <v>44679</v>
      </c>
      <c r="E426" s="181">
        <v>25.378799999999998</v>
      </c>
      <c r="F426" s="181">
        <v>71.330399999999997</v>
      </c>
      <c r="G426" s="181">
        <v>36.11</v>
      </c>
      <c r="H426" s="181">
        <v>-26.715800000000002</v>
      </c>
      <c r="I426" s="181">
        <v>-16.8249</v>
      </c>
      <c r="J426" s="181">
        <v>4.3445</v>
      </c>
      <c r="K426" s="181">
        <v>4.8399000000000001</v>
      </c>
      <c r="L426" s="181">
        <v>1.8638999999999999</v>
      </c>
      <c r="M426" s="181">
        <v>5.7394999999999996</v>
      </c>
      <c r="N426" s="181">
        <v>8.6440000000000001</v>
      </c>
      <c r="O426" s="181">
        <v>10.3429</v>
      </c>
      <c r="P426" s="181">
        <v>8.4724000000000004</v>
      </c>
      <c r="Q426" s="181">
        <v>8.6882999999999999</v>
      </c>
      <c r="R426" s="181">
        <v>14.7605</v>
      </c>
      <c r="S426" s="124"/>
      <c r="T426" s="127"/>
      <c r="U426" s="128"/>
      <c r="V426" s="128"/>
      <c r="W426" s="128"/>
      <c r="X426" s="128"/>
      <c r="Y426" s="128"/>
      <c r="Z426" s="128"/>
      <c r="AA426" s="128"/>
      <c r="AB426" s="128"/>
      <c r="AC426" s="128"/>
      <c r="AD426" s="128"/>
      <c r="AE426" s="128"/>
      <c r="AF426" s="128"/>
      <c r="AG426" s="128"/>
      <c r="AH426" s="128"/>
    </row>
    <row r="427" spans="1:34" x14ac:dyDescent="0.3">
      <c r="A427" s="177" t="s">
        <v>703</v>
      </c>
      <c r="B427" s="177" t="s">
        <v>708</v>
      </c>
      <c r="C427" s="177">
        <v>132174</v>
      </c>
      <c r="D427" s="180">
        <v>44679</v>
      </c>
      <c r="E427" s="181">
        <v>28.1023</v>
      </c>
      <c r="F427" s="181">
        <v>145.13419999999999</v>
      </c>
      <c r="G427" s="181">
        <v>66.165099999999995</v>
      </c>
      <c r="H427" s="181">
        <v>-42.146700000000003</v>
      </c>
      <c r="I427" s="181">
        <v>-30.701599999999999</v>
      </c>
      <c r="J427" s="181">
        <v>5.2225999999999999</v>
      </c>
      <c r="K427" s="181">
        <v>3.6432000000000002</v>
      </c>
      <c r="L427" s="181">
        <v>6.9999999999999999E-4</v>
      </c>
      <c r="M427" s="181">
        <v>6.4169</v>
      </c>
      <c r="N427" s="181">
        <v>10.853300000000001</v>
      </c>
      <c r="O427" s="181">
        <v>12.068300000000001</v>
      </c>
      <c r="P427" s="181">
        <v>9.3956999999999997</v>
      </c>
      <c r="Q427" s="181">
        <v>9.8693000000000008</v>
      </c>
      <c r="R427" s="181">
        <v>19.632999999999999</v>
      </c>
      <c r="S427" s="124"/>
      <c r="T427" s="127"/>
      <c r="U427" s="128"/>
      <c r="V427" s="128"/>
      <c r="W427" s="128"/>
      <c r="X427" s="128"/>
      <c r="Y427" s="128"/>
      <c r="Z427" s="128"/>
      <c r="AA427" s="128"/>
      <c r="AB427" s="128"/>
      <c r="AC427" s="128"/>
      <c r="AD427" s="128"/>
      <c r="AE427" s="128"/>
      <c r="AF427" s="128"/>
      <c r="AG427" s="128"/>
      <c r="AH427" s="128"/>
    </row>
    <row r="428" spans="1:34" x14ac:dyDescent="0.3">
      <c r="A428" s="177" t="s">
        <v>703</v>
      </c>
      <c r="B428" s="177" t="s">
        <v>709</v>
      </c>
      <c r="C428" s="177">
        <v>132185</v>
      </c>
      <c r="D428" s="180">
        <v>44679</v>
      </c>
      <c r="E428" s="181">
        <v>29.524799999999999</v>
      </c>
      <c r="F428" s="181">
        <v>146.0889</v>
      </c>
      <c r="G428" s="181">
        <v>67.084100000000007</v>
      </c>
      <c r="H428" s="181">
        <v>-41.2271</v>
      </c>
      <c r="I428" s="181">
        <v>-29.787099999999999</v>
      </c>
      <c r="J428" s="181">
        <v>6.093</v>
      </c>
      <c r="K428" s="181">
        <v>4.1786000000000003</v>
      </c>
      <c r="L428" s="181">
        <v>0.56469999999999998</v>
      </c>
      <c r="M428" s="181">
        <v>7.0949999999999998</v>
      </c>
      <c r="N428" s="181">
        <v>11.606400000000001</v>
      </c>
      <c r="O428" s="181">
        <v>12.7509</v>
      </c>
      <c r="P428" s="181">
        <v>10.0288</v>
      </c>
      <c r="Q428" s="181">
        <v>10.4734</v>
      </c>
      <c r="R428" s="181">
        <v>20.382300000000001</v>
      </c>
      <c r="S428" s="124"/>
      <c r="T428" s="127"/>
      <c r="U428" s="128"/>
      <c r="V428" s="128"/>
      <c r="W428" s="128"/>
      <c r="X428" s="128"/>
      <c r="Y428" s="128"/>
      <c r="Z428" s="128"/>
      <c r="AA428" s="128"/>
      <c r="AB428" s="128"/>
      <c r="AC428" s="128"/>
      <c r="AD428" s="128"/>
      <c r="AE428" s="128"/>
      <c r="AF428" s="128"/>
      <c r="AG428" s="128"/>
      <c r="AH428" s="128"/>
    </row>
    <row r="429" spans="1:34" x14ac:dyDescent="0.3">
      <c r="A429" s="177" t="s">
        <v>703</v>
      </c>
      <c r="B429" s="177" t="s">
        <v>710</v>
      </c>
      <c r="C429" s="177">
        <v>147889</v>
      </c>
      <c r="D429" s="180">
        <v>44679</v>
      </c>
      <c r="E429" s="181">
        <v>11.5875</v>
      </c>
      <c r="F429" s="181">
        <v>-12.2807</v>
      </c>
      <c r="G429" s="181">
        <v>-1.2598</v>
      </c>
      <c r="H429" s="181">
        <v>6.6233000000000004</v>
      </c>
      <c r="I429" s="181">
        <v>7.7102000000000004</v>
      </c>
      <c r="J429" s="181">
        <v>-1.6234999999999999</v>
      </c>
      <c r="K429" s="181">
        <v>2.6172</v>
      </c>
      <c r="L429" s="181">
        <v>2.3605</v>
      </c>
      <c r="M429" s="181">
        <v>3.5901999999999998</v>
      </c>
      <c r="N429" s="181">
        <v>4.4484000000000004</v>
      </c>
      <c r="O429" s="181"/>
      <c r="P429" s="181"/>
      <c r="Q429" s="181">
        <v>6.7698</v>
      </c>
      <c r="R429" s="181">
        <v>6.9771000000000001</v>
      </c>
      <c r="S429" s="124" t="s">
        <v>1900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703</v>
      </c>
      <c r="B430" s="177" t="s">
        <v>711</v>
      </c>
      <c r="C430" s="177">
        <v>147890</v>
      </c>
      <c r="D430" s="180">
        <v>44679</v>
      </c>
      <c r="E430" s="181">
        <v>11.504</v>
      </c>
      <c r="F430" s="181">
        <v>-12.6868</v>
      </c>
      <c r="G430" s="181">
        <v>-1.6919</v>
      </c>
      <c r="H430" s="181">
        <v>6.1715999999999998</v>
      </c>
      <c r="I430" s="181">
        <v>7.2980999999999998</v>
      </c>
      <c r="J430" s="181">
        <v>-2.0230000000000001</v>
      </c>
      <c r="K430" s="181">
        <v>2.2153999999999998</v>
      </c>
      <c r="L430" s="181">
        <v>1.9557</v>
      </c>
      <c r="M430" s="181">
        <v>3.1785999999999999</v>
      </c>
      <c r="N430" s="181">
        <v>4.0568</v>
      </c>
      <c r="O430" s="181"/>
      <c r="P430" s="181"/>
      <c r="Q430" s="181">
        <v>6.4271000000000003</v>
      </c>
      <c r="R430" s="181">
        <v>6.6310000000000002</v>
      </c>
      <c r="S430" s="124" t="s">
        <v>1900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703</v>
      </c>
      <c r="B431" s="177" t="s">
        <v>712</v>
      </c>
      <c r="C431" s="177">
        <v>147851</v>
      </c>
      <c r="D431" s="180">
        <v>44679</v>
      </c>
      <c r="E431" s="181">
        <v>11.6957</v>
      </c>
      <c r="F431" s="181">
        <v>-2.1844000000000001</v>
      </c>
      <c r="G431" s="181">
        <v>4.3707000000000003</v>
      </c>
      <c r="H431" s="181">
        <v>4.1048999999999998</v>
      </c>
      <c r="I431" s="181">
        <v>7.4503000000000004</v>
      </c>
      <c r="J431" s="181">
        <v>2.7850999999999999</v>
      </c>
      <c r="K431" s="181">
        <v>3.8894000000000002</v>
      </c>
      <c r="L431" s="181">
        <v>3.8786</v>
      </c>
      <c r="M431" s="181">
        <v>3.6522000000000001</v>
      </c>
      <c r="N431" s="181">
        <v>4.12</v>
      </c>
      <c r="O431" s="181"/>
      <c r="P431" s="181"/>
      <c r="Q431" s="181">
        <v>6.9574999999999996</v>
      </c>
      <c r="R431" s="181">
        <v>6.7868000000000004</v>
      </c>
      <c r="S431" s="124" t="s">
        <v>1901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703</v>
      </c>
      <c r="B432" s="177" t="s">
        <v>713</v>
      </c>
      <c r="C432" s="177">
        <v>147850</v>
      </c>
      <c r="D432" s="180">
        <v>44679</v>
      </c>
      <c r="E432" s="181">
        <v>11.6957</v>
      </c>
      <c r="F432" s="181">
        <v>-2.1844000000000001</v>
      </c>
      <c r="G432" s="181">
        <v>4.3707000000000003</v>
      </c>
      <c r="H432" s="181">
        <v>4.1048999999999998</v>
      </c>
      <c r="I432" s="181">
        <v>7.4503000000000004</v>
      </c>
      <c r="J432" s="181">
        <v>2.7850999999999999</v>
      </c>
      <c r="K432" s="181">
        <v>3.8894000000000002</v>
      </c>
      <c r="L432" s="181">
        <v>3.8786</v>
      </c>
      <c r="M432" s="181">
        <v>3.6522000000000001</v>
      </c>
      <c r="N432" s="181">
        <v>4.12</v>
      </c>
      <c r="O432" s="181"/>
      <c r="P432" s="181"/>
      <c r="Q432" s="181">
        <v>6.9574999999999996</v>
      </c>
      <c r="R432" s="181">
        <v>6.7868000000000004</v>
      </c>
      <c r="S432" s="124" t="s">
        <v>1901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703</v>
      </c>
      <c r="B433" s="177" t="s">
        <v>714</v>
      </c>
      <c r="C433" s="177">
        <v>147857</v>
      </c>
      <c r="D433" s="180">
        <v>44679</v>
      </c>
      <c r="E433" s="181">
        <v>11.8832</v>
      </c>
      <c r="F433" s="181">
        <v>14.4421</v>
      </c>
      <c r="G433" s="181">
        <v>12.5039</v>
      </c>
      <c r="H433" s="181">
        <v>21.191800000000001</v>
      </c>
      <c r="I433" s="181">
        <v>12.8865</v>
      </c>
      <c r="J433" s="181">
        <v>-9.6013999999999999</v>
      </c>
      <c r="K433" s="181">
        <v>2.2650999999999999</v>
      </c>
      <c r="L433" s="181">
        <v>1.5047999999999999</v>
      </c>
      <c r="M433" s="181">
        <v>3.7671000000000001</v>
      </c>
      <c r="N433" s="181">
        <v>4.1409000000000002</v>
      </c>
      <c r="O433" s="181"/>
      <c r="P433" s="181"/>
      <c r="Q433" s="181">
        <v>7.6905000000000001</v>
      </c>
      <c r="R433" s="181">
        <v>7.0930999999999997</v>
      </c>
      <c r="S433" s="124"/>
      <c r="T433" s="127"/>
      <c r="U433" s="128"/>
      <c r="V433" s="128"/>
      <c r="W433" s="128"/>
      <c r="X433" s="128"/>
      <c r="Y433" s="128"/>
      <c r="Z433" s="128"/>
      <c r="AA433" s="128"/>
      <c r="AB433" s="128"/>
      <c r="AC433" s="128"/>
      <c r="AD433" s="128"/>
      <c r="AE433" s="128"/>
      <c r="AF433" s="128"/>
      <c r="AG433" s="128"/>
      <c r="AH433" s="128"/>
    </row>
    <row r="434" spans="1:34" x14ac:dyDescent="0.3">
      <c r="A434" s="177" t="s">
        <v>703</v>
      </c>
      <c r="B434" s="177" t="s">
        <v>715</v>
      </c>
      <c r="C434" s="177">
        <v>147854</v>
      </c>
      <c r="D434" s="180">
        <v>44679</v>
      </c>
      <c r="E434" s="181">
        <v>11.8832</v>
      </c>
      <c r="F434" s="181">
        <v>14.4421</v>
      </c>
      <c r="G434" s="181">
        <v>12.5039</v>
      </c>
      <c r="H434" s="181">
        <v>21.191800000000001</v>
      </c>
      <c r="I434" s="181">
        <v>12.8865</v>
      </c>
      <c r="J434" s="181">
        <v>-9.6013999999999999</v>
      </c>
      <c r="K434" s="181">
        <v>2.2650999999999999</v>
      </c>
      <c r="L434" s="181">
        <v>1.5047999999999999</v>
      </c>
      <c r="M434" s="181">
        <v>3.7671000000000001</v>
      </c>
      <c r="N434" s="181">
        <v>4.1409000000000002</v>
      </c>
      <c r="O434" s="181"/>
      <c r="P434" s="181"/>
      <c r="Q434" s="181">
        <v>7.6905000000000001</v>
      </c>
      <c r="R434" s="181">
        <v>7.0930999999999997</v>
      </c>
      <c r="S434" s="124"/>
      <c r="T434" s="127"/>
      <c r="U434" s="128"/>
      <c r="V434" s="128"/>
      <c r="W434" s="128"/>
      <c r="X434" s="128"/>
      <c r="Y434" s="128"/>
      <c r="Z434" s="128"/>
      <c r="AA434" s="128"/>
      <c r="AB434" s="128"/>
      <c r="AC434" s="128"/>
      <c r="AD434" s="128"/>
      <c r="AE434" s="128"/>
      <c r="AF434" s="128"/>
      <c r="AG434" s="128"/>
      <c r="AH434" s="128"/>
    </row>
    <row r="435" spans="1:34" x14ac:dyDescent="0.3">
      <c r="A435" s="177" t="s">
        <v>703</v>
      </c>
      <c r="B435" s="177" t="s">
        <v>716</v>
      </c>
      <c r="C435" s="177">
        <v>101656</v>
      </c>
      <c r="D435" s="180">
        <v>44679</v>
      </c>
      <c r="E435" s="181">
        <v>109.51430000000001</v>
      </c>
      <c r="F435" s="181">
        <v>185.7834</v>
      </c>
      <c r="G435" s="181">
        <v>74.544300000000007</v>
      </c>
      <c r="H435" s="181">
        <v>-23.358499999999999</v>
      </c>
      <c r="I435" s="181">
        <v>-24.013100000000001</v>
      </c>
      <c r="J435" s="181">
        <v>13.486499999999999</v>
      </c>
      <c r="K435" s="181">
        <v>3.8117000000000001</v>
      </c>
      <c r="L435" s="181">
        <v>2.3323999999999998</v>
      </c>
      <c r="M435" s="181">
        <v>14.430999999999999</v>
      </c>
      <c r="N435" s="181">
        <v>24.476500000000001</v>
      </c>
      <c r="O435" s="181">
        <v>9.1905999999999999</v>
      </c>
      <c r="P435" s="181">
        <v>8.6347000000000005</v>
      </c>
      <c r="Q435" s="181">
        <v>13.8086</v>
      </c>
      <c r="R435" s="181">
        <v>33.031500000000001</v>
      </c>
      <c r="S435" s="124"/>
      <c r="T435" s="127"/>
      <c r="U435" s="128"/>
      <c r="V435" s="128"/>
      <c r="W435" s="128"/>
      <c r="X435" s="128"/>
      <c r="Y435" s="128"/>
      <c r="Z435" s="128"/>
      <c r="AA435" s="128"/>
      <c r="AB435" s="128"/>
      <c r="AC435" s="128"/>
      <c r="AD435" s="128"/>
      <c r="AE435" s="128"/>
      <c r="AF435" s="128"/>
      <c r="AG435" s="128"/>
      <c r="AH435" s="128"/>
    </row>
    <row r="436" spans="1:34" x14ac:dyDescent="0.3">
      <c r="A436" s="177" t="s">
        <v>703</v>
      </c>
      <c r="B436" s="177" t="s">
        <v>717</v>
      </c>
      <c r="C436" s="177">
        <v>118543</v>
      </c>
      <c r="D436" s="180">
        <v>44679</v>
      </c>
      <c r="E436" s="181">
        <v>120.1525</v>
      </c>
      <c r="F436" s="181">
        <v>186.77350000000001</v>
      </c>
      <c r="G436" s="181">
        <v>75.519900000000007</v>
      </c>
      <c r="H436" s="181">
        <v>-22.413399999999999</v>
      </c>
      <c r="I436" s="181">
        <v>-23.074999999999999</v>
      </c>
      <c r="J436" s="181">
        <v>14.4499</v>
      </c>
      <c r="K436" s="181">
        <v>4.7815000000000003</v>
      </c>
      <c r="L436" s="181">
        <v>3.3066</v>
      </c>
      <c r="M436" s="181">
        <v>15.5199</v>
      </c>
      <c r="N436" s="181">
        <v>25.698399999999999</v>
      </c>
      <c r="O436" s="181">
        <v>10.3003</v>
      </c>
      <c r="P436" s="181">
        <v>9.7759999999999998</v>
      </c>
      <c r="Q436" s="181">
        <v>10.834199999999999</v>
      </c>
      <c r="R436" s="181">
        <v>34.372100000000003</v>
      </c>
      <c r="S436" s="124"/>
      <c r="T436" s="127"/>
      <c r="U436" s="128"/>
      <c r="V436" s="128"/>
      <c r="W436" s="128"/>
      <c r="X436" s="128"/>
      <c r="Y436" s="128"/>
      <c r="Z436" s="128"/>
      <c r="AA436" s="128"/>
      <c r="AB436" s="128"/>
      <c r="AC436" s="128"/>
      <c r="AD436" s="128"/>
      <c r="AE436" s="128"/>
      <c r="AF436" s="128"/>
      <c r="AG436" s="128"/>
      <c r="AH436" s="128"/>
    </row>
    <row r="437" spans="1:34" x14ac:dyDescent="0.3">
      <c r="A437" s="177" t="s">
        <v>703</v>
      </c>
      <c r="B437" s="177" t="s">
        <v>718</v>
      </c>
      <c r="C437" s="177">
        <v>102112</v>
      </c>
      <c r="D437" s="180">
        <v>44679</v>
      </c>
      <c r="E437" s="181">
        <v>57.353099999999998</v>
      </c>
      <c r="F437" s="181">
        <v>134.77799999999999</v>
      </c>
      <c r="G437" s="181">
        <v>66.098200000000006</v>
      </c>
      <c r="H437" s="181">
        <v>-13.8459</v>
      </c>
      <c r="I437" s="181">
        <v>-8.0051000000000005</v>
      </c>
      <c r="J437" s="181">
        <v>11.7752</v>
      </c>
      <c r="K437" s="181">
        <v>2.1324999999999998</v>
      </c>
      <c r="L437" s="181">
        <v>0.19850000000000001</v>
      </c>
      <c r="M437" s="181">
        <v>8.4468999999999994</v>
      </c>
      <c r="N437" s="181">
        <v>14.4793</v>
      </c>
      <c r="O437" s="181">
        <v>5.9535</v>
      </c>
      <c r="P437" s="181">
        <v>5.9625000000000004</v>
      </c>
      <c r="Q437" s="181">
        <v>9.9468999999999994</v>
      </c>
      <c r="R437" s="181">
        <v>24.0609</v>
      </c>
      <c r="S437" s="124"/>
      <c r="T437" s="127"/>
      <c r="U437" s="128"/>
      <c r="V437" s="128"/>
      <c r="W437" s="128"/>
      <c r="X437" s="128"/>
      <c r="Y437" s="128"/>
      <c r="Z437" s="128"/>
      <c r="AA437" s="128"/>
      <c r="AB437" s="128"/>
      <c r="AC437" s="128"/>
      <c r="AD437" s="128"/>
      <c r="AE437" s="128"/>
      <c r="AF437" s="128"/>
      <c r="AG437" s="128"/>
      <c r="AH437" s="128"/>
    </row>
    <row r="438" spans="1:34" x14ac:dyDescent="0.3">
      <c r="A438" s="177" t="s">
        <v>703</v>
      </c>
      <c r="B438" s="177" t="s">
        <v>719</v>
      </c>
      <c r="C438" s="177">
        <v>118516</v>
      </c>
      <c r="D438" s="180">
        <v>44679</v>
      </c>
      <c r="E438" s="181">
        <v>61.05</v>
      </c>
      <c r="F438" s="181">
        <v>135.50030000000001</v>
      </c>
      <c r="G438" s="181">
        <v>66.828299999999999</v>
      </c>
      <c r="H438" s="181">
        <v>-13.111599999999999</v>
      </c>
      <c r="I438" s="181">
        <v>-7.2721999999999998</v>
      </c>
      <c r="J438" s="181">
        <v>12.517200000000001</v>
      </c>
      <c r="K438" s="181">
        <v>2.8357000000000001</v>
      </c>
      <c r="L438" s="181">
        <v>0.88229999999999997</v>
      </c>
      <c r="M438" s="181">
        <v>9.1961999999999993</v>
      </c>
      <c r="N438" s="181">
        <v>15.307</v>
      </c>
      <c r="O438" s="181">
        <v>6.6535000000000002</v>
      </c>
      <c r="P438" s="181">
        <v>6.7077</v>
      </c>
      <c r="Q438" s="181">
        <v>9.1831999999999994</v>
      </c>
      <c r="R438" s="181">
        <v>24.9175</v>
      </c>
      <c r="S438" s="124"/>
      <c r="T438" s="127"/>
      <c r="U438" s="128"/>
      <c r="V438" s="128"/>
      <c r="W438" s="128"/>
      <c r="X438" s="128"/>
      <c r="Y438" s="128"/>
      <c r="Z438" s="128"/>
      <c r="AA438" s="128"/>
      <c r="AB438" s="128"/>
      <c r="AC438" s="128"/>
      <c r="AD438" s="128"/>
      <c r="AE438" s="128"/>
      <c r="AF438" s="128"/>
      <c r="AG438" s="128"/>
      <c r="AH438" s="128"/>
    </row>
    <row r="439" spans="1:34" x14ac:dyDescent="0.3">
      <c r="A439" s="177" t="s">
        <v>703</v>
      </c>
      <c r="B439" s="177" t="s">
        <v>720</v>
      </c>
      <c r="C439" s="177">
        <v>102114</v>
      </c>
      <c r="D439" s="180">
        <v>44679</v>
      </c>
      <c r="E439" s="181">
        <v>36.427999999999997</v>
      </c>
      <c r="F439" s="181">
        <v>75.001400000000004</v>
      </c>
      <c r="G439" s="181">
        <v>36.077599999999997</v>
      </c>
      <c r="H439" s="181">
        <v>-7.5895999999999999</v>
      </c>
      <c r="I439" s="181">
        <v>-1.075</v>
      </c>
      <c r="J439" s="181">
        <v>7.8937999999999997</v>
      </c>
      <c r="K439" s="181">
        <v>3.2216999999999998</v>
      </c>
      <c r="L439" s="181">
        <v>2.5924999999999998</v>
      </c>
      <c r="M439" s="181">
        <v>8.3405000000000005</v>
      </c>
      <c r="N439" s="181">
        <v>12.494899999999999</v>
      </c>
      <c r="O439" s="181">
        <v>0.42730000000000001</v>
      </c>
      <c r="P439" s="181">
        <v>2.7219000000000002</v>
      </c>
      <c r="Q439" s="181">
        <v>7.2706999999999997</v>
      </c>
      <c r="R439" s="181">
        <v>18.6751</v>
      </c>
      <c r="S439" s="124" t="s">
        <v>1900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703</v>
      </c>
      <c r="B440" s="177" t="s">
        <v>721</v>
      </c>
      <c r="C440" s="177">
        <v>118518</v>
      </c>
      <c r="D440" s="180">
        <v>44679</v>
      </c>
      <c r="E440" s="181">
        <v>38.843800000000002</v>
      </c>
      <c r="F440" s="181">
        <v>75.799800000000005</v>
      </c>
      <c r="G440" s="181">
        <v>36.851999999999997</v>
      </c>
      <c r="H440" s="181">
        <v>-6.8236999999999997</v>
      </c>
      <c r="I440" s="181">
        <v>-0.31319999999999998</v>
      </c>
      <c r="J440" s="181">
        <v>8.6658000000000008</v>
      </c>
      <c r="K440" s="181">
        <v>3.9992000000000001</v>
      </c>
      <c r="L440" s="181">
        <v>3.3757000000000001</v>
      </c>
      <c r="M440" s="181">
        <v>9.1632999999999996</v>
      </c>
      <c r="N440" s="181">
        <v>13.3705</v>
      </c>
      <c r="O440" s="181">
        <v>1.1262000000000001</v>
      </c>
      <c r="P440" s="181">
        <v>3.4851999999999999</v>
      </c>
      <c r="Q440" s="181">
        <v>6.5613999999999999</v>
      </c>
      <c r="R440" s="181">
        <v>19.555499999999999</v>
      </c>
      <c r="S440" s="124" t="s">
        <v>1900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703</v>
      </c>
      <c r="B441" s="177" t="s">
        <v>722</v>
      </c>
      <c r="C441" s="177">
        <v>102547</v>
      </c>
      <c r="D441" s="180">
        <v>44679</v>
      </c>
      <c r="E441" s="181">
        <v>46.896999999999998</v>
      </c>
      <c r="F441" s="181">
        <v>82.217699999999994</v>
      </c>
      <c r="G441" s="181">
        <v>37.029800000000002</v>
      </c>
      <c r="H441" s="181">
        <v>-8.1814999999999998</v>
      </c>
      <c r="I441" s="181">
        <v>-3.4559000000000002</v>
      </c>
      <c r="J441" s="181">
        <v>8.9069000000000003</v>
      </c>
      <c r="K441" s="181">
        <v>2.7942</v>
      </c>
      <c r="L441" s="181">
        <v>1.7626999999999999</v>
      </c>
      <c r="M441" s="181">
        <v>4.7815000000000003</v>
      </c>
      <c r="N441" s="181">
        <v>6.5644999999999998</v>
      </c>
      <c r="O441" s="181">
        <v>7.3714000000000004</v>
      </c>
      <c r="P441" s="181">
        <v>7.1455000000000002</v>
      </c>
      <c r="Q441" s="181">
        <v>9.0625999999999998</v>
      </c>
      <c r="R441" s="181">
        <v>10.968500000000001</v>
      </c>
      <c r="S441" s="124"/>
      <c r="T441" s="127"/>
      <c r="U441" s="128"/>
      <c r="V441" s="128"/>
      <c r="W441" s="128"/>
      <c r="X441" s="128"/>
      <c r="Y441" s="128"/>
      <c r="Z441" s="128"/>
      <c r="AA441" s="128"/>
      <c r="AB441" s="128"/>
      <c r="AC441" s="128"/>
      <c r="AD441" s="128"/>
      <c r="AE441" s="128"/>
      <c r="AF441" s="128"/>
      <c r="AG441" s="128"/>
      <c r="AH441" s="128"/>
    </row>
    <row r="442" spans="1:34" x14ac:dyDescent="0.3">
      <c r="A442" s="177" t="s">
        <v>703</v>
      </c>
      <c r="B442" s="177" t="s">
        <v>723</v>
      </c>
      <c r="C442" s="177">
        <v>118519</v>
      </c>
      <c r="D442" s="180">
        <v>44679</v>
      </c>
      <c r="E442" s="181">
        <v>48.949599999999997</v>
      </c>
      <c r="F442" s="181">
        <v>82.732200000000006</v>
      </c>
      <c r="G442" s="181">
        <v>37.597900000000003</v>
      </c>
      <c r="H442" s="181">
        <v>-7.6158999999999999</v>
      </c>
      <c r="I442" s="181">
        <v>-2.8847999999999998</v>
      </c>
      <c r="J442" s="181">
        <v>9.4807000000000006</v>
      </c>
      <c r="K442" s="181">
        <v>3.3683000000000001</v>
      </c>
      <c r="L442" s="181">
        <v>2.3418999999999999</v>
      </c>
      <c r="M442" s="181">
        <v>5.3944999999999999</v>
      </c>
      <c r="N442" s="181">
        <v>7.1928000000000001</v>
      </c>
      <c r="O442" s="181">
        <v>7.9863999999999997</v>
      </c>
      <c r="P442" s="181">
        <v>7.6787000000000001</v>
      </c>
      <c r="Q442" s="181">
        <v>8.7986000000000004</v>
      </c>
      <c r="R442" s="181">
        <v>11.6656</v>
      </c>
      <c r="S442" s="124"/>
      <c r="T442" s="127"/>
      <c r="U442" s="128"/>
      <c r="V442" s="128"/>
      <c r="W442" s="128"/>
      <c r="X442" s="128"/>
      <c r="Y442" s="128"/>
      <c r="Z442" s="128"/>
      <c r="AA442" s="128"/>
      <c r="AB442" s="128"/>
      <c r="AC442" s="128"/>
      <c r="AD442" s="128"/>
      <c r="AE442" s="128"/>
      <c r="AF442" s="128"/>
      <c r="AG442" s="128"/>
      <c r="AH442" s="128"/>
    </row>
    <row r="443" spans="1:34" x14ac:dyDescent="0.3">
      <c r="A443" s="177" t="s">
        <v>703</v>
      </c>
      <c r="B443" s="177" t="s">
        <v>724</v>
      </c>
      <c r="C443" s="177">
        <v>132987</v>
      </c>
      <c r="D443" s="180">
        <v>44679</v>
      </c>
      <c r="E443" s="181">
        <v>14.4146</v>
      </c>
      <c r="F443" s="181">
        <v>161.75880000000001</v>
      </c>
      <c r="G443" s="181">
        <v>36.997199999999999</v>
      </c>
      <c r="H443" s="181">
        <v>-36.067100000000003</v>
      </c>
      <c r="I443" s="181">
        <v>-33.070099999999996</v>
      </c>
      <c r="J443" s="181">
        <v>3.2846000000000002</v>
      </c>
      <c r="K443" s="181">
        <v>10.7316</v>
      </c>
      <c r="L443" s="181">
        <v>3.0409000000000002</v>
      </c>
      <c r="M443" s="181">
        <v>10.3263</v>
      </c>
      <c r="N443" s="181">
        <v>18.223199999999999</v>
      </c>
      <c r="O443" s="181">
        <v>5.0397999999999996</v>
      </c>
      <c r="P443" s="181">
        <v>4.6116000000000001</v>
      </c>
      <c r="Q443" s="181">
        <v>5.0519999999999996</v>
      </c>
      <c r="R443" s="181">
        <v>21.383800000000001</v>
      </c>
      <c r="S443" s="124"/>
      <c r="T443" s="127"/>
      <c r="U443" s="128"/>
      <c r="V443" s="128"/>
      <c r="W443" s="128"/>
      <c r="X443" s="128"/>
      <c r="Y443" s="128"/>
      <c r="Z443" s="128"/>
      <c r="AA443" s="128"/>
      <c r="AB443" s="128"/>
      <c r="AC443" s="128"/>
      <c r="AD443" s="128"/>
      <c r="AE443" s="128"/>
      <c r="AF443" s="128"/>
      <c r="AG443" s="128"/>
      <c r="AH443" s="128"/>
    </row>
    <row r="444" spans="1:34" x14ac:dyDescent="0.3">
      <c r="A444" s="177" t="s">
        <v>703</v>
      </c>
      <c r="B444" s="177" t="s">
        <v>725</v>
      </c>
      <c r="C444" s="177">
        <v>132989</v>
      </c>
      <c r="D444" s="180">
        <v>44679</v>
      </c>
      <c r="E444" s="181">
        <v>15.771000000000001</v>
      </c>
      <c r="F444" s="181">
        <v>162.7285</v>
      </c>
      <c r="G444" s="181">
        <v>38.0745</v>
      </c>
      <c r="H444" s="181">
        <v>-34.9754</v>
      </c>
      <c r="I444" s="181">
        <v>-32.020499999999998</v>
      </c>
      <c r="J444" s="181">
        <v>4.3536000000000001</v>
      </c>
      <c r="K444" s="181">
        <v>11.794600000000001</v>
      </c>
      <c r="L444" s="181">
        <v>4.1071</v>
      </c>
      <c r="M444" s="181">
        <v>11.4552</v>
      </c>
      <c r="N444" s="181">
        <v>19.4438</v>
      </c>
      <c r="O444" s="181">
        <v>5.8674999999999997</v>
      </c>
      <c r="P444" s="181">
        <v>5.6169000000000002</v>
      </c>
      <c r="Q444" s="181">
        <v>6.3331</v>
      </c>
      <c r="R444" s="181">
        <v>22.45</v>
      </c>
      <c r="S444" s="124"/>
      <c r="T444" s="127"/>
      <c r="U444" s="128"/>
      <c r="V444" s="128"/>
      <c r="W444" s="128"/>
      <c r="X444" s="128"/>
      <c r="Y444" s="128"/>
      <c r="Z444" s="128"/>
      <c r="AA444" s="128"/>
      <c r="AB444" s="128"/>
      <c r="AC444" s="128"/>
      <c r="AD444" s="128"/>
      <c r="AE444" s="128"/>
      <c r="AF444" s="128"/>
      <c r="AG444" s="128"/>
      <c r="AH444" s="128"/>
    </row>
    <row r="445" spans="1:34" x14ac:dyDescent="0.3">
      <c r="A445" s="177" t="s">
        <v>703</v>
      </c>
      <c r="B445" s="177" t="s">
        <v>726</v>
      </c>
      <c r="C445" s="177">
        <v>130543</v>
      </c>
      <c r="D445" s="180">
        <v>44679</v>
      </c>
      <c r="E445" s="181">
        <v>28.673400000000001</v>
      </c>
      <c r="F445" s="181">
        <v>113.774</v>
      </c>
      <c r="G445" s="181">
        <v>78.836799999999997</v>
      </c>
      <c r="H445" s="181">
        <v>-42.423400000000001</v>
      </c>
      <c r="I445" s="181">
        <v>-21.757999999999999</v>
      </c>
      <c r="J445" s="181">
        <v>16.9069</v>
      </c>
      <c r="K445" s="181">
        <v>4.0701000000000001</v>
      </c>
      <c r="L445" s="181">
        <v>2.6957</v>
      </c>
      <c r="M445" s="181">
        <v>7.6369999999999996</v>
      </c>
      <c r="N445" s="181">
        <v>15.3233</v>
      </c>
      <c r="O445" s="181">
        <v>13.2432</v>
      </c>
      <c r="P445" s="181">
        <v>10.347</v>
      </c>
      <c r="Q445" s="181">
        <v>10.949</v>
      </c>
      <c r="R445" s="181">
        <v>27.2301</v>
      </c>
      <c r="S445" s="124"/>
      <c r="T445" s="127"/>
      <c r="U445" s="128"/>
      <c r="V445" s="128"/>
      <c r="W445" s="128"/>
      <c r="X445" s="128"/>
      <c r="Y445" s="128"/>
      <c r="Z445" s="128"/>
      <c r="AA445" s="128"/>
      <c r="AB445" s="128"/>
      <c r="AC445" s="128"/>
      <c r="AD445" s="128"/>
      <c r="AE445" s="128"/>
      <c r="AF445" s="128"/>
      <c r="AG445" s="128"/>
      <c r="AH445" s="128"/>
    </row>
    <row r="446" spans="1:34" x14ac:dyDescent="0.3">
      <c r="A446" s="177" t="s">
        <v>703</v>
      </c>
      <c r="B446" s="177" t="s">
        <v>727</v>
      </c>
      <c r="C446" s="177">
        <v>130533</v>
      </c>
      <c r="D446" s="180">
        <v>44679</v>
      </c>
      <c r="E446" s="181">
        <v>26.622199999999999</v>
      </c>
      <c r="F446" s="181">
        <v>112.91030000000001</v>
      </c>
      <c r="G446" s="181">
        <v>78.006200000000007</v>
      </c>
      <c r="H446" s="181">
        <v>-43.2759</v>
      </c>
      <c r="I446" s="181">
        <v>-22.6021</v>
      </c>
      <c r="J446" s="181">
        <v>16.044499999999999</v>
      </c>
      <c r="K446" s="181">
        <v>3.2121</v>
      </c>
      <c r="L446" s="181">
        <v>1.8359000000000001</v>
      </c>
      <c r="M446" s="181">
        <v>6.7713999999999999</v>
      </c>
      <c r="N446" s="181">
        <v>14.4209</v>
      </c>
      <c r="O446" s="181">
        <v>12.395099999999999</v>
      </c>
      <c r="P446" s="181">
        <v>9.4547000000000008</v>
      </c>
      <c r="Q446" s="181">
        <v>10.0444</v>
      </c>
      <c r="R446" s="181">
        <v>26.3033</v>
      </c>
      <c r="S446" s="124"/>
      <c r="T446" s="127"/>
      <c r="U446" s="128"/>
      <c r="V446" s="128"/>
      <c r="W446" s="128"/>
      <c r="X446" s="128"/>
      <c r="Y446" s="128"/>
      <c r="Z446" s="128"/>
      <c r="AA446" s="128"/>
      <c r="AB446" s="128"/>
      <c r="AC446" s="128"/>
      <c r="AD446" s="128"/>
      <c r="AE446" s="128"/>
      <c r="AF446" s="128"/>
      <c r="AG446" s="128"/>
      <c r="AH446" s="128"/>
    </row>
    <row r="447" spans="1:34" x14ac:dyDescent="0.3">
      <c r="A447" s="177" t="s">
        <v>703</v>
      </c>
      <c r="B447" s="177" t="s">
        <v>728</v>
      </c>
      <c r="C447" s="177">
        <v>129195</v>
      </c>
      <c r="D447" s="180">
        <v>44679</v>
      </c>
      <c r="E447" s="181">
        <v>17.360499999999998</v>
      </c>
      <c r="F447" s="181">
        <v>21.457799999999999</v>
      </c>
      <c r="G447" s="181">
        <v>6.6615000000000002</v>
      </c>
      <c r="H447" s="181">
        <v>-6.9588999999999999</v>
      </c>
      <c r="I447" s="181">
        <v>0.2243</v>
      </c>
      <c r="J447" s="181">
        <v>-5.8978999999999999</v>
      </c>
      <c r="K447" s="181">
        <v>-0.59950000000000003</v>
      </c>
      <c r="L447" s="181">
        <v>-0.56559999999999999</v>
      </c>
      <c r="M447" s="181">
        <v>2.3153999999999999</v>
      </c>
      <c r="N447" s="181">
        <v>3.2012</v>
      </c>
      <c r="O447" s="181">
        <v>5.3346999999999998</v>
      </c>
      <c r="P447" s="181">
        <v>5.4383999999999997</v>
      </c>
      <c r="Q447" s="181">
        <v>7.1383999999999999</v>
      </c>
      <c r="R447" s="181">
        <v>6.0575999999999999</v>
      </c>
      <c r="S447" s="124" t="s">
        <v>1900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703</v>
      </c>
      <c r="B448" s="177" t="s">
        <v>729</v>
      </c>
      <c r="C448" s="177">
        <v>129197</v>
      </c>
      <c r="D448" s="180">
        <v>44679</v>
      </c>
      <c r="E448" s="181">
        <v>17.979099999999999</v>
      </c>
      <c r="F448" s="181">
        <v>22.345199999999998</v>
      </c>
      <c r="G448" s="181">
        <v>7.4484000000000004</v>
      </c>
      <c r="H448" s="181">
        <v>-6.1989999999999998</v>
      </c>
      <c r="I448" s="181">
        <v>0.97489999999999999</v>
      </c>
      <c r="J448" s="181">
        <v>-5.1509</v>
      </c>
      <c r="K448" s="181">
        <v>0.1512</v>
      </c>
      <c r="L448" s="181">
        <v>0.18310000000000001</v>
      </c>
      <c r="M448" s="181">
        <v>3.0777000000000001</v>
      </c>
      <c r="N448" s="181">
        <v>3.9746999999999999</v>
      </c>
      <c r="O448" s="181">
        <v>6.1191000000000004</v>
      </c>
      <c r="P448" s="181">
        <v>6.02</v>
      </c>
      <c r="Q448" s="181">
        <v>7.6083999999999996</v>
      </c>
      <c r="R448" s="181">
        <v>6.8550000000000004</v>
      </c>
      <c r="S448" s="124" t="s">
        <v>1900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703</v>
      </c>
      <c r="B449" s="177" t="s">
        <v>730</v>
      </c>
      <c r="C449" s="177">
        <v>102137</v>
      </c>
      <c r="D449" s="180">
        <v>44679</v>
      </c>
      <c r="E449" s="181">
        <v>79.540099999999995</v>
      </c>
      <c r="F449" s="181">
        <v>47.648800000000001</v>
      </c>
      <c r="G449" s="181">
        <v>10.5023</v>
      </c>
      <c r="H449" s="181">
        <v>-18.115400000000001</v>
      </c>
      <c r="I449" s="181">
        <v>-8.4963999999999995</v>
      </c>
      <c r="J449" s="181">
        <v>10.738799999999999</v>
      </c>
      <c r="K449" s="181">
        <v>7.5072000000000001</v>
      </c>
      <c r="L449" s="181">
        <v>3.1223999999999998</v>
      </c>
      <c r="M449" s="181">
        <v>8.6140000000000008</v>
      </c>
      <c r="N449" s="181">
        <v>12.5564</v>
      </c>
      <c r="O449" s="181">
        <v>12.9908</v>
      </c>
      <c r="P449" s="181">
        <v>11.657299999999999</v>
      </c>
      <c r="Q449" s="181">
        <v>11.948399999999999</v>
      </c>
      <c r="R449" s="181">
        <v>24.843800000000002</v>
      </c>
      <c r="S449" s="124"/>
      <c r="T449" s="127"/>
      <c r="U449" s="128"/>
      <c r="V449" s="128"/>
      <c r="W449" s="128"/>
      <c r="X449" s="128"/>
      <c r="Y449" s="128"/>
      <c r="Z449" s="128"/>
      <c r="AA449" s="128"/>
      <c r="AB449" s="128"/>
      <c r="AC449" s="128"/>
      <c r="AD449" s="128"/>
      <c r="AE449" s="128"/>
      <c r="AF449" s="128"/>
      <c r="AG449" s="128"/>
      <c r="AH449" s="128"/>
    </row>
    <row r="450" spans="1:34" x14ac:dyDescent="0.3">
      <c r="A450" s="177" t="s">
        <v>703</v>
      </c>
      <c r="B450" s="177" t="s">
        <v>731</v>
      </c>
      <c r="C450" s="177">
        <v>120679</v>
      </c>
      <c r="D450" s="180">
        <v>44679</v>
      </c>
      <c r="E450" s="181">
        <v>84.817499999999995</v>
      </c>
      <c r="F450" s="181">
        <v>48.822299999999998</v>
      </c>
      <c r="G450" s="181">
        <v>11.6302</v>
      </c>
      <c r="H450" s="181">
        <v>-17.065200000000001</v>
      </c>
      <c r="I450" s="181">
        <v>-7.4676999999999998</v>
      </c>
      <c r="J450" s="181">
        <v>11.7575</v>
      </c>
      <c r="K450" s="181">
        <v>8.5335000000000001</v>
      </c>
      <c r="L450" s="181">
        <v>4.2222999999999997</v>
      </c>
      <c r="M450" s="181">
        <v>9.8119999999999994</v>
      </c>
      <c r="N450" s="181">
        <v>13.870100000000001</v>
      </c>
      <c r="O450" s="181">
        <v>14.4131</v>
      </c>
      <c r="P450" s="181">
        <v>12.6485</v>
      </c>
      <c r="Q450" s="181">
        <v>12.1244</v>
      </c>
      <c r="R450" s="181">
        <v>26.374400000000001</v>
      </c>
      <c r="S450" s="124"/>
      <c r="T450" s="127"/>
      <c r="U450" s="128"/>
      <c r="V450" s="128"/>
      <c r="W450" s="128"/>
      <c r="X450" s="128"/>
      <c r="Y450" s="128"/>
      <c r="Z450" s="128"/>
      <c r="AA450" s="128"/>
      <c r="AB450" s="128"/>
      <c r="AC450" s="128"/>
      <c r="AD450" s="128"/>
      <c r="AE450" s="128"/>
      <c r="AF450" s="128"/>
      <c r="AG450" s="128"/>
      <c r="AH450" s="128"/>
    </row>
    <row r="451" spans="1:34" x14ac:dyDescent="0.3">
      <c r="A451" s="177" t="s">
        <v>703</v>
      </c>
      <c r="B451" s="177" t="s">
        <v>732</v>
      </c>
      <c r="C451" s="177">
        <v>102141</v>
      </c>
      <c r="D451" s="180">
        <v>44679</v>
      </c>
      <c r="E451" s="181">
        <v>35.586500000000001</v>
      </c>
      <c r="F451" s="181">
        <v>-18.760100000000001</v>
      </c>
      <c r="G451" s="181">
        <v>-6.5606999999999998</v>
      </c>
      <c r="H451" s="181">
        <v>5.8968999999999996</v>
      </c>
      <c r="I451" s="181">
        <v>6.9120999999999997</v>
      </c>
      <c r="J451" s="181">
        <v>1.0829</v>
      </c>
      <c r="K451" s="181">
        <v>2.2288000000000001</v>
      </c>
      <c r="L451" s="181">
        <v>0.65249999999999997</v>
      </c>
      <c r="M451" s="181">
        <v>2.4081999999999999</v>
      </c>
      <c r="N451" s="181">
        <v>3.0402999999999998</v>
      </c>
      <c r="O451" s="181">
        <v>6.6508000000000003</v>
      </c>
      <c r="P451" s="181">
        <v>6.6718000000000002</v>
      </c>
      <c r="Q451" s="181">
        <v>7.1534000000000004</v>
      </c>
      <c r="R451" s="181">
        <v>6.2031999999999998</v>
      </c>
      <c r="S451" s="124" t="s">
        <v>1900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703</v>
      </c>
      <c r="B452" s="177" t="s">
        <v>733</v>
      </c>
      <c r="C452" s="177">
        <v>120702</v>
      </c>
      <c r="D452" s="180">
        <v>44679</v>
      </c>
      <c r="E452" s="181">
        <v>36.776899999999998</v>
      </c>
      <c r="F452" s="181">
        <v>-18.351500000000001</v>
      </c>
      <c r="G452" s="181">
        <v>-6.2163000000000004</v>
      </c>
      <c r="H452" s="181">
        <v>6.2458999999999998</v>
      </c>
      <c r="I452" s="181">
        <v>7.2466999999999997</v>
      </c>
      <c r="J452" s="181">
        <v>1.4168000000000001</v>
      </c>
      <c r="K452" s="181">
        <v>2.5611999999999999</v>
      </c>
      <c r="L452" s="181">
        <v>0.98360000000000003</v>
      </c>
      <c r="M452" s="181">
        <v>2.7448999999999999</v>
      </c>
      <c r="N452" s="181">
        <v>3.3715000000000002</v>
      </c>
      <c r="O452" s="181">
        <v>6.9813000000000001</v>
      </c>
      <c r="P452" s="181">
        <v>7.1459000000000001</v>
      </c>
      <c r="Q452" s="181">
        <v>8.3804999999999996</v>
      </c>
      <c r="R452" s="181">
        <v>6.4962</v>
      </c>
      <c r="S452" s="124" t="s">
        <v>1900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703</v>
      </c>
      <c r="B453" s="177" t="s">
        <v>734</v>
      </c>
      <c r="C453" s="177">
        <v>102139</v>
      </c>
      <c r="D453" s="180">
        <v>44679</v>
      </c>
      <c r="E453" s="181">
        <v>44.711500000000001</v>
      </c>
      <c r="F453" s="181">
        <v>47.082099999999997</v>
      </c>
      <c r="G453" s="181">
        <v>20.634</v>
      </c>
      <c r="H453" s="181">
        <v>-6.1037999999999997</v>
      </c>
      <c r="I453" s="181">
        <v>-2.1587000000000001</v>
      </c>
      <c r="J453" s="181">
        <v>7.6039000000000003</v>
      </c>
      <c r="K453" s="181">
        <v>6.7811000000000003</v>
      </c>
      <c r="L453" s="181">
        <v>4.0796000000000001</v>
      </c>
      <c r="M453" s="181">
        <v>6.1973000000000003</v>
      </c>
      <c r="N453" s="181">
        <v>8.8842999999999996</v>
      </c>
      <c r="O453" s="181">
        <v>9.2613000000000003</v>
      </c>
      <c r="P453" s="181">
        <v>8.3127999999999993</v>
      </c>
      <c r="Q453" s="181">
        <v>8.4930000000000003</v>
      </c>
      <c r="R453" s="181">
        <v>15.8047</v>
      </c>
      <c r="S453" s="124"/>
      <c r="T453" s="127"/>
      <c r="U453" s="128"/>
      <c r="V453" s="128"/>
      <c r="W453" s="128"/>
      <c r="X453" s="128"/>
      <c r="Y453" s="128"/>
      <c r="Z453" s="128"/>
      <c r="AA453" s="128"/>
      <c r="AB453" s="128"/>
      <c r="AC453" s="128"/>
      <c r="AD453" s="128"/>
      <c r="AE453" s="128"/>
      <c r="AF453" s="128"/>
      <c r="AG453" s="128"/>
      <c r="AH453" s="128"/>
    </row>
    <row r="454" spans="1:34" x14ac:dyDescent="0.3">
      <c r="A454" s="177" t="s">
        <v>703</v>
      </c>
      <c r="B454" s="177" t="s">
        <v>735</v>
      </c>
      <c r="C454" s="177">
        <v>120313</v>
      </c>
      <c r="D454" s="180">
        <v>44679</v>
      </c>
      <c r="E454" s="181">
        <v>46.985799999999998</v>
      </c>
      <c r="F454" s="181">
        <v>47.915599999999998</v>
      </c>
      <c r="G454" s="181">
        <v>21.452400000000001</v>
      </c>
      <c r="H454" s="181">
        <v>-5.2881999999999998</v>
      </c>
      <c r="I454" s="181">
        <v>-1.6457999999999999</v>
      </c>
      <c r="J454" s="181">
        <v>7.9367000000000001</v>
      </c>
      <c r="K454" s="181">
        <v>7.2329999999999997</v>
      </c>
      <c r="L454" s="181">
        <v>4.6551999999999998</v>
      </c>
      <c r="M454" s="181">
        <v>6.8295000000000003</v>
      </c>
      <c r="N454" s="181">
        <v>9.548</v>
      </c>
      <c r="O454" s="181">
        <v>9.8826000000000001</v>
      </c>
      <c r="P454" s="181">
        <v>8.8839000000000006</v>
      </c>
      <c r="Q454" s="181">
        <v>9.1646000000000001</v>
      </c>
      <c r="R454" s="181">
        <v>16.474299999999999</v>
      </c>
      <c r="S454" s="124"/>
      <c r="T454" s="127"/>
      <c r="U454" s="128"/>
      <c r="V454" s="128"/>
      <c r="W454" s="128"/>
      <c r="X454" s="128"/>
      <c r="Y454" s="128"/>
      <c r="Z454" s="128"/>
      <c r="AA454" s="128"/>
      <c r="AB454" s="128"/>
      <c r="AC454" s="128"/>
      <c r="AD454" s="128"/>
      <c r="AE454" s="128"/>
      <c r="AF454" s="128"/>
      <c r="AG454" s="128"/>
      <c r="AH454" s="128"/>
    </row>
    <row r="455" spans="1:34" x14ac:dyDescent="0.3">
      <c r="A455" s="177" t="s">
        <v>703</v>
      </c>
      <c r="B455" s="177" t="s">
        <v>736</v>
      </c>
      <c r="C455" s="177">
        <v>118410</v>
      </c>
      <c r="D455" s="180">
        <v>44679</v>
      </c>
      <c r="E455" s="181">
        <v>36.981499999999997</v>
      </c>
      <c r="F455" s="181">
        <v>-17.757000000000001</v>
      </c>
      <c r="G455" s="181">
        <v>-5.9189999999999996</v>
      </c>
      <c r="H455" s="181">
        <v>1.5795999999999999</v>
      </c>
      <c r="I455" s="181">
        <v>6.1082999999999998</v>
      </c>
      <c r="J455" s="181">
        <v>-0.49009999999999998</v>
      </c>
      <c r="K455" s="181">
        <v>2.7258</v>
      </c>
      <c r="L455" s="181">
        <v>2.9026000000000001</v>
      </c>
      <c r="M455" s="181">
        <v>3.0592000000000001</v>
      </c>
      <c r="N455" s="181">
        <v>3.5133999999999999</v>
      </c>
      <c r="O455" s="181">
        <v>7.7016999999999998</v>
      </c>
      <c r="P455" s="181">
        <v>7.2887000000000004</v>
      </c>
      <c r="Q455" s="181">
        <v>8.2178000000000004</v>
      </c>
      <c r="R455" s="181">
        <v>6.1554000000000002</v>
      </c>
      <c r="S455" s="124" t="s">
        <v>1901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703</v>
      </c>
      <c r="B456" s="177" t="s">
        <v>737</v>
      </c>
      <c r="C456" s="177">
        <v>108545</v>
      </c>
      <c r="D456" s="180">
        <v>44679</v>
      </c>
      <c r="E456" s="181">
        <v>35.587600000000002</v>
      </c>
      <c r="F456" s="181">
        <v>-18.247199999999999</v>
      </c>
      <c r="G456" s="181">
        <v>-6.2873000000000001</v>
      </c>
      <c r="H456" s="181">
        <v>1.2163999999999999</v>
      </c>
      <c r="I456" s="181">
        <v>5.7503000000000002</v>
      </c>
      <c r="J456" s="181">
        <v>-0.84309999999999996</v>
      </c>
      <c r="K456" s="181">
        <v>2.3923999999999999</v>
      </c>
      <c r="L456" s="181">
        <v>2.5712999999999999</v>
      </c>
      <c r="M456" s="181">
        <v>2.7172000000000001</v>
      </c>
      <c r="N456" s="181">
        <v>3.1631999999999998</v>
      </c>
      <c r="O456" s="181">
        <v>7.3045999999999998</v>
      </c>
      <c r="P456" s="181">
        <v>6.8745000000000003</v>
      </c>
      <c r="Q456" s="181">
        <v>7.4645999999999999</v>
      </c>
      <c r="R456" s="181">
        <v>5.7748999999999997</v>
      </c>
      <c r="S456" s="124" t="s">
        <v>1901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703</v>
      </c>
      <c r="B457" s="177" t="s">
        <v>738</v>
      </c>
      <c r="C457" s="177">
        <v>118486</v>
      </c>
      <c r="D457" s="180">
        <v>44679</v>
      </c>
      <c r="E457" s="181">
        <v>27.145</v>
      </c>
      <c r="F457" s="181">
        <v>91.529399999999995</v>
      </c>
      <c r="G457" s="181">
        <v>31.635999999999999</v>
      </c>
      <c r="H457" s="181">
        <v>-20.358599999999999</v>
      </c>
      <c r="I457" s="181">
        <v>-11.819900000000001</v>
      </c>
      <c r="J457" s="181">
        <v>-1.4944999999999999</v>
      </c>
      <c r="K457" s="181">
        <v>-1.0580000000000001</v>
      </c>
      <c r="L457" s="181">
        <v>-0.83360000000000001</v>
      </c>
      <c r="M457" s="181">
        <v>4.5288000000000004</v>
      </c>
      <c r="N457" s="181">
        <v>6.1679000000000004</v>
      </c>
      <c r="O457" s="181">
        <v>7.5282999999999998</v>
      </c>
      <c r="P457" s="181">
        <v>7.0625</v>
      </c>
      <c r="Q457" s="181">
        <v>8.6851000000000003</v>
      </c>
      <c r="R457" s="181">
        <v>10.1196</v>
      </c>
      <c r="S457" s="124"/>
      <c r="T457" s="127"/>
      <c r="U457" s="128"/>
      <c r="V457" s="128"/>
      <c r="W457" s="128"/>
      <c r="X457" s="128"/>
      <c r="Y457" s="128"/>
      <c r="Z457" s="128"/>
      <c r="AA457" s="128"/>
      <c r="AB457" s="128"/>
      <c r="AC457" s="128"/>
      <c r="AD457" s="128"/>
      <c r="AE457" s="128"/>
      <c r="AF457" s="128"/>
      <c r="AG457" s="128"/>
      <c r="AH457" s="128"/>
    </row>
    <row r="458" spans="1:34" x14ac:dyDescent="0.3">
      <c r="A458" s="177" t="s">
        <v>703</v>
      </c>
      <c r="B458" s="177" t="s">
        <v>739</v>
      </c>
      <c r="C458" s="177">
        <v>112327</v>
      </c>
      <c r="D458" s="180">
        <v>44679</v>
      </c>
      <c r="E458" s="181">
        <v>25.797499999999999</v>
      </c>
      <c r="F458" s="181">
        <v>90.918800000000005</v>
      </c>
      <c r="G458" s="181">
        <v>30.922499999999999</v>
      </c>
      <c r="H458" s="181">
        <v>-21.0367</v>
      </c>
      <c r="I458" s="181">
        <v>-12.508800000000001</v>
      </c>
      <c r="J458" s="181">
        <v>-2.1958000000000002</v>
      </c>
      <c r="K458" s="181">
        <v>-1.6970000000000001</v>
      </c>
      <c r="L458" s="181">
        <v>-1.4410000000000001</v>
      </c>
      <c r="M458" s="181">
        <v>3.8744000000000001</v>
      </c>
      <c r="N458" s="181">
        <v>5.4904999999999999</v>
      </c>
      <c r="O458" s="181">
        <v>6.8078000000000003</v>
      </c>
      <c r="P458" s="181">
        <v>6.3186</v>
      </c>
      <c r="Q458" s="181">
        <v>8.0663</v>
      </c>
      <c r="R458" s="181">
        <v>9.4047000000000001</v>
      </c>
      <c r="S458" s="124"/>
      <c r="T458" s="127"/>
      <c r="U458" s="128"/>
      <c r="V458" s="128"/>
      <c r="W458" s="128"/>
      <c r="X458" s="128"/>
      <c r="Y458" s="128"/>
      <c r="Z458" s="128"/>
      <c r="AA458" s="128"/>
      <c r="AB458" s="128"/>
      <c r="AC458" s="128"/>
      <c r="AD458" s="128"/>
      <c r="AE458" s="128"/>
      <c r="AF458" s="128"/>
      <c r="AG458" s="128"/>
      <c r="AH458" s="128"/>
    </row>
    <row r="459" spans="1:34" x14ac:dyDescent="0.3">
      <c r="A459" s="177" t="s">
        <v>703</v>
      </c>
      <c r="B459" s="177" t="s">
        <v>740</v>
      </c>
      <c r="C459" s="177">
        <v>118489</v>
      </c>
      <c r="D459" s="180">
        <v>44679</v>
      </c>
      <c r="E459" s="181">
        <v>30.240500000000001</v>
      </c>
      <c r="F459" s="181">
        <v>150.03970000000001</v>
      </c>
      <c r="G459" s="181">
        <v>52.447600000000001</v>
      </c>
      <c r="H459" s="181">
        <v>-42.838200000000001</v>
      </c>
      <c r="I459" s="181">
        <v>-25.566199999999998</v>
      </c>
      <c r="J459" s="181">
        <v>-0.57979999999999998</v>
      </c>
      <c r="K459" s="181">
        <v>-4.2714999999999996</v>
      </c>
      <c r="L459" s="181">
        <v>-3.6385999999999998</v>
      </c>
      <c r="M459" s="181">
        <v>4.7015000000000002</v>
      </c>
      <c r="N459" s="181">
        <v>9.8475999999999999</v>
      </c>
      <c r="O459" s="181">
        <v>9.2582000000000004</v>
      </c>
      <c r="P459" s="181">
        <v>7.8159999999999998</v>
      </c>
      <c r="Q459" s="181">
        <v>9.3915000000000006</v>
      </c>
      <c r="R459" s="181">
        <v>17.025400000000001</v>
      </c>
      <c r="S459" s="124"/>
      <c r="T459" s="127"/>
      <c r="U459" s="128"/>
      <c r="V459" s="128"/>
      <c r="W459" s="128"/>
      <c r="X459" s="128"/>
      <c r="Y459" s="128"/>
      <c r="Z459" s="128"/>
      <c r="AA459" s="128"/>
      <c r="AB459" s="128"/>
      <c r="AC459" s="128"/>
      <c r="AD459" s="128"/>
      <c r="AE459" s="128"/>
      <c r="AF459" s="128"/>
      <c r="AG459" s="128"/>
      <c r="AH459" s="128"/>
    </row>
    <row r="460" spans="1:34" x14ac:dyDescent="0.3">
      <c r="A460" s="177" t="s">
        <v>703</v>
      </c>
      <c r="B460" s="177" t="s">
        <v>741</v>
      </c>
      <c r="C460" s="177">
        <v>112329</v>
      </c>
      <c r="D460" s="180">
        <v>44679</v>
      </c>
      <c r="E460" s="181">
        <v>28.813099999999999</v>
      </c>
      <c r="F460" s="181">
        <v>149.58439999999999</v>
      </c>
      <c r="G460" s="181">
        <v>51.905299999999997</v>
      </c>
      <c r="H460" s="181">
        <v>-43.376399999999997</v>
      </c>
      <c r="I460" s="181">
        <v>-26.099900000000002</v>
      </c>
      <c r="J460" s="181">
        <v>-1.0329999999999999</v>
      </c>
      <c r="K460" s="181">
        <v>-4.7037000000000004</v>
      </c>
      <c r="L460" s="181">
        <v>-4.2012</v>
      </c>
      <c r="M460" s="181">
        <v>4.0399000000000003</v>
      </c>
      <c r="N460" s="181">
        <v>9.1195000000000004</v>
      </c>
      <c r="O460" s="181">
        <v>8.52</v>
      </c>
      <c r="P460" s="181">
        <v>7.1087999999999996</v>
      </c>
      <c r="Q460" s="181">
        <v>9.0487000000000002</v>
      </c>
      <c r="R460" s="181">
        <v>16.240300000000001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77" t="s">
        <v>703</v>
      </c>
      <c r="B461" s="177" t="s">
        <v>1930</v>
      </c>
      <c r="C461" s="177">
        <v>102574</v>
      </c>
      <c r="D461" s="180">
        <v>44678</v>
      </c>
      <c r="E461" s="181">
        <v>134.60599999999999</v>
      </c>
      <c r="F461" s="181">
        <v>-127.2719</v>
      </c>
      <c r="G461" s="181">
        <v>-50.7318</v>
      </c>
      <c r="H461" s="181">
        <v>-47.139499999999998</v>
      </c>
      <c r="I461" s="181">
        <v>-47.146700000000003</v>
      </c>
      <c r="J461" s="181">
        <v>4.2563000000000004</v>
      </c>
      <c r="K461" s="181">
        <v>3.6848000000000001</v>
      </c>
      <c r="L461" s="181">
        <v>-1.1554</v>
      </c>
      <c r="M461" s="181">
        <v>7.6375000000000002</v>
      </c>
      <c r="N461" s="181">
        <v>17.0304</v>
      </c>
      <c r="O461" s="181">
        <v>18.5794</v>
      </c>
      <c r="P461" s="181">
        <v>13.0779</v>
      </c>
      <c r="Q461" s="181">
        <v>15.7965</v>
      </c>
      <c r="R461" s="181">
        <v>29.202400000000001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703</v>
      </c>
      <c r="B462" s="177" t="s">
        <v>1931</v>
      </c>
      <c r="C462" s="177">
        <v>119777</v>
      </c>
      <c r="D462" s="180">
        <v>44678</v>
      </c>
      <c r="E462" s="181">
        <v>141.44800000000001</v>
      </c>
      <c r="F462" s="181">
        <v>-126.51819999999999</v>
      </c>
      <c r="G462" s="181">
        <v>-49.872599999999998</v>
      </c>
      <c r="H462" s="181">
        <v>-46.291600000000003</v>
      </c>
      <c r="I462" s="181">
        <v>-46.311100000000003</v>
      </c>
      <c r="J462" s="181">
        <v>5.1140999999999996</v>
      </c>
      <c r="K462" s="181">
        <v>4.5636999999999999</v>
      </c>
      <c r="L462" s="181">
        <v>-0.29310000000000003</v>
      </c>
      <c r="M462" s="181">
        <v>8.5306999999999995</v>
      </c>
      <c r="N462" s="181">
        <v>18.012</v>
      </c>
      <c r="O462" s="181">
        <v>19.306799999999999</v>
      </c>
      <c r="P462" s="181">
        <v>13.931900000000001</v>
      </c>
      <c r="Q462" s="181">
        <v>14.776300000000001</v>
      </c>
      <c r="R462" s="181">
        <v>30.102699999999999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703</v>
      </c>
      <c r="B463" s="177" t="s">
        <v>742</v>
      </c>
      <c r="C463" s="177">
        <v>117608</v>
      </c>
      <c r="D463" s="180">
        <v>44679</v>
      </c>
      <c r="E463" s="181">
        <v>23.9499</v>
      </c>
      <c r="F463" s="181">
        <v>120.182</v>
      </c>
      <c r="G463" s="181">
        <v>56.138399999999997</v>
      </c>
      <c r="H463" s="181">
        <v>-24.076599999999999</v>
      </c>
      <c r="I463" s="181">
        <v>-19.732199999999999</v>
      </c>
      <c r="J463" s="181">
        <v>4.6246</v>
      </c>
      <c r="K463" s="181">
        <v>7.8468999999999998</v>
      </c>
      <c r="L463" s="181">
        <v>2.4255</v>
      </c>
      <c r="M463" s="181">
        <v>6.1067999999999998</v>
      </c>
      <c r="N463" s="181">
        <v>7.2634999999999996</v>
      </c>
      <c r="O463" s="181">
        <v>9.0861000000000001</v>
      </c>
      <c r="P463" s="181">
        <v>8.1994000000000007</v>
      </c>
      <c r="Q463" s="181">
        <v>9.3185000000000002</v>
      </c>
      <c r="R463" s="181">
        <v>13.136699999999999</v>
      </c>
      <c r="S463" s="124"/>
      <c r="T463" s="127"/>
      <c r="U463" s="128"/>
      <c r="V463" s="128"/>
      <c r="W463" s="128"/>
      <c r="X463" s="128"/>
      <c r="Y463" s="128"/>
      <c r="Z463" s="128"/>
      <c r="AA463" s="128"/>
      <c r="AB463" s="128"/>
      <c r="AC463" s="128"/>
      <c r="AD463" s="128"/>
      <c r="AE463" s="128"/>
      <c r="AF463" s="128"/>
      <c r="AG463" s="128"/>
      <c r="AH463" s="128"/>
    </row>
    <row r="464" spans="1:34" x14ac:dyDescent="0.3">
      <c r="A464" s="177" t="s">
        <v>703</v>
      </c>
      <c r="B464" s="177" t="s">
        <v>1528</v>
      </c>
      <c r="C464" s="177">
        <v>141072</v>
      </c>
      <c r="D464" s="180">
        <v>44679</v>
      </c>
      <c r="E464" s="181">
        <v>23.676100000000002</v>
      </c>
      <c r="F464" s="181">
        <v>119.71420000000001</v>
      </c>
      <c r="G464" s="181">
        <v>55.805199999999999</v>
      </c>
      <c r="H464" s="181">
        <v>-24.440999999999999</v>
      </c>
      <c r="I464" s="181">
        <v>-20.100000000000001</v>
      </c>
      <c r="J464" s="181">
        <v>4.2523</v>
      </c>
      <c r="K464" s="181">
        <v>7.4699</v>
      </c>
      <c r="L464" s="181">
        <v>2.0512000000000001</v>
      </c>
      <c r="M464" s="181">
        <v>5.7201000000000004</v>
      </c>
      <c r="N464" s="181">
        <v>6.8672000000000004</v>
      </c>
      <c r="O464" s="181">
        <v>8.7477999999999998</v>
      </c>
      <c r="P464" s="181">
        <v>7.9523000000000001</v>
      </c>
      <c r="Q464" s="181">
        <v>9.1378000000000004</v>
      </c>
      <c r="R464" s="181">
        <v>12.7439</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62.854913636363612</v>
      </c>
      <c r="G465" s="183">
        <v>27.102818181818183</v>
      </c>
      <c r="H465" s="183">
        <v>-16.974706818181822</v>
      </c>
      <c r="I465" s="183">
        <v>-10.966927272727274</v>
      </c>
      <c r="J465" s="183">
        <v>3.4262681818181822</v>
      </c>
      <c r="K465" s="183">
        <v>3.2607136363636373</v>
      </c>
      <c r="L465" s="183">
        <v>1.3955386363636364</v>
      </c>
      <c r="M465" s="183">
        <v>5.9781318181818186</v>
      </c>
      <c r="N465" s="183">
        <v>9.6199954545454549</v>
      </c>
      <c r="O465" s="183">
        <v>9.1451526315789486</v>
      </c>
      <c r="P465" s="183">
        <v>8.0125657894736868</v>
      </c>
      <c r="Q465" s="183">
        <v>8.9884613636363628</v>
      </c>
      <c r="R465" s="183">
        <v>16.007925000000004</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73.165899999999993</v>
      </c>
      <c r="G466" s="183">
        <v>31.108249999999998</v>
      </c>
      <c r="H466" s="183">
        <v>-15.455550000000001</v>
      </c>
      <c r="I466" s="183">
        <v>-7.7363999999999997</v>
      </c>
      <c r="J466" s="183">
        <v>3.94475</v>
      </c>
      <c r="K466" s="183">
        <v>3.2168999999999999</v>
      </c>
      <c r="L466" s="183">
        <v>1.8498999999999999</v>
      </c>
      <c r="M466" s="183">
        <v>5.3295499999999993</v>
      </c>
      <c r="N466" s="183">
        <v>8.7641500000000008</v>
      </c>
      <c r="O466" s="183">
        <v>8.6339000000000006</v>
      </c>
      <c r="P466" s="183">
        <v>7.74735</v>
      </c>
      <c r="Q466" s="183">
        <v>8.6867000000000001</v>
      </c>
      <c r="R466" s="183">
        <v>15.2826</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743</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744</v>
      </c>
      <c r="B469" s="177" t="s">
        <v>745</v>
      </c>
      <c r="C469" s="177">
        <v>101738</v>
      </c>
      <c r="D469" s="180">
        <v>44679</v>
      </c>
      <c r="E469" s="181">
        <v>249.36</v>
      </c>
      <c r="F469" s="181">
        <v>1.0455000000000001</v>
      </c>
      <c r="G469" s="181">
        <v>0.8901</v>
      </c>
      <c r="H469" s="181">
        <v>-2.2040999999999999</v>
      </c>
      <c r="I469" s="181">
        <v>-3.4386999999999999</v>
      </c>
      <c r="J469" s="181">
        <v>-1.1338999999999999</v>
      </c>
      <c r="K469" s="181">
        <v>0.68240000000000001</v>
      </c>
      <c r="L469" s="181">
        <v>-1.4621</v>
      </c>
      <c r="M469" s="181">
        <v>3.5977999999999999</v>
      </c>
      <c r="N469" s="181">
        <v>23.055700000000002</v>
      </c>
      <c r="O469" s="181">
        <v>16.091899999999999</v>
      </c>
      <c r="P469" s="181">
        <v>8.2362000000000002</v>
      </c>
      <c r="Q469" s="181">
        <v>18.211099999999998</v>
      </c>
      <c r="R469" s="181">
        <v>37.762900000000002</v>
      </c>
      <c r="S469" s="124"/>
      <c r="T469" s="127"/>
      <c r="U469" s="128"/>
      <c r="V469" s="128"/>
      <c r="W469" s="128"/>
      <c r="X469" s="128"/>
      <c r="Y469" s="128"/>
      <c r="Z469" s="128"/>
      <c r="AA469" s="128"/>
      <c r="AB469" s="128"/>
      <c r="AC469" s="128"/>
      <c r="AD469" s="128"/>
      <c r="AE469" s="128"/>
      <c r="AF469" s="128"/>
      <c r="AG469" s="128"/>
      <c r="AH469" s="128"/>
    </row>
    <row r="470" spans="1:34" x14ac:dyDescent="0.3">
      <c r="A470" s="177" t="s">
        <v>744</v>
      </c>
      <c r="B470" s="177" t="s">
        <v>746</v>
      </c>
      <c r="C470" s="177">
        <v>119507</v>
      </c>
      <c r="D470" s="180">
        <v>44679</v>
      </c>
      <c r="E470" s="181">
        <v>267.16000000000003</v>
      </c>
      <c r="F470" s="181">
        <v>1.0477000000000001</v>
      </c>
      <c r="G470" s="181">
        <v>0.89500000000000002</v>
      </c>
      <c r="H470" s="181">
        <v>-2.1928999999999998</v>
      </c>
      <c r="I470" s="181">
        <v>-3.4058999999999999</v>
      </c>
      <c r="J470" s="181">
        <v>-1.0665</v>
      </c>
      <c r="K470" s="181">
        <v>0.90649999999999997</v>
      </c>
      <c r="L470" s="181">
        <v>-1.0665</v>
      </c>
      <c r="M470" s="181">
        <v>4.1763000000000003</v>
      </c>
      <c r="N470" s="181">
        <v>23.9377</v>
      </c>
      <c r="O470" s="181">
        <v>16.886199999999999</v>
      </c>
      <c r="P470" s="181">
        <v>9.0068999999999999</v>
      </c>
      <c r="Q470" s="181">
        <v>11.665800000000001</v>
      </c>
      <c r="R470" s="181">
        <v>38.736600000000003</v>
      </c>
      <c r="S470" s="124"/>
      <c r="T470" s="127"/>
      <c r="U470" s="128"/>
      <c r="V470" s="128"/>
      <c r="W470" s="128"/>
      <c r="X470" s="128"/>
      <c r="Y470" s="128"/>
      <c r="Z470" s="128"/>
      <c r="AA470" s="128"/>
      <c r="AB470" s="128"/>
      <c r="AC470" s="128"/>
      <c r="AD470" s="128"/>
      <c r="AE470" s="128"/>
      <c r="AF470" s="128"/>
      <c r="AG470" s="128"/>
      <c r="AH470" s="128"/>
    </row>
    <row r="471" spans="1:34" x14ac:dyDescent="0.3">
      <c r="A471" s="177" t="s">
        <v>744</v>
      </c>
      <c r="B471" s="177" t="s">
        <v>1769</v>
      </c>
      <c r="C471" s="177">
        <v>148609</v>
      </c>
      <c r="D471" s="180">
        <v>44679</v>
      </c>
      <c r="E471" s="181">
        <v>14.659000000000001</v>
      </c>
      <c r="F471" s="181">
        <v>1.1873</v>
      </c>
      <c r="G471" s="181">
        <v>1.4955000000000001</v>
      </c>
      <c r="H471" s="181">
        <v>-1.4321999999999999</v>
      </c>
      <c r="I471" s="181">
        <v>-1.6636</v>
      </c>
      <c r="J471" s="181">
        <v>1.3482000000000001</v>
      </c>
      <c r="K471" s="181">
        <v>1.9259999999999999</v>
      </c>
      <c r="L471" s="181">
        <v>2.1604000000000001</v>
      </c>
      <c r="M471" s="181">
        <v>15.008599999999999</v>
      </c>
      <c r="N471" s="181">
        <v>33.312100000000001</v>
      </c>
      <c r="O471" s="181"/>
      <c r="P471" s="181"/>
      <c r="Q471" s="181">
        <v>32.505499999999998</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744</v>
      </c>
      <c r="B472" s="177" t="s">
        <v>1770</v>
      </c>
      <c r="C472" s="177">
        <v>148610</v>
      </c>
      <c r="D472" s="180">
        <v>44679</v>
      </c>
      <c r="E472" s="181">
        <v>14.327</v>
      </c>
      <c r="F472" s="181">
        <v>1.1794</v>
      </c>
      <c r="G472" s="181">
        <v>1.4803999999999999</v>
      </c>
      <c r="H472" s="181">
        <v>-1.4649000000000001</v>
      </c>
      <c r="I472" s="181">
        <v>-1.7082999999999999</v>
      </c>
      <c r="J472" s="181">
        <v>1.2365999999999999</v>
      </c>
      <c r="K472" s="181">
        <v>1.5306999999999999</v>
      </c>
      <c r="L472" s="181">
        <v>1.3082</v>
      </c>
      <c r="M472" s="181">
        <v>13.562099999999999</v>
      </c>
      <c r="N472" s="181">
        <v>31.1036</v>
      </c>
      <c r="O472" s="181"/>
      <c r="P472" s="181"/>
      <c r="Q472" s="181">
        <v>30.290500000000002</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744</v>
      </c>
      <c r="B473" s="177" t="s">
        <v>747</v>
      </c>
      <c r="C473" s="177">
        <v>129310</v>
      </c>
      <c r="D473" s="180">
        <v>44679</v>
      </c>
      <c r="E473" s="181">
        <v>27.19</v>
      </c>
      <c r="F473" s="181">
        <v>1.0029999999999999</v>
      </c>
      <c r="G473" s="181">
        <v>0.89049999999999996</v>
      </c>
      <c r="H473" s="181">
        <v>-1.6281000000000001</v>
      </c>
      <c r="I473" s="181">
        <v>-2.4748999999999999</v>
      </c>
      <c r="J473" s="181">
        <v>-0.18360000000000001</v>
      </c>
      <c r="K473" s="181">
        <v>1.0781000000000001</v>
      </c>
      <c r="L473" s="181">
        <v>2.4491000000000001</v>
      </c>
      <c r="M473" s="181">
        <v>16.545200000000001</v>
      </c>
      <c r="N473" s="181">
        <v>35.746400000000001</v>
      </c>
      <c r="O473" s="181">
        <v>17.079799999999999</v>
      </c>
      <c r="P473" s="181">
        <v>11.3209</v>
      </c>
      <c r="Q473" s="181">
        <v>13.396699999999999</v>
      </c>
      <c r="R473" s="181">
        <v>50.526899999999998</v>
      </c>
      <c r="S473" s="124"/>
      <c r="T473" s="127"/>
      <c r="U473" s="128"/>
      <c r="V473" s="128"/>
      <c r="W473" s="128"/>
      <c r="X473" s="128"/>
      <c r="Y473" s="128"/>
      <c r="Z473" s="128"/>
      <c r="AA473" s="128"/>
      <c r="AB473" s="128"/>
      <c r="AC473" s="128"/>
      <c r="AD473" s="128"/>
      <c r="AE473" s="128"/>
      <c r="AF473" s="128"/>
      <c r="AG473" s="128"/>
      <c r="AH473" s="128"/>
    </row>
    <row r="474" spans="1:34" x14ac:dyDescent="0.3">
      <c r="A474" s="177" t="s">
        <v>744</v>
      </c>
      <c r="B474" s="177" t="s">
        <v>748</v>
      </c>
      <c r="C474" s="177">
        <v>129312</v>
      </c>
      <c r="D474" s="180">
        <v>44679</v>
      </c>
      <c r="E474" s="181">
        <v>28.99</v>
      </c>
      <c r="F474" s="181">
        <v>1.0105</v>
      </c>
      <c r="G474" s="181">
        <v>0.90500000000000003</v>
      </c>
      <c r="H474" s="181">
        <v>-1.5953999999999999</v>
      </c>
      <c r="I474" s="181">
        <v>-2.4234</v>
      </c>
      <c r="J474" s="181">
        <v>-6.8900000000000003E-2</v>
      </c>
      <c r="K474" s="181">
        <v>1.4346000000000001</v>
      </c>
      <c r="L474" s="181">
        <v>3.1305999999999998</v>
      </c>
      <c r="M474" s="181">
        <v>17.654199999999999</v>
      </c>
      <c r="N474" s="181">
        <v>37.3934</v>
      </c>
      <c r="O474" s="181">
        <v>18.201499999999999</v>
      </c>
      <c r="P474" s="181">
        <v>12.308299999999999</v>
      </c>
      <c r="Q474" s="181">
        <v>14.314</v>
      </c>
      <c r="R474" s="181">
        <v>52.046100000000003</v>
      </c>
      <c r="S474" s="124"/>
      <c r="T474" s="127"/>
      <c r="U474" s="128"/>
      <c r="V474" s="128"/>
      <c r="W474" s="128"/>
      <c r="X474" s="128"/>
      <c r="Y474" s="128"/>
      <c r="Z474" s="128"/>
      <c r="AA474" s="128"/>
      <c r="AB474" s="128"/>
      <c r="AC474" s="128"/>
      <c r="AD474" s="128"/>
      <c r="AE474" s="128"/>
      <c r="AF474" s="128"/>
      <c r="AG474" s="128"/>
      <c r="AH474" s="128"/>
    </row>
    <row r="475" spans="1:34" x14ac:dyDescent="0.3">
      <c r="A475" s="177" t="s">
        <v>744</v>
      </c>
      <c r="B475" s="177" t="s">
        <v>749</v>
      </c>
      <c r="C475" s="177">
        <v>145750</v>
      </c>
      <c r="D475" s="180">
        <v>44679</v>
      </c>
      <c r="E475" s="181">
        <v>17.79</v>
      </c>
      <c r="F475" s="181">
        <v>1.0794999999999999</v>
      </c>
      <c r="G475" s="181">
        <v>0.96479999999999999</v>
      </c>
      <c r="H475" s="181">
        <v>-1.4403999999999999</v>
      </c>
      <c r="I475" s="181">
        <v>-1.6584000000000001</v>
      </c>
      <c r="J475" s="181">
        <v>1.5410999999999999</v>
      </c>
      <c r="K475" s="181">
        <v>0.56530000000000002</v>
      </c>
      <c r="L475" s="181">
        <v>-0.55900000000000005</v>
      </c>
      <c r="M475" s="181">
        <v>10.3598</v>
      </c>
      <c r="N475" s="181">
        <v>21.682600000000001</v>
      </c>
      <c r="O475" s="181">
        <v>20.037800000000001</v>
      </c>
      <c r="P475" s="181"/>
      <c r="Q475" s="181">
        <v>18.741700000000002</v>
      </c>
      <c r="R475" s="181">
        <v>36.271599999999999</v>
      </c>
      <c r="S475" s="124"/>
      <c r="T475" s="127"/>
      <c r="U475" s="128"/>
      <c r="V475" s="128"/>
      <c r="W475" s="128"/>
      <c r="X475" s="128"/>
      <c r="Y475" s="128"/>
      <c r="Z475" s="128"/>
      <c r="AA475" s="128"/>
      <c r="AB475" s="128"/>
      <c r="AC475" s="128"/>
      <c r="AD475" s="128"/>
      <c r="AE475" s="128"/>
      <c r="AF475" s="128"/>
      <c r="AG475" s="128"/>
      <c r="AH475" s="128"/>
    </row>
    <row r="476" spans="1:34" x14ac:dyDescent="0.3">
      <c r="A476" s="177" t="s">
        <v>744</v>
      </c>
      <c r="B476" s="177" t="s">
        <v>750</v>
      </c>
      <c r="C476" s="177">
        <v>145747</v>
      </c>
      <c r="D476" s="180">
        <v>44679</v>
      </c>
      <c r="E476" s="181">
        <v>17.04</v>
      </c>
      <c r="F476" s="181">
        <v>1.0676000000000001</v>
      </c>
      <c r="G476" s="181">
        <v>1.0077</v>
      </c>
      <c r="H476" s="181">
        <v>-1.4459</v>
      </c>
      <c r="I476" s="181">
        <v>-1.6734</v>
      </c>
      <c r="J476" s="181">
        <v>1.5495000000000001</v>
      </c>
      <c r="K476" s="181">
        <v>0.35339999999999999</v>
      </c>
      <c r="L476" s="181">
        <v>-0.98780000000000001</v>
      </c>
      <c r="M476" s="181">
        <v>9.5820000000000007</v>
      </c>
      <c r="N476" s="181">
        <v>20.5092</v>
      </c>
      <c r="O476" s="181">
        <v>18.6006</v>
      </c>
      <c r="P476" s="181"/>
      <c r="Q476" s="181">
        <v>17.226199999999999</v>
      </c>
      <c r="R476" s="181">
        <v>34.926400000000001</v>
      </c>
      <c r="S476" s="124"/>
      <c r="T476" s="127"/>
      <c r="U476" s="128"/>
      <c r="V476" s="128"/>
      <c r="W476" s="128"/>
      <c r="X476" s="128"/>
      <c r="Y476" s="128"/>
      <c r="Z476" s="128"/>
      <c r="AA476" s="128"/>
      <c r="AB476" s="128"/>
      <c r="AC476" s="128"/>
      <c r="AD476" s="128"/>
      <c r="AE476" s="128"/>
      <c r="AF476" s="128"/>
      <c r="AG476" s="128"/>
      <c r="AH476" s="128"/>
    </row>
    <row r="477" spans="1:34" x14ac:dyDescent="0.3">
      <c r="A477" s="177" t="s">
        <v>744</v>
      </c>
      <c r="B477" s="177" t="s">
        <v>1947</v>
      </c>
      <c r="C477" s="177">
        <v>149697</v>
      </c>
      <c r="D477" s="180">
        <v>44679</v>
      </c>
      <c r="E477" s="181">
        <v>84.889399999999995</v>
      </c>
      <c r="F477" s="181">
        <v>1.0789</v>
      </c>
      <c r="G477" s="181">
        <v>1.3198000000000001</v>
      </c>
      <c r="H477" s="181">
        <v>-1.2024999999999999</v>
      </c>
      <c r="I477" s="181">
        <v>-1.4954000000000001</v>
      </c>
      <c r="J477" s="181">
        <v>1.4742</v>
      </c>
      <c r="K477" s="181">
        <v>0.56330000000000002</v>
      </c>
      <c r="L477" s="181">
        <v>-0.78380000000000005</v>
      </c>
      <c r="M477" s="181">
        <v>6.8193999999999999</v>
      </c>
      <c r="N477" s="181">
        <v>17.8856</v>
      </c>
      <c r="O477" s="181">
        <v>16.263000000000002</v>
      </c>
      <c r="P477" s="181">
        <v>14.1105</v>
      </c>
      <c r="Q477" s="181">
        <v>12.9641</v>
      </c>
      <c r="R477" s="181">
        <v>35.420099999999998</v>
      </c>
      <c r="S477" s="124"/>
      <c r="T477" s="127"/>
      <c r="U477" s="128"/>
      <c r="V477" s="128"/>
      <c r="W477" s="128"/>
      <c r="X477" s="128"/>
      <c r="Y477" s="128"/>
      <c r="Z477" s="128"/>
      <c r="AA477" s="128"/>
      <c r="AB477" s="128"/>
      <c r="AC477" s="128"/>
      <c r="AD477" s="128"/>
      <c r="AE477" s="128"/>
      <c r="AF477" s="128"/>
      <c r="AG477" s="128"/>
      <c r="AH477" s="128"/>
    </row>
    <row r="478" spans="1:34" x14ac:dyDescent="0.3">
      <c r="A478" s="177" t="s">
        <v>744</v>
      </c>
      <c r="B478" s="177" t="s">
        <v>1948</v>
      </c>
      <c r="C478" s="177">
        <v>149700</v>
      </c>
      <c r="D478" s="180">
        <v>44679</v>
      </c>
      <c r="E478" s="181">
        <v>89.163799999999995</v>
      </c>
      <c r="F478" s="181">
        <v>1.0807</v>
      </c>
      <c r="G478" s="181">
        <v>1.3254999999999999</v>
      </c>
      <c r="H478" s="181">
        <v>-1.1894</v>
      </c>
      <c r="I478" s="181">
        <v>-1.4636</v>
      </c>
      <c r="J478" s="181">
        <v>1.5502</v>
      </c>
      <c r="K478" s="181">
        <v>0.79330000000000001</v>
      </c>
      <c r="L478" s="181">
        <v>-0.43130000000000002</v>
      </c>
      <c r="M478" s="181">
        <v>7.3228</v>
      </c>
      <c r="N478" s="181">
        <v>18.584700000000002</v>
      </c>
      <c r="O478" s="181">
        <v>16.908799999999999</v>
      </c>
      <c r="P478" s="181">
        <v>14.738899999999999</v>
      </c>
      <c r="Q478" s="181">
        <v>13.9129</v>
      </c>
      <c r="R478" s="181">
        <v>36.151299999999999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77" t="s">
        <v>744</v>
      </c>
      <c r="B479" s="177" t="s">
        <v>751</v>
      </c>
      <c r="C479" s="177">
        <v>103678</v>
      </c>
      <c r="D479" s="180">
        <v>44679</v>
      </c>
      <c r="E479" s="181">
        <v>84.213499999999996</v>
      </c>
      <c r="F479" s="181">
        <v>1.266</v>
      </c>
      <c r="G479" s="181">
        <v>1.9830000000000001</v>
      </c>
      <c r="H479" s="181">
        <v>-0.98019999999999996</v>
      </c>
      <c r="I479" s="181">
        <v>-0.86109999999999998</v>
      </c>
      <c r="J479" s="181">
        <v>2.87</v>
      </c>
      <c r="K479" s="181">
        <v>3.3849999999999998</v>
      </c>
      <c r="L479" s="181">
        <v>4.6859000000000002</v>
      </c>
      <c r="M479" s="181">
        <v>14.444900000000001</v>
      </c>
      <c r="N479" s="181">
        <v>29.828299999999999</v>
      </c>
      <c r="O479" s="181">
        <v>21.166799999999999</v>
      </c>
      <c r="P479" s="181">
        <v>15.099500000000001</v>
      </c>
      <c r="Q479" s="181">
        <v>14.2866</v>
      </c>
      <c r="R479" s="181">
        <v>52.407499999999999</v>
      </c>
      <c r="S479" s="124"/>
      <c r="T479" s="127"/>
      <c r="U479" s="128"/>
      <c r="V479" s="128"/>
      <c r="W479" s="128"/>
      <c r="X479" s="128"/>
      <c r="Y479" s="128"/>
      <c r="Z479" s="128"/>
      <c r="AA479" s="128"/>
      <c r="AB479" s="128"/>
      <c r="AC479" s="128"/>
      <c r="AD479" s="128"/>
      <c r="AE479" s="128"/>
      <c r="AF479" s="128"/>
      <c r="AG479" s="128"/>
      <c r="AH479" s="128"/>
    </row>
    <row r="480" spans="1:34" x14ac:dyDescent="0.3">
      <c r="A480" s="177" t="s">
        <v>744</v>
      </c>
      <c r="B480" s="177" t="s">
        <v>752</v>
      </c>
      <c r="C480" s="177">
        <v>118527</v>
      </c>
      <c r="D480" s="180">
        <v>44679</v>
      </c>
      <c r="E480" s="181">
        <v>89.772599999999997</v>
      </c>
      <c r="F480" s="181">
        <v>1.2678</v>
      </c>
      <c r="G480" s="181">
        <v>1.9885999999999999</v>
      </c>
      <c r="H480" s="181">
        <v>-0.9677</v>
      </c>
      <c r="I480" s="181">
        <v>-0.83450000000000002</v>
      </c>
      <c r="J480" s="181">
        <v>2.9296000000000002</v>
      </c>
      <c r="K480" s="181">
        <v>3.5539999999999998</v>
      </c>
      <c r="L480" s="181">
        <v>5.0338000000000003</v>
      </c>
      <c r="M480" s="181">
        <v>15.0303</v>
      </c>
      <c r="N480" s="181">
        <v>30.717500000000001</v>
      </c>
      <c r="O480" s="181">
        <v>22.186699999999998</v>
      </c>
      <c r="P480" s="181">
        <v>15.991300000000001</v>
      </c>
      <c r="Q480" s="181">
        <v>15.521599999999999</v>
      </c>
      <c r="R480" s="181">
        <v>53.681600000000003</v>
      </c>
      <c r="S480" s="124"/>
      <c r="T480" s="127"/>
      <c r="U480" s="128"/>
      <c r="V480" s="128"/>
      <c r="W480" s="128"/>
      <c r="X480" s="128"/>
      <c r="Y480" s="128"/>
      <c r="Z480" s="128"/>
      <c r="AA480" s="128"/>
      <c r="AB480" s="128"/>
      <c r="AC480" s="128"/>
      <c r="AD480" s="128"/>
      <c r="AE480" s="128"/>
      <c r="AF480" s="128"/>
      <c r="AG480" s="128"/>
      <c r="AH480" s="128"/>
    </row>
    <row r="481" spans="1:34" x14ac:dyDescent="0.3">
      <c r="A481" s="177" t="s">
        <v>744</v>
      </c>
      <c r="B481" s="177" t="s">
        <v>753</v>
      </c>
      <c r="C481" s="177">
        <v>120749</v>
      </c>
      <c r="D481" s="180">
        <v>44679</v>
      </c>
      <c r="E481" s="181">
        <v>109.2774</v>
      </c>
      <c r="F481" s="181">
        <v>1.1957</v>
      </c>
      <c r="G481" s="181">
        <v>1.1595</v>
      </c>
      <c r="H481" s="181">
        <v>-1.9570000000000001</v>
      </c>
      <c r="I481" s="181">
        <v>-3.7949000000000002</v>
      </c>
      <c r="J481" s="181">
        <v>-1.7191000000000001</v>
      </c>
      <c r="K481" s="181">
        <v>0.64559999999999995</v>
      </c>
      <c r="L481" s="181">
        <v>-3.9908000000000001</v>
      </c>
      <c r="M481" s="181">
        <v>5.2868000000000004</v>
      </c>
      <c r="N481" s="181">
        <v>22.233699999999999</v>
      </c>
      <c r="O481" s="181">
        <v>16.8964</v>
      </c>
      <c r="P481" s="181">
        <v>13.3644</v>
      </c>
      <c r="Q481" s="181">
        <v>13.0541</v>
      </c>
      <c r="R481" s="181">
        <v>38.298499999999997</v>
      </c>
      <c r="S481" s="124"/>
      <c r="T481" s="127"/>
      <c r="U481" s="128"/>
      <c r="V481" s="128"/>
      <c r="W481" s="128"/>
      <c r="X481" s="128"/>
      <c r="Y481" s="128"/>
      <c r="Z481" s="128"/>
      <c r="AA481" s="128"/>
      <c r="AB481" s="128"/>
      <c r="AC481" s="128"/>
      <c r="AD481" s="128"/>
      <c r="AE481" s="128"/>
      <c r="AF481" s="128"/>
      <c r="AG481" s="128"/>
      <c r="AH481" s="128"/>
    </row>
    <row r="482" spans="1:34" x14ac:dyDescent="0.3">
      <c r="A482" s="177" t="s">
        <v>744</v>
      </c>
      <c r="B482" s="177" t="s">
        <v>754</v>
      </c>
      <c r="C482" s="177">
        <v>103026</v>
      </c>
      <c r="D482" s="180">
        <v>44679</v>
      </c>
      <c r="E482" s="181">
        <v>103.2432</v>
      </c>
      <c r="F482" s="181">
        <v>1.1939</v>
      </c>
      <c r="G482" s="181">
        <v>1.1539999999999999</v>
      </c>
      <c r="H482" s="181">
        <v>-1.9686999999999999</v>
      </c>
      <c r="I482" s="181">
        <v>-3.8193000000000001</v>
      </c>
      <c r="J482" s="181">
        <v>-1.7706</v>
      </c>
      <c r="K482" s="181">
        <v>0.49349999999999999</v>
      </c>
      <c r="L482" s="181">
        <v>-4.2843</v>
      </c>
      <c r="M482" s="181">
        <v>4.8045</v>
      </c>
      <c r="N482" s="181">
        <v>21.504200000000001</v>
      </c>
      <c r="O482" s="181">
        <v>16.226099999999999</v>
      </c>
      <c r="P482" s="181">
        <v>12.686</v>
      </c>
      <c r="Q482" s="181">
        <v>14.7225</v>
      </c>
      <c r="R482" s="181">
        <v>37.495399999999997</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1.1216785714285715</v>
      </c>
      <c r="G483" s="183">
        <v>1.2471000000000001</v>
      </c>
      <c r="H483" s="183">
        <v>-1.5478142857142856</v>
      </c>
      <c r="I483" s="183">
        <v>-2.1939571428571427</v>
      </c>
      <c r="J483" s="183">
        <v>0.61120000000000008</v>
      </c>
      <c r="K483" s="183">
        <v>1.2794071428571427</v>
      </c>
      <c r="L483" s="183">
        <v>0.37159999999999993</v>
      </c>
      <c r="M483" s="183">
        <v>10.299621428571427</v>
      </c>
      <c r="N483" s="183">
        <v>26.24962142857143</v>
      </c>
      <c r="O483" s="183">
        <v>18.045466666666666</v>
      </c>
      <c r="P483" s="183">
        <v>12.68629</v>
      </c>
      <c r="Q483" s="183">
        <v>17.200950000000002</v>
      </c>
      <c r="R483" s="183">
        <v>41.977075000000006</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1.0800999999999998</v>
      </c>
      <c r="G484" s="183">
        <v>1.1567499999999999</v>
      </c>
      <c r="H484" s="183">
        <v>-1.4554</v>
      </c>
      <c r="I484" s="183">
        <v>-1.69085</v>
      </c>
      <c r="J484" s="183">
        <v>1.2924</v>
      </c>
      <c r="K484" s="183">
        <v>0.84989999999999999</v>
      </c>
      <c r="L484" s="183">
        <v>-0.49515000000000003</v>
      </c>
      <c r="M484" s="183">
        <v>9.9709000000000003</v>
      </c>
      <c r="N484" s="183">
        <v>23.496700000000001</v>
      </c>
      <c r="O484" s="183">
        <v>16.994299999999999</v>
      </c>
      <c r="P484" s="183">
        <v>13.0252</v>
      </c>
      <c r="Q484" s="183">
        <v>14.51825</v>
      </c>
      <c r="R484" s="183">
        <v>38.030699999999996</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44679</v>
      </c>
      <c r="E487" s="181">
        <v>37.8825</v>
      </c>
      <c r="F487" s="181">
        <v>-11.6547</v>
      </c>
      <c r="G487" s="181">
        <v>-1.7662</v>
      </c>
      <c r="H487" s="181">
        <v>5.4425999999999997</v>
      </c>
      <c r="I487" s="181">
        <v>8.1527999999999992</v>
      </c>
      <c r="J487" s="181">
        <v>-3.2915999999999999</v>
      </c>
      <c r="K487" s="181">
        <v>1.7287999999999999</v>
      </c>
      <c r="L487" s="181">
        <v>2.1067</v>
      </c>
      <c r="M487" s="181">
        <v>3.4758</v>
      </c>
      <c r="N487" s="181">
        <v>4.1840999999999999</v>
      </c>
      <c r="O487" s="181">
        <v>5.1079999999999997</v>
      </c>
      <c r="P487" s="181">
        <v>5.0319000000000003</v>
      </c>
      <c r="Q487" s="181">
        <v>7.4203999999999999</v>
      </c>
      <c r="R487" s="181">
        <v>7.9343000000000004</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44679</v>
      </c>
      <c r="E488" s="181">
        <v>24.8828</v>
      </c>
      <c r="F488" s="181">
        <v>-12.317600000000001</v>
      </c>
      <c r="G488" s="181">
        <v>-2.3954</v>
      </c>
      <c r="H488" s="181">
        <v>4.8242000000000003</v>
      </c>
      <c r="I488" s="181">
        <v>7.5336999999999996</v>
      </c>
      <c r="J488" s="181">
        <v>-3.9003000000000001</v>
      </c>
      <c r="K488" s="181">
        <v>1.1064000000000001</v>
      </c>
      <c r="L488" s="181">
        <v>1.4907999999999999</v>
      </c>
      <c r="M488" s="181">
        <v>2.8489</v>
      </c>
      <c r="N488" s="181">
        <v>3.5644</v>
      </c>
      <c r="O488" s="181">
        <v>4.5018000000000002</v>
      </c>
      <c r="P488" s="181">
        <v>4.4474</v>
      </c>
      <c r="Q488" s="181">
        <v>7.2276999999999996</v>
      </c>
      <c r="R488" s="181">
        <v>7.3120000000000003</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44679</v>
      </c>
      <c r="E489" s="181">
        <v>35.979599999999998</v>
      </c>
      <c r="F489" s="181">
        <v>-12.270899999999999</v>
      </c>
      <c r="G489" s="181">
        <v>-2.3666</v>
      </c>
      <c r="H489" s="181">
        <v>4.8449</v>
      </c>
      <c r="I489" s="181">
        <v>7.5507</v>
      </c>
      <c r="J489" s="181">
        <v>-3.8944000000000001</v>
      </c>
      <c r="K489" s="181">
        <v>1.1234999999999999</v>
      </c>
      <c r="L489" s="181">
        <v>1.4999</v>
      </c>
      <c r="M489" s="181">
        <v>2.8603000000000001</v>
      </c>
      <c r="N489" s="181">
        <v>3.5745</v>
      </c>
      <c r="O489" s="181">
        <v>4.5098000000000003</v>
      </c>
      <c r="P489" s="181">
        <v>4.4523999999999999</v>
      </c>
      <c r="Q489" s="181">
        <v>7.5484</v>
      </c>
      <c r="R489" s="181">
        <v>7.3220999999999998</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44679</v>
      </c>
      <c r="E490" s="181">
        <v>0.59379999999999999</v>
      </c>
      <c r="F490" s="181">
        <v>0</v>
      </c>
      <c r="G490" s="181">
        <v>0</v>
      </c>
      <c r="H490" s="181">
        <v>0.87829999999999997</v>
      </c>
      <c r="I490" s="181">
        <v>0.40989999999999999</v>
      </c>
      <c r="J490" s="181">
        <v>-696.00940000000003</v>
      </c>
      <c r="K490" s="181">
        <v>-239.73660000000001</v>
      </c>
      <c r="L490" s="181">
        <v>-118.55110000000001</v>
      </c>
      <c r="M490" s="181">
        <v>-78.745599999999996</v>
      </c>
      <c r="N490" s="181">
        <v>-59.113100000000003</v>
      </c>
      <c r="O490" s="181"/>
      <c r="P490" s="181"/>
      <c r="Q490" s="181">
        <v>-38.227899999999998</v>
      </c>
      <c r="R490" s="181">
        <v>-36.057200000000002</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44679</v>
      </c>
      <c r="E491" s="181">
        <v>0.39550000000000002</v>
      </c>
      <c r="F491" s="181">
        <v>0</v>
      </c>
      <c r="G491" s="181">
        <v>0</v>
      </c>
      <c r="H491" s="181">
        <v>0</v>
      </c>
      <c r="I491" s="181">
        <v>0</v>
      </c>
      <c r="J491" s="181">
        <v>-696.05759999999998</v>
      </c>
      <c r="K491" s="181">
        <v>-239.75319999999999</v>
      </c>
      <c r="L491" s="181">
        <v>-118.55929999999999</v>
      </c>
      <c r="M491" s="181">
        <v>-78.751000000000005</v>
      </c>
      <c r="N491" s="181">
        <v>-59.117199999999997</v>
      </c>
      <c r="O491" s="181"/>
      <c r="P491" s="181"/>
      <c r="Q491" s="181">
        <v>-38.2288</v>
      </c>
      <c r="R491" s="181">
        <v>-36.060400000000001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44679</v>
      </c>
      <c r="E492" s="181">
        <v>0.57179999999999997</v>
      </c>
      <c r="F492" s="181">
        <v>6.3845000000000001</v>
      </c>
      <c r="G492" s="181">
        <v>2.1282000000000001</v>
      </c>
      <c r="H492" s="181">
        <v>0.91210000000000002</v>
      </c>
      <c r="I492" s="181">
        <v>0.42559999999999998</v>
      </c>
      <c r="J492" s="181">
        <v>-696.01189999999997</v>
      </c>
      <c r="K492" s="181">
        <v>-239.73740000000001</v>
      </c>
      <c r="L492" s="181">
        <v>-118.5515</v>
      </c>
      <c r="M492" s="181">
        <v>-78.745900000000006</v>
      </c>
      <c r="N492" s="181">
        <v>-59.113300000000002</v>
      </c>
      <c r="O492" s="181"/>
      <c r="P492" s="181"/>
      <c r="Q492" s="181">
        <v>-38.2271</v>
      </c>
      <c r="R492" s="181">
        <v>-36.057299999999998</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44679</v>
      </c>
      <c r="E493" s="181">
        <v>25.8306</v>
      </c>
      <c r="F493" s="181">
        <v>-24.7117</v>
      </c>
      <c r="G493" s="181">
        <v>4.3819999999999997</v>
      </c>
      <c r="H493" s="181">
        <v>19.9191</v>
      </c>
      <c r="I493" s="181">
        <v>15.8725</v>
      </c>
      <c r="J493" s="181">
        <v>-9.6386000000000003</v>
      </c>
      <c r="K493" s="181">
        <v>1.1968000000000001</v>
      </c>
      <c r="L493" s="181">
        <v>0.65739999999999998</v>
      </c>
      <c r="M493" s="181">
        <v>2.7717000000000001</v>
      </c>
      <c r="N493" s="181">
        <v>3.1783999999999999</v>
      </c>
      <c r="O493" s="181">
        <v>8.4818999999999996</v>
      </c>
      <c r="P493" s="181">
        <v>7.7210999999999999</v>
      </c>
      <c r="Q493" s="181">
        <v>8.9090000000000007</v>
      </c>
      <c r="R493" s="181">
        <v>6.1417000000000002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44679</v>
      </c>
      <c r="E494" s="181">
        <v>23.7742</v>
      </c>
      <c r="F494" s="181">
        <v>-25.161200000000001</v>
      </c>
      <c r="G494" s="181">
        <v>3.9929999999999999</v>
      </c>
      <c r="H494" s="181">
        <v>19.504899999999999</v>
      </c>
      <c r="I494" s="181">
        <v>15.5228</v>
      </c>
      <c r="J494" s="181">
        <v>-10.0123</v>
      </c>
      <c r="K494" s="181">
        <v>0.82050000000000001</v>
      </c>
      <c r="L494" s="181">
        <v>0.26950000000000002</v>
      </c>
      <c r="M494" s="181">
        <v>2.3690000000000002</v>
      </c>
      <c r="N494" s="181">
        <v>2.7646999999999999</v>
      </c>
      <c r="O494" s="181">
        <v>7.96</v>
      </c>
      <c r="P494" s="181">
        <v>7.0433000000000003</v>
      </c>
      <c r="Q494" s="181">
        <v>8.1826000000000008</v>
      </c>
      <c r="R494" s="181">
        <v>5.7103000000000002</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2006</v>
      </c>
      <c r="C495" s="177">
        <v>150173</v>
      </c>
      <c r="D495" s="180">
        <v>44679</v>
      </c>
      <c r="E495" s="181">
        <v>36.6768</v>
      </c>
      <c r="F495" s="181">
        <v>-45.026000000000003</v>
      </c>
      <c r="G495" s="181">
        <v>-17.7546</v>
      </c>
      <c r="H495" s="181">
        <v>1.2087000000000001</v>
      </c>
      <c r="I495" s="181">
        <v>4.1269999999999998</v>
      </c>
      <c r="J495" s="181">
        <v>-8.4271999999999991</v>
      </c>
      <c r="K495" s="181">
        <v>2.0503999999999998</v>
      </c>
      <c r="L495" s="181">
        <v>0.42849999999999999</v>
      </c>
      <c r="M495" s="181">
        <v>1.9009</v>
      </c>
      <c r="N495" s="181">
        <v>1.4923999999999999</v>
      </c>
      <c r="O495" s="181">
        <v>5.3227000000000002</v>
      </c>
      <c r="P495" s="181">
        <v>5.2435</v>
      </c>
      <c r="Q495" s="181">
        <v>7.6608000000000001</v>
      </c>
      <c r="R495" s="181">
        <v>2.7606999999999999</v>
      </c>
      <c r="S495" s="124" t="s">
        <v>1900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2007</v>
      </c>
      <c r="C496" s="177">
        <v>150180</v>
      </c>
      <c r="D496" s="180">
        <v>44679</v>
      </c>
      <c r="E496" s="181">
        <v>39.6008</v>
      </c>
      <c r="F496" s="181">
        <v>-43.912100000000002</v>
      </c>
      <c r="G496" s="181">
        <v>-16.6599</v>
      </c>
      <c r="H496" s="181">
        <v>2.3184</v>
      </c>
      <c r="I496" s="181">
        <v>5.2526999999999999</v>
      </c>
      <c r="J496" s="181">
        <v>-7.3101000000000003</v>
      </c>
      <c r="K496" s="181">
        <v>3.206</v>
      </c>
      <c r="L496" s="181">
        <v>1.6054999999999999</v>
      </c>
      <c r="M496" s="181">
        <v>3.1331000000000002</v>
      </c>
      <c r="N496" s="181">
        <v>2.7585999999999999</v>
      </c>
      <c r="O496" s="181">
        <v>6.4717000000000002</v>
      </c>
      <c r="P496" s="181">
        <v>6.3316999999999997</v>
      </c>
      <c r="Q496" s="181">
        <v>8.0792000000000002</v>
      </c>
      <c r="R496" s="181">
        <v>3.9937999999999998</v>
      </c>
      <c r="S496" s="124" t="s">
        <v>1900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2008</v>
      </c>
      <c r="C497" s="177">
        <v>150172</v>
      </c>
      <c r="D497" s="180">
        <v>44679</v>
      </c>
      <c r="E497" s="181">
        <v>25.811</v>
      </c>
      <c r="F497" s="181">
        <v>-44.490699999999997</v>
      </c>
      <c r="G497" s="181">
        <v>-17.180900000000001</v>
      </c>
      <c r="H497" s="181">
        <v>1.7986</v>
      </c>
      <c r="I497" s="181">
        <v>4.7229000000000001</v>
      </c>
      <c r="J497" s="181">
        <v>-7.8301999999999996</v>
      </c>
      <c r="K497" s="181">
        <v>2.6840999999999999</v>
      </c>
      <c r="L497" s="181">
        <v>1.0811999999999999</v>
      </c>
      <c r="M497" s="181">
        <v>2.6013999999999999</v>
      </c>
      <c r="N497" s="181">
        <v>2.2311000000000001</v>
      </c>
      <c r="O497" s="181">
        <v>5.9476000000000004</v>
      </c>
      <c r="P497" s="181">
        <v>5.8518999999999997</v>
      </c>
      <c r="Q497" s="181">
        <v>7.4413</v>
      </c>
      <c r="R497" s="181">
        <v>3.4554999999999998</v>
      </c>
      <c r="S497" s="124" t="s">
        <v>1900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1900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1900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44679</v>
      </c>
      <c r="E500" s="181">
        <v>25.8689</v>
      </c>
      <c r="F500" s="181">
        <v>-48.4726</v>
      </c>
      <c r="G500" s="181">
        <v>-19.908899999999999</v>
      </c>
      <c r="H500" s="181">
        <v>-0.38290000000000002</v>
      </c>
      <c r="I500" s="181">
        <v>5.6192000000000002</v>
      </c>
      <c r="J500" s="181">
        <v>-3.0234999999999999</v>
      </c>
      <c r="K500" s="181">
        <v>0.88929999999999998</v>
      </c>
      <c r="L500" s="181">
        <v>1.3204</v>
      </c>
      <c r="M500" s="181">
        <v>2.3593999999999999</v>
      </c>
      <c r="N500" s="181">
        <v>2.6145</v>
      </c>
      <c r="O500" s="181">
        <v>6.8064999999999998</v>
      </c>
      <c r="P500" s="181">
        <v>5.9988000000000001</v>
      </c>
      <c r="Q500" s="181">
        <v>8.0510999999999999</v>
      </c>
      <c r="R500" s="181">
        <v>4.0884999999999998</v>
      </c>
      <c r="S500" s="124" t="s">
        <v>1900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44679</v>
      </c>
      <c r="E501" s="181">
        <v>24.279800000000002</v>
      </c>
      <c r="F501" s="181">
        <v>-49.691699999999997</v>
      </c>
      <c r="G501" s="181">
        <v>-21.059899999999999</v>
      </c>
      <c r="H501" s="181">
        <v>-1.4814000000000001</v>
      </c>
      <c r="I501" s="181">
        <v>4.5284000000000004</v>
      </c>
      <c r="J501" s="181">
        <v>-4.0209000000000001</v>
      </c>
      <c r="K501" s="181">
        <v>-0.1636</v>
      </c>
      <c r="L501" s="181">
        <v>0.23569999999999999</v>
      </c>
      <c r="M501" s="181">
        <v>1.2661</v>
      </c>
      <c r="N501" s="181">
        <v>1.5182</v>
      </c>
      <c r="O501" s="181">
        <v>5.8174000000000001</v>
      </c>
      <c r="P501" s="181">
        <v>5.1056999999999997</v>
      </c>
      <c r="Q501" s="181">
        <v>7.1051000000000002</v>
      </c>
      <c r="R501" s="181">
        <v>3.0602</v>
      </c>
      <c r="S501" s="124" t="s">
        <v>1900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44679</v>
      </c>
      <c r="E502" s="181">
        <v>2809.9169999999999</v>
      </c>
      <c r="F502" s="181">
        <v>-21.7163</v>
      </c>
      <c r="G502" s="181">
        <v>-9.3709000000000007</v>
      </c>
      <c r="H502" s="181">
        <v>0.23139999999999999</v>
      </c>
      <c r="I502" s="181">
        <v>5.3451000000000004</v>
      </c>
      <c r="J502" s="181">
        <v>-3.9178999999999999</v>
      </c>
      <c r="K502" s="181">
        <v>0.87319999999999998</v>
      </c>
      <c r="L502" s="181">
        <v>1.2777000000000001</v>
      </c>
      <c r="M502" s="181">
        <v>3.2033</v>
      </c>
      <c r="N502" s="181">
        <v>3.3348</v>
      </c>
      <c r="O502" s="181">
        <v>8.1685999999999996</v>
      </c>
      <c r="P502" s="181">
        <v>7.1477000000000004</v>
      </c>
      <c r="Q502" s="181">
        <v>8.3140999999999998</v>
      </c>
      <c r="R502" s="181">
        <v>4.6738</v>
      </c>
      <c r="S502" s="124" t="s">
        <v>1900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44679</v>
      </c>
      <c r="E503" s="181">
        <v>2692.0695999999998</v>
      </c>
      <c r="F503" s="181">
        <v>-22.356200000000001</v>
      </c>
      <c r="G503" s="181">
        <v>-10.0105</v>
      </c>
      <c r="H503" s="181">
        <v>-0.3972</v>
      </c>
      <c r="I503" s="181">
        <v>4.7198000000000002</v>
      </c>
      <c r="J503" s="181">
        <v>-4.5377000000000001</v>
      </c>
      <c r="K503" s="181">
        <v>0.25169999999999998</v>
      </c>
      <c r="L503" s="181">
        <v>0.64319999999999999</v>
      </c>
      <c r="M503" s="181">
        <v>2.5573999999999999</v>
      </c>
      <c r="N503" s="181">
        <v>2.6911</v>
      </c>
      <c r="O503" s="181">
        <v>7.4851999999999999</v>
      </c>
      <c r="P503" s="181">
        <v>6.5631000000000004</v>
      </c>
      <c r="Q503" s="181">
        <v>6.8338999999999999</v>
      </c>
      <c r="R503" s="181">
        <v>4.0132000000000003</v>
      </c>
      <c r="S503" s="124" t="s">
        <v>1900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44679</v>
      </c>
      <c r="E504" s="181">
        <v>92.841300000000004</v>
      </c>
      <c r="F504" s="181">
        <v>3.9300000000000002E-2</v>
      </c>
      <c r="G504" s="181">
        <v>3.9196</v>
      </c>
      <c r="H504" s="181">
        <v>6.3823999999999996</v>
      </c>
      <c r="I504" s="181">
        <v>6.0906000000000002</v>
      </c>
      <c r="J504" s="181">
        <v>-4.1689999999999996</v>
      </c>
      <c r="K504" s="181">
        <v>77.819500000000005</v>
      </c>
      <c r="L504" s="181">
        <v>40.785699999999999</v>
      </c>
      <c r="M504" s="181">
        <v>39.1477</v>
      </c>
      <c r="N504" s="181">
        <v>29.353000000000002</v>
      </c>
      <c r="O504" s="181">
        <v>11.678699999999999</v>
      </c>
      <c r="P504" s="181">
        <v>10.2026</v>
      </c>
      <c r="Q504" s="181">
        <v>9.2589000000000006</v>
      </c>
      <c r="R504" s="181">
        <v>19.438400000000001</v>
      </c>
      <c r="S504" s="124" t="s">
        <v>1900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44679</v>
      </c>
      <c r="E505" s="181">
        <v>82.307100000000005</v>
      </c>
      <c r="F505" s="181">
        <v>8.8700000000000001E-2</v>
      </c>
      <c r="G505" s="181">
        <v>3.9184999999999999</v>
      </c>
      <c r="H505" s="181">
        <v>6.3872999999999998</v>
      </c>
      <c r="I505" s="181">
        <v>6.0936000000000003</v>
      </c>
      <c r="J505" s="181">
        <v>-4.1680000000000001</v>
      </c>
      <c r="K505" s="181">
        <v>-4.6786000000000003</v>
      </c>
      <c r="L505" s="181">
        <v>-0.4027</v>
      </c>
      <c r="M505" s="181">
        <v>9.7315000000000005</v>
      </c>
      <c r="N505" s="181">
        <v>7.2763999999999998</v>
      </c>
      <c r="O505" s="181">
        <v>5.4912000000000001</v>
      </c>
      <c r="P505" s="181">
        <v>6.8834</v>
      </c>
      <c r="Q505" s="181">
        <v>8.3451000000000004</v>
      </c>
      <c r="R505" s="181">
        <v>9.1492000000000004</v>
      </c>
      <c r="S505" s="124" t="s">
        <v>1900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1900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1900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44679</v>
      </c>
      <c r="E508" s="181">
        <v>0.76190000000000002</v>
      </c>
      <c r="F508" s="181">
        <v>9.5838000000000001</v>
      </c>
      <c r="G508" s="181">
        <v>11.188499999999999</v>
      </c>
      <c r="H508" s="181">
        <v>10.973100000000001</v>
      </c>
      <c r="I508" s="181">
        <v>10.907500000000001</v>
      </c>
      <c r="J508" s="181">
        <v>11.0754</v>
      </c>
      <c r="K508" s="181"/>
      <c r="L508" s="181"/>
      <c r="M508" s="181"/>
      <c r="N508" s="181"/>
      <c r="O508" s="181"/>
      <c r="P508" s="181"/>
      <c r="Q508" s="181">
        <v>11.2027</v>
      </c>
      <c r="R508" s="181"/>
      <c r="S508" s="124" t="s">
        <v>1900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44679</v>
      </c>
      <c r="E509" s="181">
        <v>0.80710000000000004</v>
      </c>
      <c r="F509" s="181">
        <v>13.572100000000001</v>
      </c>
      <c r="G509" s="181">
        <v>12.0716</v>
      </c>
      <c r="H509" s="181">
        <v>11.0061</v>
      </c>
      <c r="I509" s="181">
        <v>11.2065</v>
      </c>
      <c r="J509" s="181">
        <v>11.192500000000001</v>
      </c>
      <c r="K509" s="181"/>
      <c r="L509" s="181"/>
      <c r="M509" s="181"/>
      <c r="N509" s="181"/>
      <c r="O509" s="181"/>
      <c r="P509" s="181"/>
      <c r="Q509" s="181">
        <v>11.303599999999999</v>
      </c>
      <c r="R509" s="181"/>
      <c r="S509" s="124" t="s">
        <v>1900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1900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1900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44679</v>
      </c>
      <c r="E512" s="181">
        <v>72.597700000000003</v>
      </c>
      <c r="F512" s="181">
        <v>-44.591500000000003</v>
      </c>
      <c r="G512" s="181">
        <v>-14.312099999999999</v>
      </c>
      <c r="H512" s="181">
        <v>3.1478000000000002</v>
      </c>
      <c r="I512" s="181">
        <v>6.4592999999999998</v>
      </c>
      <c r="J512" s="181">
        <v>-5.7648999999999999</v>
      </c>
      <c r="K512" s="181">
        <v>-1.4444999999999999</v>
      </c>
      <c r="L512" s="181">
        <v>-1.2545999999999999</v>
      </c>
      <c r="M512" s="181">
        <v>0.318</v>
      </c>
      <c r="N512" s="181">
        <v>6.6881000000000004</v>
      </c>
      <c r="O512" s="181">
        <v>6.8122999999999996</v>
      </c>
      <c r="P512" s="181">
        <v>5.1109</v>
      </c>
      <c r="Q512" s="181">
        <v>8.2466000000000008</v>
      </c>
      <c r="R512" s="181">
        <v>7.0829000000000004</v>
      </c>
      <c r="S512" s="124" t="s">
        <v>1900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44679</v>
      </c>
      <c r="E513" s="181">
        <v>77.813299999999998</v>
      </c>
      <c r="F513" s="181">
        <v>-43.337600000000002</v>
      </c>
      <c r="G513" s="181">
        <v>-13.073</v>
      </c>
      <c r="H513" s="181">
        <v>4.3861999999999997</v>
      </c>
      <c r="I513" s="181">
        <v>7.5880999999999998</v>
      </c>
      <c r="J513" s="181">
        <v>-4.6421000000000001</v>
      </c>
      <c r="K513" s="181">
        <v>-0.25469999999999998</v>
      </c>
      <c r="L513" s="181">
        <v>-4.5900000000000003E-2</v>
      </c>
      <c r="M513" s="181">
        <v>1.3784000000000001</v>
      </c>
      <c r="N513" s="181">
        <v>7.6883999999999997</v>
      </c>
      <c r="O513" s="181">
        <v>7.6139999999999999</v>
      </c>
      <c r="P513" s="181">
        <v>5.8441999999999998</v>
      </c>
      <c r="Q513" s="181">
        <v>7.8456000000000001</v>
      </c>
      <c r="R513" s="181">
        <v>7.8780000000000001</v>
      </c>
      <c r="S513" s="124" t="s">
        <v>1900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44679</v>
      </c>
      <c r="E514" s="181">
        <v>72.597700000000003</v>
      </c>
      <c r="F514" s="181">
        <v>-44.591500000000003</v>
      </c>
      <c r="G514" s="181">
        <v>-14.312099999999999</v>
      </c>
      <c r="H514" s="181">
        <v>3.1478000000000002</v>
      </c>
      <c r="I514" s="181">
        <v>6.4592999999999998</v>
      </c>
      <c r="J514" s="181">
        <v>-5.7648999999999999</v>
      </c>
      <c r="K514" s="181">
        <v>-1.4444999999999999</v>
      </c>
      <c r="L514" s="181">
        <v>-1.2545999999999999</v>
      </c>
      <c r="M514" s="181">
        <v>0.318</v>
      </c>
      <c r="N514" s="181">
        <v>6.6881000000000004</v>
      </c>
      <c r="O514" s="181">
        <v>6.8122999999999996</v>
      </c>
      <c r="P514" s="181">
        <v>5.1109</v>
      </c>
      <c r="Q514" s="181">
        <v>8.2466000000000008</v>
      </c>
      <c r="R514" s="181">
        <v>7.0829000000000004</v>
      </c>
      <c r="S514" s="124" t="s">
        <v>1900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44679</v>
      </c>
      <c r="E515" s="181">
        <v>72.597700000000003</v>
      </c>
      <c r="F515" s="181">
        <v>-44.591500000000003</v>
      </c>
      <c r="G515" s="181">
        <v>-14.312099999999999</v>
      </c>
      <c r="H515" s="181">
        <v>3.1478000000000002</v>
      </c>
      <c r="I515" s="181">
        <v>6.4592999999999998</v>
      </c>
      <c r="J515" s="181">
        <v>-5.7648999999999999</v>
      </c>
      <c r="K515" s="181">
        <v>-1.4444999999999999</v>
      </c>
      <c r="L515" s="181">
        <v>-1.2545999999999999</v>
      </c>
      <c r="M515" s="181">
        <v>0.318</v>
      </c>
      <c r="N515" s="181">
        <v>6.6881000000000004</v>
      </c>
      <c r="O515" s="181">
        <v>6.8122999999999996</v>
      </c>
      <c r="P515" s="181">
        <v>5.1109</v>
      </c>
      <c r="Q515" s="181">
        <v>8.2466000000000008</v>
      </c>
      <c r="R515" s="181">
        <v>7.0829000000000004</v>
      </c>
      <c r="S515" s="124" t="s">
        <v>1900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44679</v>
      </c>
      <c r="E516" s="181">
        <v>28.631499999999999</v>
      </c>
      <c r="F516" s="181">
        <v>-50.4131</v>
      </c>
      <c r="G516" s="181">
        <v>-23.072900000000001</v>
      </c>
      <c r="H516" s="181">
        <v>-0.2185</v>
      </c>
      <c r="I516" s="181">
        <v>6.2455999999999996</v>
      </c>
      <c r="J516" s="181">
        <v>-9.4679000000000002</v>
      </c>
      <c r="K516" s="181">
        <v>-1.1286</v>
      </c>
      <c r="L516" s="181">
        <v>-0.78839999999999999</v>
      </c>
      <c r="M516" s="181">
        <v>0.89510000000000001</v>
      </c>
      <c r="N516" s="181">
        <v>1.2751999999999999</v>
      </c>
      <c r="O516" s="181">
        <v>5.7861000000000002</v>
      </c>
      <c r="P516" s="181">
        <v>5.1803999999999997</v>
      </c>
      <c r="Q516" s="181">
        <v>7.4854000000000003</v>
      </c>
      <c r="R516" s="181">
        <v>3.2208000000000001</v>
      </c>
      <c r="S516" s="124" t="s">
        <v>1900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44679</v>
      </c>
      <c r="E517" s="181">
        <v>30.756900000000002</v>
      </c>
      <c r="F517" s="181">
        <v>-49.656199999999998</v>
      </c>
      <c r="G517" s="181">
        <v>-22.309000000000001</v>
      </c>
      <c r="H517" s="181">
        <v>0.5595</v>
      </c>
      <c r="I517" s="181">
        <v>7.0297999999999998</v>
      </c>
      <c r="J517" s="181">
        <v>-8.6866000000000003</v>
      </c>
      <c r="K517" s="181">
        <v>-0.3412</v>
      </c>
      <c r="L517" s="181">
        <v>-1.2999999999999999E-3</v>
      </c>
      <c r="M517" s="181">
        <v>1.6913</v>
      </c>
      <c r="N517" s="181">
        <v>2.0758999999999999</v>
      </c>
      <c r="O517" s="181">
        <v>6.6157000000000004</v>
      </c>
      <c r="P517" s="181">
        <v>5.9915000000000003</v>
      </c>
      <c r="Q517" s="181">
        <v>7.2062999999999997</v>
      </c>
      <c r="R517" s="181">
        <v>4.0347</v>
      </c>
      <c r="S517" s="124" t="s">
        <v>1900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44679</v>
      </c>
      <c r="E518" s="181">
        <v>27.4726</v>
      </c>
      <c r="F518" s="181">
        <v>-50.681899999999999</v>
      </c>
      <c r="G518" s="181">
        <v>-23.3384</v>
      </c>
      <c r="H518" s="181">
        <v>-0.47449999999999998</v>
      </c>
      <c r="I518" s="181">
        <v>5.9844999999999997</v>
      </c>
      <c r="J518" s="181">
        <v>-9.7207000000000008</v>
      </c>
      <c r="K518" s="181">
        <v>-1.3785000000000001</v>
      </c>
      <c r="L518" s="181">
        <v>-1.0378000000000001</v>
      </c>
      <c r="M518" s="181">
        <v>0.6431</v>
      </c>
      <c r="N518" s="181">
        <v>1.0223</v>
      </c>
      <c r="O518" s="181">
        <v>5.5274999999999999</v>
      </c>
      <c r="P518" s="181">
        <v>4.9210000000000003</v>
      </c>
      <c r="Q518" s="181">
        <v>7.1810999999999998</v>
      </c>
      <c r="R518" s="181">
        <v>2.9653</v>
      </c>
      <c r="S518" s="124" t="s">
        <v>1900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44679</v>
      </c>
      <c r="E519" s="181">
        <v>29.1401</v>
      </c>
      <c r="F519" s="181">
        <v>-25.534500000000001</v>
      </c>
      <c r="G519" s="181">
        <v>-13.0961</v>
      </c>
      <c r="H519" s="181">
        <v>7.3109000000000002</v>
      </c>
      <c r="I519" s="181">
        <v>10.1799</v>
      </c>
      <c r="J519" s="181">
        <v>4.8500000000000001E-2</v>
      </c>
      <c r="K519" s="181">
        <v>3.4584999999999999</v>
      </c>
      <c r="L519" s="181">
        <v>1.3754999999999999</v>
      </c>
      <c r="M519" s="181">
        <v>3.1048</v>
      </c>
      <c r="N519" s="181">
        <v>3.4992000000000001</v>
      </c>
      <c r="O519" s="181">
        <v>7.9939999999999998</v>
      </c>
      <c r="P519" s="181">
        <v>7.3905000000000003</v>
      </c>
      <c r="Q519" s="181">
        <v>9.1026000000000007</v>
      </c>
      <c r="R519" s="181">
        <v>6.2869999999999999</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44679</v>
      </c>
      <c r="E520" s="181">
        <v>30.765000000000001</v>
      </c>
      <c r="F520" s="181">
        <v>-24.8977</v>
      </c>
      <c r="G520" s="181">
        <v>-12.3657</v>
      </c>
      <c r="H520" s="181">
        <v>8.0631000000000004</v>
      </c>
      <c r="I520" s="181">
        <v>10.940200000000001</v>
      </c>
      <c r="J520" s="181">
        <v>0.80420000000000003</v>
      </c>
      <c r="K520" s="181">
        <v>4.2168999999999999</v>
      </c>
      <c r="L520" s="181">
        <v>2.1484999999999999</v>
      </c>
      <c r="M520" s="181">
        <v>3.8992</v>
      </c>
      <c r="N520" s="181">
        <v>4.3075999999999999</v>
      </c>
      <c r="O520" s="181">
        <v>8.7736999999999998</v>
      </c>
      <c r="P520" s="181">
        <v>8.1648999999999994</v>
      </c>
      <c r="Q520" s="181">
        <v>10.116400000000001</v>
      </c>
      <c r="R520" s="181">
        <v>7.0884</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44679</v>
      </c>
      <c r="E521" s="181">
        <v>17.928699999999999</v>
      </c>
      <c r="F521" s="181">
        <v>-61.987699999999997</v>
      </c>
      <c r="G521" s="181">
        <v>-35.320799999999998</v>
      </c>
      <c r="H521" s="181">
        <v>4.1040000000000001</v>
      </c>
      <c r="I521" s="181">
        <v>9.9756</v>
      </c>
      <c r="J521" s="181">
        <v>-4.6703999999999999</v>
      </c>
      <c r="K521" s="181">
        <v>1.0569</v>
      </c>
      <c r="L521" s="181">
        <v>-0.35060000000000002</v>
      </c>
      <c r="M521" s="181">
        <v>2.8915000000000002</v>
      </c>
      <c r="N521" s="181">
        <v>3.4135</v>
      </c>
      <c r="O521" s="181">
        <v>5.7042000000000002</v>
      </c>
      <c r="P521" s="181">
        <v>4.7786</v>
      </c>
      <c r="Q521" s="181">
        <v>5.8971999999999998</v>
      </c>
      <c r="R521" s="181">
        <v>6.2702999999999998</v>
      </c>
      <c r="S521" s="124" t="s">
        <v>1900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44679</v>
      </c>
      <c r="E522" s="181">
        <v>19.3232</v>
      </c>
      <c r="F522" s="181">
        <v>-61.098599999999998</v>
      </c>
      <c r="G522" s="181">
        <v>-34.5319</v>
      </c>
      <c r="H522" s="181">
        <v>4.8617999999999997</v>
      </c>
      <c r="I522" s="181">
        <v>10.7258</v>
      </c>
      <c r="J522" s="181">
        <v>-3.9232</v>
      </c>
      <c r="K522" s="181">
        <v>1.8109</v>
      </c>
      <c r="L522" s="181">
        <v>0.40039999999999998</v>
      </c>
      <c r="M522" s="181">
        <v>3.6598999999999999</v>
      </c>
      <c r="N522" s="181">
        <v>4.1923000000000004</v>
      </c>
      <c r="O522" s="181">
        <v>6.5137999999999998</v>
      </c>
      <c r="P522" s="181">
        <v>5.8308999999999997</v>
      </c>
      <c r="Q522" s="181">
        <v>6.3937999999999997</v>
      </c>
      <c r="R522" s="181">
        <v>7.0715000000000003</v>
      </c>
      <c r="S522" s="124" t="s">
        <v>1900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44679</v>
      </c>
      <c r="E523" s="181">
        <v>30.003699999999998</v>
      </c>
      <c r="F523" s="181">
        <v>-79.144900000000007</v>
      </c>
      <c r="G523" s="181">
        <v>-38.3611</v>
      </c>
      <c r="H523" s="181">
        <v>-6.9423000000000004</v>
      </c>
      <c r="I523" s="181">
        <v>6.3830999999999998</v>
      </c>
      <c r="J523" s="181">
        <v>-12.117599999999999</v>
      </c>
      <c r="K523" s="181">
        <v>0.61729999999999996</v>
      </c>
      <c r="L523" s="181">
        <v>0.84440000000000004</v>
      </c>
      <c r="M523" s="181">
        <v>2.2814000000000001</v>
      </c>
      <c r="N523" s="181">
        <v>2.9901</v>
      </c>
      <c r="O523" s="181">
        <v>8.5855999999999995</v>
      </c>
      <c r="P523" s="181">
        <v>7.4661999999999997</v>
      </c>
      <c r="Q523" s="181">
        <v>8.8079999999999998</v>
      </c>
      <c r="R523" s="181">
        <v>4.9729000000000001</v>
      </c>
      <c r="S523" s="124" t="s">
        <v>1900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44679</v>
      </c>
      <c r="E524" s="181">
        <v>27.744</v>
      </c>
      <c r="F524" s="181">
        <v>-80.075500000000005</v>
      </c>
      <c r="G524" s="181">
        <v>-39.2532</v>
      </c>
      <c r="H524" s="181">
        <v>-7.8067000000000002</v>
      </c>
      <c r="I524" s="181">
        <v>5.4851999999999999</v>
      </c>
      <c r="J524" s="181">
        <v>-12.977399999999999</v>
      </c>
      <c r="K524" s="181">
        <v>-0.24399999999999999</v>
      </c>
      <c r="L524" s="181">
        <v>-2.3099999999999999E-2</v>
      </c>
      <c r="M524" s="181">
        <v>1.4003000000000001</v>
      </c>
      <c r="N524" s="181">
        <v>2.0972</v>
      </c>
      <c r="O524" s="181">
        <v>7.6950000000000003</v>
      </c>
      <c r="P524" s="181">
        <v>6.6246999999999998</v>
      </c>
      <c r="Q524" s="181">
        <v>7.9042000000000003</v>
      </c>
      <c r="R524" s="181">
        <v>4.0744999999999996</v>
      </c>
      <c r="S524" s="124" t="s">
        <v>1900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44679</v>
      </c>
      <c r="E525" s="181">
        <v>18.815999999999999</v>
      </c>
      <c r="F525" s="181">
        <v>9.8958999999999993</v>
      </c>
      <c r="G525" s="181">
        <v>-1.9395</v>
      </c>
      <c r="H525" s="181">
        <v>17.4056</v>
      </c>
      <c r="I525" s="181">
        <v>13.079800000000001</v>
      </c>
      <c r="J525" s="181">
        <v>-1.6060000000000001</v>
      </c>
      <c r="K525" s="181">
        <v>4.9082999999999997</v>
      </c>
      <c r="L525" s="181">
        <v>4.4473000000000003</v>
      </c>
      <c r="M525" s="181">
        <v>5.2038000000000002</v>
      </c>
      <c r="N525" s="181">
        <v>6.0862999999999996</v>
      </c>
      <c r="O525" s="181">
        <v>7.2103000000000002</v>
      </c>
      <c r="P525" s="181">
        <v>7.2767999999999997</v>
      </c>
      <c r="Q525" s="181">
        <v>7.4044999999999996</v>
      </c>
      <c r="R525" s="181">
        <v>7.0469999999999997</v>
      </c>
      <c r="S525" s="124" t="s">
        <v>1900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44679</v>
      </c>
      <c r="E526" s="181">
        <v>17.9773</v>
      </c>
      <c r="F526" s="181">
        <v>9.3419000000000008</v>
      </c>
      <c r="G526" s="181">
        <v>-2.2330000000000001</v>
      </c>
      <c r="H526" s="181">
        <v>17.14</v>
      </c>
      <c r="I526" s="181">
        <v>12.8177</v>
      </c>
      <c r="J526" s="181">
        <v>-1.8571</v>
      </c>
      <c r="K526" s="181">
        <v>4.6548999999999996</v>
      </c>
      <c r="L526" s="181">
        <v>4.1910999999999996</v>
      </c>
      <c r="M526" s="181">
        <v>4.9446000000000003</v>
      </c>
      <c r="N526" s="181">
        <v>5.8216999999999999</v>
      </c>
      <c r="O526" s="181">
        <v>6.7083000000000004</v>
      </c>
      <c r="P526" s="181">
        <v>6.7138999999999998</v>
      </c>
      <c r="Q526" s="181">
        <v>6.8525</v>
      </c>
      <c r="R526" s="181">
        <v>6.6416000000000004</v>
      </c>
      <c r="S526" s="124" t="s">
        <v>1900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44679</v>
      </c>
      <c r="E527" s="181">
        <v>1247.7257999999999</v>
      </c>
      <c r="F527" s="181">
        <v>-6.5194000000000001</v>
      </c>
      <c r="G527" s="181">
        <v>-8.1123999999999992</v>
      </c>
      <c r="H527" s="181">
        <v>2.4020000000000001</v>
      </c>
      <c r="I527" s="181">
        <v>4.7363</v>
      </c>
      <c r="J527" s="181">
        <v>-3.4422000000000001</v>
      </c>
      <c r="K527" s="181">
        <v>1.8382000000000001</v>
      </c>
      <c r="L527" s="181">
        <v>2.169</v>
      </c>
      <c r="M527" s="181">
        <v>3.1145</v>
      </c>
      <c r="N527" s="181">
        <v>3.6467000000000001</v>
      </c>
      <c r="O527" s="181">
        <v>6.4356999999999998</v>
      </c>
      <c r="P527" s="181"/>
      <c r="Q527" s="181">
        <v>6.726</v>
      </c>
      <c r="R527" s="181">
        <v>4.7024999999999997</v>
      </c>
      <c r="S527" s="124" t="s">
        <v>1900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44679</v>
      </c>
      <c r="E528" s="181">
        <v>1225.9132999999999</v>
      </c>
      <c r="F528" s="181">
        <v>-7.0491000000000001</v>
      </c>
      <c r="G528" s="181">
        <v>-8.6509999999999998</v>
      </c>
      <c r="H528" s="181">
        <v>1.8807</v>
      </c>
      <c r="I528" s="181">
        <v>4.2184999999999997</v>
      </c>
      <c r="J528" s="181">
        <v>-3.9571000000000001</v>
      </c>
      <c r="K528" s="181">
        <v>1.3161</v>
      </c>
      <c r="L528" s="181">
        <v>1.6337999999999999</v>
      </c>
      <c r="M528" s="181">
        <v>2.5785</v>
      </c>
      <c r="N528" s="181">
        <v>3.1055000000000001</v>
      </c>
      <c r="O528" s="181">
        <v>5.8855000000000004</v>
      </c>
      <c r="P528" s="181"/>
      <c r="Q528" s="181">
        <v>6.1738999999999997</v>
      </c>
      <c r="R528" s="181">
        <v>4.1577999999999999</v>
      </c>
      <c r="S528" s="124" t="s">
        <v>1900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2036</v>
      </c>
      <c r="C529" s="177">
        <v>120435</v>
      </c>
      <c r="D529" s="180">
        <v>44679</v>
      </c>
      <c r="E529" s="181">
        <v>35.314599999999999</v>
      </c>
      <c r="F529" s="181">
        <v>-15.4969</v>
      </c>
      <c r="G529" s="181">
        <v>-4.8213999999999997</v>
      </c>
      <c r="H529" s="181">
        <v>3.1764999999999999</v>
      </c>
      <c r="I529" s="181">
        <v>5.7049000000000003</v>
      </c>
      <c r="J529" s="181">
        <v>1.6760999999999999</v>
      </c>
      <c r="K529" s="181">
        <v>3.1198999999999999</v>
      </c>
      <c r="L529" s="181">
        <v>3.1177999999999999</v>
      </c>
      <c r="M529" s="181">
        <v>3.6168999999999998</v>
      </c>
      <c r="N529" s="181">
        <v>3.7082000000000002</v>
      </c>
      <c r="O529" s="181">
        <v>5.6700999999999997</v>
      </c>
      <c r="P529" s="181">
        <v>6.55</v>
      </c>
      <c r="Q529" s="181">
        <v>7.7274000000000003</v>
      </c>
      <c r="R529" s="181">
        <v>5.5370999999999997</v>
      </c>
      <c r="S529" s="124" t="s">
        <v>1900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2037</v>
      </c>
      <c r="C530" s="177">
        <v>101806</v>
      </c>
      <c r="D530" s="180">
        <v>44679</v>
      </c>
      <c r="E530" s="181">
        <v>33.517699999999998</v>
      </c>
      <c r="F530" s="181">
        <v>-15.892099999999999</v>
      </c>
      <c r="G530" s="181">
        <v>-5.2248000000000001</v>
      </c>
      <c r="H530" s="181">
        <v>2.7706</v>
      </c>
      <c r="I530" s="181">
        <v>5.3040000000000003</v>
      </c>
      <c r="J530" s="181">
        <v>1.2729999999999999</v>
      </c>
      <c r="K530" s="181">
        <v>2.7174999999999998</v>
      </c>
      <c r="L530" s="181">
        <v>2.6032000000000002</v>
      </c>
      <c r="M530" s="181">
        <v>3.0203000000000002</v>
      </c>
      <c r="N530" s="181">
        <v>3.0686</v>
      </c>
      <c r="O530" s="181">
        <v>5.0049999999999999</v>
      </c>
      <c r="P530" s="181">
        <v>5.9348999999999998</v>
      </c>
      <c r="Q530" s="181">
        <v>6.625</v>
      </c>
      <c r="R530" s="181">
        <v>4.8277999999999999</v>
      </c>
      <c r="S530" s="124" t="s">
        <v>1900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44679</v>
      </c>
      <c r="E531" s="181">
        <v>32.119399999999999</v>
      </c>
      <c r="F531" s="181">
        <v>-15.2212</v>
      </c>
      <c r="G531" s="181">
        <v>2.8416000000000001</v>
      </c>
      <c r="H531" s="181">
        <v>13.3134</v>
      </c>
      <c r="I531" s="181">
        <v>10.2477</v>
      </c>
      <c r="J531" s="181">
        <v>-0.72899999999999998</v>
      </c>
      <c r="K531" s="181">
        <v>3.1314000000000002</v>
      </c>
      <c r="L531" s="181">
        <v>2.0531999999999999</v>
      </c>
      <c r="M531" s="181">
        <v>4.3120000000000003</v>
      </c>
      <c r="N531" s="181">
        <v>4.6425000000000001</v>
      </c>
      <c r="O531" s="181">
        <v>8.4398</v>
      </c>
      <c r="P531" s="181">
        <v>8.1911000000000005</v>
      </c>
      <c r="Q531" s="181">
        <v>9.1510999999999996</v>
      </c>
      <c r="R531" s="181">
        <v>7.069</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44679</v>
      </c>
      <c r="E532" s="181">
        <v>30.251100000000001</v>
      </c>
      <c r="F532" s="181">
        <v>-16.160799999999998</v>
      </c>
      <c r="G532" s="181">
        <v>1.8906000000000001</v>
      </c>
      <c r="H532" s="181">
        <v>12.3361</v>
      </c>
      <c r="I532" s="181">
        <v>9.2613000000000003</v>
      </c>
      <c r="J532" s="181">
        <v>-1.7101</v>
      </c>
      <c r="K532" s="181">
        <v>2.1429</v>
      </c>
      <c r="L532" s="181">
        <v>1.1716</v>
      </c>
      <c r="M532" s="181">
        <v>3.4621</v>
      </c>
      <c r="N532" s="181">
        <v>3.8041</v>
      </c>
      <c r="O532" s="181">
        <v>7.6638999999999999</v>
      </c>
      <c r="P532" s="181">
        <v>7.4779</v>
      </c>
      <c r="Q532" s="181">
        <v>8.2713999999999999</v>
      </c>
      <c r="R532" s="181">
        <v>6.2713000000000001</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44679</v>
      </c>
      <c r="E533" s="181">
        <v>25.403700000000001</v>
      </c>
      <c r="F533" s="181">
        <v>-7.9006999999999996</v>
      </c>
      <c r="G533" s="181">
        <v>-0.14369999999999999</v>
      </c>
      <c r="H533" s="181">
        <v>3.4506000000000001</v>
      </c>
      <c r="I533" s="181">
        <v>4.2603999999999997</v>
      </c>
      <c r="J533" s="181">
        <v>1.2666999999999999</v>
      </c>
      <c r="K533" s="181">
        <v>2.1312000000000002</v>
      </c>
      <c r="L533" s="181">
        <v>0.94469999999999998</v>
      </c>
      <c r="M533" s="181">
        <v>2.3523000000000001</v>
      </c>
      <c r="N533" s="181">
        <v>2.9201999999999999</v>
      </c>
      <c r="O533" s="181">
        <v>7.0804999999999998</v>
      </c>
      <c r="P533" s="181">
        <v>6.8083999999999998</v>
      </c>
      <c r="Q533" s="181">
        <v>8.3089999999999993</v>
      </c>
      <c r="R533" s="181">
        <v>4.4085000000000001</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44679</v>
      </c>
      <c r="E534" s="181">
        <v>23.8826</v>
      </c>
      <c r="F534" s="181">
        <v>-8.7093000000000007</v>
      </c>
      <c r="G534" s="181">
        <v>-0.86599999999999999</v>
      </c>
      <c r="H534" s="181">
        <v>2.7305999999999999</v>
      </c>
      <c r="I534" s="181">
        <v>3.5406</v>
      </c>
      <c r="J534" s="181">
        <v>0.54749999999999999</v>
      </c>
      <c r="K534" s="181">
        <v>1.4092</v>
      </c>
      <c r="L534" s="181">
        <v>0.2228</v>
      </c>
      <c r="M534" s="181">
        <v>1.6214</v>
      </c>
      <c r="N534" s="181">
        <v>2.1825000000000001</v>
      </c>
      <c r="O534" s="181">
        <v>6.3395000000000001</v>
      </c>
      <c r="P534" s="181">
        <v>6.0023999999999997</v>
      </c>
      <c r="Q534" s="181">
        <v>5.7123999999999997</v>
      </c>
      <c r="R534" s="181">
        <v>3.6791</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1902</v>
      </c>
      <c r="C535" s="177">
        <v>144403</v>
      </c>
      <c r="D535" s="180">
        <v>44679</v>
      </c>
      <c r="E535" s="181">
        <v>12.1905</v>
      </c>
      <c r="F535" s="181">
        <v>-66.050600000000003</v>
      </c>
      <c r="G535" s="181">
        <v>-28.179300000000001</v>
      </c>
      <c r="H535" s="181">
        <v>-0.1711</v>
      </c>
      <c r="I535" s="181">
        <v>7.4884000000000004</v>
      </c>
      <c r="J535" s="181">
        <v>-8.7050999999999998</v>
      </c>
      <c r="K535" s="181">
        <v>-1.9928999999999999</v>
      </c>
      <c r="L535" s="181">
        <v>-1.0262</v>
      </c>
      <c r="M535" s="181">
        <v>0.79149999999999998</v>
      </c>
      <c r="N535" s="181">
        <v>1.5883</v>
      </c>
      <c r="O535" s="181">
        <v>5.0288000000000004</v>
      </c>
      <c r="P535" s="181"/>
      <c r="Q535" s="181">
        <v>5.5137999999999998</v>
      </c>
      <c r="R535" s="181">
        <v>3.8719999999999999</v>
      </c>
      <c r="S535" s="124" t="s">
        <v>1900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1903</v>
      </c>
      <c r="C536" s="177">
        <v>144401</v>
      </c>
      <c r="D536" s="180">
        <v>44679</v>
      </c>
      <c r="E536" s="181">
        <v>11.706099999999999</v>
      </c>
      <c r="F536" s="181">
        <v>-67.225499999999997</v>
      </c>
      <c r="G536" s="181">
        <v>-29.239100000000001</v>
      </c>
      <c r="H536" s="181">
        <v>-1.2914000000000001</v>
      </c>
      <c r="I536" s="181">
        <v>6.3775000000000004</v>
      </c>
      <c r="J536" s="181">
        <v>-9.6761999999999997</v>
      </c>
      <c r="K536" s="181">
        <v>-2.9952999999999999</v>
      </c>
      <c r="L536" s="181">
        <v>-2.0769000000000002</v>
      </c>
      <c r="M536" s="181">
        <v>-0.28620000000000001</v>
      </c>
      <c r="N536" s="181">
        <v>0.49619999999999997</v>
      </c>
      <c r="O536" s="181">
        <v>3.8847</v>
      </c>
      <c r="P536" s="181"/>
      <c r="Q536" s="181">
        <v>4.3609</v>
      </c>
      <c r="R536" s="181">
        <v>2.7452999999999999</v>
      </c>
      <c r="S536" s="124" t="s">
        <v>1900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44679</v>
      </c>
      <c r="E537" s="181">
        <v>14.2683</v>
      </c>
      <c r="F537" s="181">
        <v>-0.51160000000000005</v>
      </c>
      <c r="G537" s="181">
        <v>1.8762000000000001</v>
      </c>
      <c r="H537" s="181">
        <v>7.5391000000000004</v>
      </c>
      <c r="I537" s="181">
        <v>8.2995000000000001</v>
      </c>
      <c r="J537" s="181">
        <v>-13.0084</v>
      </c>
      <c r="K537" s="181">
        <v>0.17630000000000001</v>
      </c>
      <c r="L537" s="181">
        <v>1.2275</v>
      </c>
      <c r="M537" s="181">
        <v>2.0024000000000002</v>
      </c>
      <c r="N537" s="181">
        <v>2.4234</v>
      </c>
      <c r="O537" s="181">
        <v>7.8929</v>
      </c>
      <c r="P537" s="181">
        <v>7.1685999999999996</v>
      </c>
      <c r="Q537" s="181">
        <v>7.2202999999999999</v>
      </c>
      <c r="R537" s="181">
        <v>3.6613000000000002</v>
      </c>
      <c r="S537" s="124" t="s">
        <v>1900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44679</v>
      </c>
      <c r="E538" s="181">
        <v>13.4352</v>
      </c>
      <c r="F538" s="181">
        <v>-1.63</v>
      </c>
      <c r="G538" s="181">
        <v>0.99619999999999997</v>
      </c>
      <c r="H538" s="181">
        <v>6.6062000000000003</v>
      </c>
      <c r="I538" s="181">
        <v>7.3937999999999997</v>
      </c>
      <c r="J538" s="181">
        <v>-13.9253</v>
      </c>
      <c r="K538" s="181">
        <v>-0.77729999999999999</v>
      </c>
      <c r="L538" s="181">
        <v>0.27350000000000002</v>
      </c>
      <c r="M538" s="181">
        <v>1.0382</v>
      </c>
      <c r="N538" s="181">
        <v>1.4520999999999999</v>
      </c>
      <c r="O538" s="181">
        <v>6.8247999999999998</v>
      </c>
      <c r="P538" s="181">
        <v>5.9130000000000003</v>
      </c>
      <c r="Q538" s="181">
        <v>5.9626000000000001</v>
      </c>
      <c r="R538" s="181">
        <v>2.6877</v>
      </c>
      <c r="S538" s="124" t="s">
        <v>1900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44679</v>
      </c>
      <c r="E539" s="181">
        <v>29.825800000000001</v>
      </c>
      <c r="F539" s="181">
        <v>-44.246899999999997</v>
      </c>
      <c r="G539" s="181">
        <v>4.2847</v>
      </c>
      <c r="H539" s="181">
        <v>22.156600000000001</v>
      </c>
      <c r="I539" s="181">
        <v>19.996300000000002</v>
      </c>
      <c r="J539" s="181">
        <v>-6.9851000000000001</v>
      </c>
      <c r="K539" s="181">
        <v>2.3921999999999999</v>
      </c>
      <c r="L539" s="181">
        <v>1.3328</v>
      </c>
      <c r="M539" s="181">
        <v>3.1949999999999998</v>
      </c>
      <c r="N539" s="181">
        <v>2.6511</v>
      </c>
      <c r="O539" s="181">
        <v>6.7927999999999997</v>
      </c>
      <c r="P539" s="181">
        <v>5.9333999999999998</v>
      </c>
      <c r="Q539" s="181">
        <v>6.4587000000000003</v>
      </c>
      <c r="R539" s="181">
        <v>4.1852</v>
      </c>
      <c r="S539" s="124" t="s">
        <v>1900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44679</v>
      </c>
      <c r="E540" s="181">
        <v>31.594799999999999</v>
      </c>
      <c r="F540" s="181">
        <v>-43.846899999999998</v>
      </c>
      <c r="G540" s="181">
        <v>4.7384000000000004</v>
      </c>
      <c r="H540" s="181">
        <v>22.591899999999999</v>
      </c>
      <c r="I540" s="181">
        <v>20.4255</v>
      </c>
      <c r="J540" s="181">
        <v>-6.5667</v>
      </c>
      <c r="K540" s="181">
        <v>2.8086000000000002</v>
      </c>
      <c r="L540" s="181">
        <v>1.7485999999999999</v>
      </c>
      <c r="M540" s="181">
        <v>3.6160999999999999</v>
      </c>
      <c r="N540" s="181">
        <v>3.0735000000000001</v>
      </c>
      <c r="O540" s="181">
        <v>7.3407</v>
      </c>
      <c r="P540" s="181">
        <v>6.5488999999999997</v>
      </c>
      <c r="Q540" s="181">
        <v>8.0167999999999999</v>
      </c>
      <c r="R540" s="181">
        <v>4.6283000000000003</v>
      </c>
      <c r="S540" s="124" t="s">
        <v>1900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44679</v>
      </c>
      <c r="E541" s="181">
        <v>2137.4747000000002</v>
      </c>
      <c r="F541" s="181">
        <v>-14.092700000000001</v>
      </c>
      <c r="G541" s="181">
        <v>-7.2480000000000002</v>
      </c>
      <c r="H541" s="181">
        <v>-1.0580000000000001</v>
      </c>
      <c r="I541" s="181">
        <v>2.0369999999999999</v>
      </c>
      <c r="J541" s="181">
        <v>-0.4945</v>
      </c>
      <c r="K541" s="181">
        <v>0.70730000000000004</v>
      </c>
      <c r="L541" s="181">
        <v>1.8700000000000001E-2</v>
      </c>
      <c r="M541" s="181">
        <v>1.7299</v>
      </c>
      <c r="N541" s="181">
        <v>2.0861999999999998</v>
      </c>
      <c r="O541" s="181">
        <v>6.4295999999999998</v>
      </c>
      <c r="P541" s="181">
        <v>6.3569000000000004</v>
      </c>
      <c r="Q541" s="181">
        <v>7.6547999999999998</v>
      </c>
      <c r="R541" s="181">
        <v>3.8452999999999999</v>
      </c>
      <c r="S541" s="124" t="s">
        <v>1900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44679</v>
      </c>
      <c r="E542" s="181">
        <v>2332.3364000000001</v>
      </c>
      <c r="F542" s="181">
        <v>-12.875</v>
      </c>
      <c r="G542" s="181">
        <v>-6.0293999999999999</v>
      </c>
      <c r="H542" s="181">
        <v>0.161</v>
      </c>
      <c r="I542" s="181">
        <v>3.2572999999999999</v>
      </c>
      <c r="J542" s="181">
        <v>0.72470000000000001</v>
      </c>
      <c r="K542" s="181">
        <v>1.9300999999999999</v>
      </c>
      <c r="L542" s="181">
        <v>1.2410000000000001</v>
      </c>
      <c r="M542" s="181">
        <v>2.9319000000000002</v>
      </c>
      <c r="N542" s="181">
        <v>3.3069999999999999</v>
      </c>
      <c r="O542" s="181">
        <v>7.4836999999999998</v>
      </c>
      <c r="P542" s="181">
        <v>7.4245999999999999</v>
      </c>
      <c r="Q542" s="181">
        <v>8.4518000000000004</v>
      </c>
      <c r="R542" s="181">
        <v>5.0016999999999996</v>
      </c>
      <c r="S542" s="124" t="s">
        <v>1900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1900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1900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1900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1900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44679</v>
      </c>
      <c r="E547" s="181">
        <v>16.981999999999999</v>
      </c>
      <c r="F547" s="181">
        <v>-38.003599999999999</v>
      </c>
      <c r="G547" s="181">
        <v>-23.3827</v>
      </c>
      <c r="H547" s="181">
        <v>9.9673999999999996</v>
      </c>
      <c r="I547" s="181">
        <v>9.9128000000000007</v>
      </c>
      <c r="J547" s="181">
        <v>-1.2882</v>
      </c>
      <c r="K547" s="181">
        <v>3.2376999999999998</v>
      </c>
      <c r="L547" s="181">
        <v>2.0364</v>
      </c>
      <c r="M547" s="181">
        <v>3.1673</v>
      </c>
      <c r="N547" s="181">
        <v>3.0792999999999999</v>
      </c>
      <c r="O547" s="181">
        <v>7.3575999999999997</v>
      </c>
      <c r="P547" s="181">
        <v>6.6612</v>
      </c>
      <c r="Q547" s="181">
        <v>7.9199000000000002</v>
      </c>
      <c r="R547" s="181">
        <v>4.1430999999999996</v>
      </c>
      <c r="S547" s="124" t="s">
        <v>1900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44679</v>
      </c>
      <c r="E548" s="181">
        <v>16.884799999999998</v>
      </c>
      <c r="F548" s="181">
        <v>-38.222200000000001</v>
      </c>
      <c r="G548" s="181">
        <v>-23.588799999999999</v>
      </c>
      <c r="H548" s="181">
        <v>9.8079000000000001</v>
      </c>
      <c r="I548" s="181">
        <v>9.7957999999999998</v>
      </c>
      <c r="J548" s="181">
        <v>-1.4138999999999999</v>
      </c>
      <c r="K548" s="181">
        <v>3.1150000000000002</v>
      </c>
      <c r="L548" s="181">
        <v>1.915</v>
      </c>
      <c r="M548" s="181">
        <v>3.0447000000000002</v>
      </c>
      <c r="N548" s="181">
        <v>2.9567000000000001</v>
      </c>
      <c r="O548" s="181">
        <v>7.226</v>
      </c>
      <c r="P548" s="181">
        <v>6.5395000000000003</v>
      </c>
      <c r="Q548" s="181">
        <v>7.8018000000000001</v>
      </c>
      <c r="R548" s="181">
        <v>4.0180999999999996</v>
      </c>
      <c r="S548" s="124" t="s">
        <v>1900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44679</v>
      </c>
      <c r="E549" s="181">
        <v>30.229099999999999</v>
      </c>
      <c r="F549" s="181">
        <v>-59.5505</v>
      </c>
      <c r="G549" s="181">
        <v>-25.223500000000001</v>
      </c>
      <c r="H549" s="181">
        <v>6.0095999999999998</v>
      </c>
      <c r="I549" s="181">
        <v>10.7858</v>
      </c>
      <c r="J549" s="181">
        <v>-0.63839999999999997</v>
      </c>
      <c r="K549" s="181">
        <v>2.5053999999999998</v>
      </c>
      <c r="L549" s="181">
        <v>2.0785999999999998</v>
      </c>
      <c r="M549" s="181">
        <v>2.8835999999999999</v>
      </c>
      <c r="N549" s="181">
        <v>2.9523999999999999</v>
      </c>
      <c r="O549" s="181">
        <v>8.2439999999999998</v>
      </c>
      <c r="P549" s="181">
        <v>7.3808999999999996</v>
      </c>
      <c r="Q549" s="181">
        <v>8.3041999999999998</v>
      </c>
      <c r="R549" s="181">
        <v>4.5140000000000002</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44679</v>
      </c>
      <c r="E550" s="181">
        <v>28.339400000000001</v>
      </c>
      <c r="F550" s="181">
        <v>-60.305500000000002</v>
      </c>
      <c r="G550" s="181">
        <v>-25.961300000000001</v>
      </c>
      <c r="H550" s="181">
        <v>5.2491000000000003</v>
      </c>
      <c r="I550" s="181">
        <v>10.0098</v>
      </c>
      <c r="J550" s="181">
        <v>-1.4068000000000001</v>
      </c>
      <c r="K550" s="181">
        <v>1.7318</v>
      </c>
      <c r="L550" s="181">
        <v>1.302</v>
      </c>
      <c r="M550" s="181">
        <v>2.0994000000000002</v>
      </c>
      <c r="N550" s="181">
        <v>2.1629999999999998</v>
      </c>
      <c r="O550" s="181">
        <v>7.4863999999999997</v>
      </c>
      <c r="P550" s="181">
        <v>6.5830000000000002</v>
      </c>
      <c r="Q550" s="181">
        <v>5.8567999999999998</v>
      </c>
      <c r="R550" s="181">
        <v>3.7271000000000001</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44679</v>
      </c>
      <c r="E551" s="181">
        <v>36.916899999999998</v>
      </c>
      <c r="F551" s="181">
        <v>1.3842000000000001</v>
      </c>
      <c r="G551" s="181">
        <v>3.2305999999999999</v>
      </c>
      <c r="H551" s="181">
        <v>3.4628000000000001</v>
      </c>
      <c r="I551" s="181">
        <v>5.1588000000000003</v>
      </c>
      <c r="J551" s="181">
        <v>3.1274999999999999</v>
      </c>
      <c r="K551" s="181">
        <v>4.1462000000000003</v>
      </c>
      <c r="L551" s="181">
        <v>3.8723000000000001</v>
      </c>
      <c r="M551" s="181">
        <v>4.1353</v>
      </c>
      <c r="N551" s="181">
        <v>4.9428000000000001</v>
      </c>
      <c r="O551" s="181">
        <v>7.34</v>
      </c>
      <c r="P551" s="181">
        <v>6.8056000000000001</v>
      </c>
      <c r="Q551" s="181">
        <v>8.7530999999999999</v>
      </c>
      <c r="R551" s="181">
        <v>6.4370000000000003</v>
      </c>
      <c r="S551" s="124" t="s">
        <v>1900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44679</v>
      </c>
      <c r="E552" s="181">
        <v>33.778399999999998</v>
      </c>
      <c r="F552" s="181">
        <v>0.97250000000000003</v>
      </c>
      <c r="G552" s="181">
        <v>2.7740999999999998</v>
      </c>
      <c r="H552" s="181">
        <v>2.9964</v>
      </c>
      <c r="I552" s="181">
        <v>4.7131999999999996</v>
      </c>
      <c r="J552" s="181">
        <v>2.8793000000000002</v>
      </c>
      <c r="K552" s="181">
        <v>4.1935000000000002</v>
      </c>
      <c r="L552" s="181">
        <v>3.6642999999999999</v>
      </c>
      <c r="M552" s="181">
        <v>3.8315000000000001</v>
      </c>
      <c r="N552" s="181">
        <v>4.6001000000000003</v>
      </c>
      <c r="O552" s="181">
        <v>6.4497</v>
      </c>
      <c r="P552" s="181">
        <v>5.8323999999999998</v>
      </c>
      <c r="Q552" s="181">
        <v>6.7396000000000003</v>
      </c>
      <c r="R552" s="181">
        <v>5.6635999999999997</v>
      </c>
      <c r="S552" s="124" t="s">
        <v>1900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44679</v>
      </c>
      <c r="E553" s="181">
        <v>19.037800000000001</v>
      </c>
      <c r="F553" s="181">
        <v>-45.382100000000001</v>
      </c>
      <c r="G553" s="181">
        <v>-19.588200000000001</v>
      </c>
      <c r="H553" s="181">
        <v>1.6987000000000001</v>
      </c>
      <c r="I553" s="181">
        <v>6.9217000000000004</v>
      </c>
      <c r="J553" s="181">
        <v>-9.2713999999999999</v>
      </c>
      <c r="K553" s="181">
        <v>-3.1347999999999998</v>
      </c>
      <c r="L553" s="181">
        <v>-2.5737999999999999</v>
      </c>
      <c r="M553" s="181">
        <v>0.28120000000000001</v>
      </c>
      <c r="N553" s="181">
        <v>0.8679</v>
      </c>
      <c r="O553" s="181">
        <v>6.3716999999999997</v>
      </c>
      <c r="P553" s="181">
        <v>5.4203000000000001</v>
      </c>
      <c r="Q553" s="181">
        <v>6.5084</v>
      </c>
      <c r="R553" s="181">
        <v>3.2964000000000002</v>
      </c>
      <c r="S553" s="124" t="s">
        <v>1900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44679</v>
      </c>
      <c r="E554" s="181">
        <v>19.947700000000001</v>
      </c>
      <c r="F554" s="181">
        <v>-45.139800000000001</v>
      </c>
      <c r="G554" s="181">
        <v>-19.303999999999998</v>
      </c>
      <c r="H554" s="181">
        <v>2.0135000000000001</v>
      </c>
      <c r="I554" s="181">
        <v>7.2184999999999997</v>
      </c>
      <c r="J554" s="181">
        <v>-8.9969999999999999</v>
      </c>
      <c r="K554" s="181">
        <v>-2.9306999999999999</v>
      </c>
      <c r="L554" s="181">
        <v>-2.3694999999999999</v>
      </c>
      <c r="M554" s="181">
        <v>0.50680000000000003</v>
      </c>
      <c r="N554" s="181">
        <v>1.127</v>
      </c>
      <c r="O554" s="181">
        <v>6.6463000000000001</v>
      </c>
      <c r="P554" s="181">
        <v>5.7310999999999996</v>
      </c>
      <c r="Q554" s="181">
        <v>6.7697000000000003</v>
      </c>
      <c r="R554" s="181">
        <v>3.5506000000000002</v>
      </c>
      <c r="S554" s="124" t="s">
        <v>1900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1900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1900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44679</v>
      </c>
      <c r="E557" s="181">
        <v>24.7315</v>
      </c>
      <c r="F557" s="181">
        <v>-11.212999999999999</v>
      </c>
      <c r="G557" s="181">
        <v>-4.9200000000000001E-2</v>
      </c>
      <c r="H557" s="181">
        <v>3.2911000000000001</v>
      </c>
      <c r="I557" s="181">
        <v>6.5606</v>
      </c>
      <c r="J557" s="181">
        <v>2.8203999999999998</v>
      </c>
      <c r="K557" s="181">
        <v>1.0407</v>
      </c>
      <c r="L557" s="181">
        <v>0.24110000000000001</v>
      </c>
      <c r="M557" s="181">
        <v>13.807600000000001</v>
      </c>
      <c r="N557" s="181">
        <v>11.1708</v>
      </c>
      <c r="O557" s="181">
        <v>4.8068999999999997</v>
      </c>
      <c r="P557" s="181">
        <v>4.6412000000000004</v>
      </c>
      <c r="Q557" s="181">
        <v>7.5647000000000002</v>
      </c>
      <c r="R557" s="181">
        <v>8.5863999999999994</v>
      </c>
      <c r="S557" s="124" t="s">
        <v>1900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44679</v>
      </c>
      <c r="E558" s="181">
        <v>23.341699999999999</v>
      </c>
      <c r="F558" s="181">
        <v>-11.8804</v>
      </c>
      <c r="G558" s="181">
        <v>-0.67759999999999998</v>
      </c>
      <c r="H558" s="181">
        <v>2.6821000000000002</v>
      </c>
      <c r="I558" s="181">
        <v>5.9462000000000002</v>
      </c>
      <c r="J558" s="181">
        <v>2.0718000000000001</v>
      </c>
      <c r="K558" s="181">
        <v>0.3861</v>
      </c>
      <c r="L558" s="181">
        <v>-0.31480000000000002</v>
      </c>
      <c r="M558" s="181">
        <v>13.2158</v>
      </c>
      <c r="N558" s="181">
        <v>10.569699999999999</v>
      </c>
      <c r="O558" s="181">
        <v>4.2011000000000003</v>
      </c>
      <c r="P558" s="181">
        <v>3.9708999999999999</v>
      </c>
      <c r="Q558" s="181">
        <v>7.4122000000000003</v>
      </c>
      <c r="R558" s="181">
        <v>7.9809999999999999</v>
      </c>
      <c r="S558" s="124" t="s">
        <v>1900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-27.070780000000003</v>
      </c>
      <c r="G559" s="183">
        <v>-9.872688333333338</v>
      </c>
      <c r="H559" s="183">
        <v>4.9662749999999996</v>
      </c>
      <c r="I559" s="183">
        <v>7.4911116666666659</v>
      </c>
      <c r="J559" s="183">
        <v>-38.431534999999975</v>
      </c>
      <c r="K559" s="183">
        <v>-10.050512068965508</v>
      </c>
      <c r="L559" s="183">
        <v>-4.6337827586206863</v>
      </c>
      <c r="M559" s="183">
        <v>-0.6379068965517215</v>
      </c>
      <c r="N559" s="183">
        <v>0.79848965517241455</v>
      </c>
      <c r="O559" s="183">
        <v>6.7135254545454526</v>
      </c>
      <c r="P559" s="183">
        <v>6.2630784313725512</v>
      </c>
      <c r="Q559" s="183">
        <v>5.3517299999999999</v>
      </c>
      <c r="R559" s="183">
        <v>3.3254603448275866</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-23.533950000000001</v>
      </c>
      <c r="G560" s="183">
        <v>-7.6801999999999992</v>
      </c>
      <c r="H560" s="183">
        <v>3.16215</v>
      </c>
      <c r="I560" s="183">
        <v>6.4592999999999998</v>
      </c>
      <c r="J560" s="183">
        <v>-3.9889999999999999</v>
      </c>
      <c r="K560" s="183">
        <v>1.1149499999999999</v>
      </c>
      <c r="L560" s="183">
        <v>0.89454999999999996</v>
      </c>
      <c r="M560" s="183">
        <v>2.68655</v>
      </c>
      <c r="N560" s="183">
        <v>3.0710500000000001</v>
      </c>
      <c r="O560" s="183">
        <v>6.7927999999999997</v>
      </c>
      <c r="P560" s="183">
        <v>6.3316999999999997</v>
      </c>
      <c r="Q560" s="183">
        <v>7.5565499999999997</v>
      </c>
      <c r="R560" s="183">
        <v>4.6510499999999997</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44679</v>
      </c>
      <c r="E563" s="181">
        <v>49.07</v>
      </c>
      <c r="F563" s="181">
        <v>0.86329999999999996</v>
      </c>
      <c r="G563" s="181">
        <v>0.94630000000000003</v>
      </c>
      <c r="H563" s="181">
        <v>-0.84870000000000001</v>
      </c>
      <c r="I563" s="181">
        <v>-0.96870000000000001</v>
      </c>
      <c r="J563" s="181">
        <v>2.0377999999999998</v>
      </c>
      <c r="K563" s="181">
        <v>-1.6238999999999999</v>
      </c>
      <c r="L563" s="181">
        <v>-5.3981000000000003</v>
      </c>
      <c r="M563" s="181">
        <v>-0.60770000000000002</v>
      </c>
      <c r="N563" s="181">
        <v>4.3155000000000001</v>
      </c>
      <c r="O563" s="181">
        <v>7.4240000000000004</v>
      </c>
      <c r="P563" s="181">
        <v>7.9672000000000001</v>
      </c>
      <c r="Q563" s="181">
        <v>10.750400000000001</v>
      </c>
      <c r="R563" s="181">
        <v>21.0641</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44679</v>
      </c>
      <c r="E564" s="181">
        <v>53.27</v>
      </c>
      <c r="F564" s="181">
        <v>0.871</v>
      </c>
      <c r="G564" s="181">
        <v>0.96660000000000001</v>
      </c>
      <c r="H564" s="181">
        <v>-0.8377</v>
      </c>
      <c r="I564" s="181">
        <v>-0.94830000000000003</v>
      </c>
      <c r="J564" s="181">
        <v>2.0693999999999999</v>
      </c>
      <c r="K564" s="181">
        <v>-1.516</v>
      </c>
      <c r="L564" s="181">
        <v>-5.1628999999999996</v>
      </c>
      <c r="M564" s="181">
        <v>-0.18740000000000001</v>
      </c>
      <c r="N564" s="181">
        <v>4.9241999999999999</v>
      </c>
      <c r="O564" s="181">
        <v>8.1282999999999994</v>
      </c>
      <c r="P564" s="181">
        <v>8.8331</v>
      </c>
      <c r="Q564" s="181">
        <v>14.1694</v>
      </c>
      <c r="R564" s="181">
        <v>21.813099999999999</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44679</v>
      </c>
      <c r="E565" s="181">
        <v>40.32</v>
      </c>
      <c r="F565" s="181">
        <v>0.90090000000000003</v>
      </c>
      <c r="G565" s="181">
        <v>1.1287</v>
      </c>
      <c r="H565" s="181">
        <v>-0.61619999999999997</v>
      </c>
      <c r="I565" s="181">
        <v>-0.76300000000000001</v>
      </c>
      <c r="J565" s="181">
        <v>2.5954000000000002</v>
      </c>
      <c r="K565" s="181">
        <v>-1.4180999999999999</v>
      </c>
      <c r="L565" s="181">
        <v>-5.3742999999999999</v>
      </c>
      <c r="M565" s="181">
        <v>-0.29670000000000002</v>
      </c>
      <c r="N565" s="181">
        <v>4.8089000000000004</v>
      </c>
      <c r="O565" s="181">
        <v>8.2333999999999996</v>
      </c>
      <c r="P565" s="181">
        <v>8.6450999999999993</v>
      </c>
      <c r="Q565" s="181">
        <v>10.455299999999999</v>
      </c>
      <c r="R565" s="181">
        <v>21.484200000000001</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44679</v>
      </c>
      <c r="E566" s="181">
        <v>40.32</v>
      </c>
      <c r="F566" s="181">
        <v>0.90090000000000003</v>
      </c>
      <c r="G566" s="181">
        <v>1.1287</v>
      </c>
      <c r="H566" s="181">
        <v>-0.61619999999999997</v>
      </c>
      <c r="I566" s="181">
        <v>-0.76300000000000001</v>
      </c>
      <c r="J566" s="181">
        <v>2.5954000000000002</v>
      </c>
      <c r="K566" s="181">
        <v>-1.4180999999999999</v>
      </c>
      <c r="L566" s="181">
        <v>-5.3742999999999999</v>
      </c>
      <c r="M566" s="181">
        <v>-0.29670000000000002</v>
      </c>
      <c r="N566" s="181">
        <v>4.8089000000000004</v>
      </c>
      <c r="O566" s="181">
        <v>8.2333999999999996</v>
      </c>
      <c r="P566" s="181">
        <v>8.6450999999999993</v>
      </c>
      <c r="Q566" s="181">
        <v>10.455299999999999</v>
      </c>
      <c r="R566" s="181">
        <v>21.484200000000001</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44679</v>
      </c>
      <c r="E567" s="181">
        <v>43.91</v>
      </c>
      <c r="F567" s="181">
        <v>0.91930000000000001</v>
      </c>
      <c r="G567" s="181">
        <v>1.1517999999999999</v>
      </c>
      <c r="H567" s="181">
        <v>-0.58860000000000001</v>
      </c>
      <c r="I567" s="181">
        <v>-0.72350000000000003</v>
      </c>
      <c r="J567" s="181">
        <v>2.6894</v>
      </c>
      <c r="K567" s="181">
        <v>-1.1926000000000001</v>
      </c>
      <c r="L567" s="181">
        <v>-4.9566999999999997</v>
      </c>
      <c r="M567" s="181">
        <v>0.36570000000000003</v>
      </c>
      <c r="N567" s="181">
        <v>5.7053000000000003</v>
      </c>
      <c r="O567" s="181">
        <v>9.2391000000000005</v>
      </c>
      <c r="P567" s="181">
        <v>9.7257999999999996</v>
      </c>
      <c r="Q567" s="181">
        <v>14.954599999999999</v>
      </c>
      <c r="R567" s="181">
        <v>22.565200000000001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44679</v>
      </c>
      <c r="E568" s="181">
        <v>74.745800000000003</v>
      </c>
      <c r="F568" s="181">
        <v>1.0427999999999999</v>
      </c>
      <c r="G568" s="181">
        <v>0.77049999999999996</v>
      </c>
      <c r="H568" s="181">
        <v>-0.97340000000000004</v>
      </c>
      <c r="I568" s="181">
        <v>-2.1118999999999999</v>
      </c>
      <c r="J568" s="181">
        <v>0.7843</v>
      </c>
      <c r="K568" s="181">
        <v>-1.1858</v>
      </c>
      <c r="L568" s="181">
        <v>-10.195399999999999</v>
      </c>
      <c r="M568" s="181">
        <v>0.83289999999999997</v>
      </c>
      <c r="N568" s="181">
        <v>10.0242</v>
      </c>
      <c r="O568" s="181">
        <v>16.195</v>
      </c>
      <c r="P568" s="181">
        <v>14.8361</v>
      </c>
      <c r="Q568" s="181">
        <v>18.865300000000001</v>
      </c>
      <c r="R568" s="181">
        <v>29.6328</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44679</v>
      </c>
      <c r="E569" s="181">
        <v>67.830299999999994</v>
      </c>
      <c r="F569" s="181">
        <v>1.0403</v>
      </c>
      <c r="G569" s="181">
        <v>0.76300000000000001</v>
      </c>
      <c r="H569" s="181">
        <v>-0.99050000000000005</v>
      </c>
      <c r="I569" s="181">
        <v>-2.1455000000000002</v>
      </c>
      <c r="J569" s="181">
        <v>0.71009999999999995</v>
      </c>
      <c r="K569" s="181">
        <v>-1.4019999999999999</v>
      </c>
      <c r="L569" s="181">
        <v>-10.5817</v>
      </c>
      <c r="M569" s="181">
        <v>0.2016</v>
      </c>
      <c r="N569" s="181">
        <v>9.0969999999999995</v>
      </c>
      <c r="O569" s="181">
        <v>15.223599999999999</v>
      </c>
      <c r="P569" s="181">
        <v>13.7811</v>
      </c>
      <c r="Q569" s="181">
        <v>16.7865</v>
      </c>
      <c r="R569" s="181">
        <v>28.536100000000001</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2009</v>
      </c>
      <c r="C570" s="177">
        <v>150159</v>
      </c>
      <c r="D570" s="180">
        <v>44679</v>
      </c>
      <c r="E570" s="181">
        <v>62.017400000000002</v>
      </c>
      <c r="F570" s="181">
        <v>0.97629999999999995</v>
      </c>
      <c r="G570" s="181">
        <v>1.0932999999999999</v>
      </c>
      <c r="H570" s="181">
        <v>-1.3098000000000001</v>
      </c>
      <c r="I570" s="181">
        <v>-2.4740000000000002</v>
      </c>
      <c r="J570" s="181">
        <v>-0.91930000000000001</v>
      </c>
      <c r="K570" s="181">
        <v>-3.1840000000000002</v>
      </c>
      <c r="L570" s="181">
        <v>-6.1578999999999997</v>
      </c>
      <c r="M570" s="181">
        <v>3.8487</v>
      </c>
      <c r="N570" s="181">
        <v>12.666700000000001</v>
      </c>
      <c r="O570" s="181">
        <v>16.0549</v>
      </c>
      <c r="P570" s="181">
        <v>12.3355</v>
      </c>
      <c r="Q570" s="181">
        <v>14.867900000000001</v>
      </c>
      <c r="R570" s="181">
        <v>30.665199999999999</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2038</v>
      </c>
      <c r="C571" s="177">
        <v>150156</v>
      </c>
      <c r="D571" s="180">
        <v>44679</v>
      </c>
      <c r="E571" s="181">
        <v>57.2044</v>
      </c>
      <c r="F571" s="181">
        <v>0.97309999999999997</v>
      </c>
      <c r="G571" s="181">
        <v>1.0839000000000001</v>
      </c>
      <c r="H571" s="181">
        <v>-1.3310999999999999</v>
      </c>
      <c r="I571" s="181">
        <v>-2.5190000000000001</v>
      </c>
      <c r="J571" s="181">
        <v>-1.0132000000000001</v>
      </c>
      <c r="K571" s="181">
        <v>-3.4687999999999999</v>
      </c>
      <c r="L571" s="181">
        <v>-6.7405999999999997</v>
      </c>
      <c r="M571" s="181">
        <v>2.8597000000000001</v>
      </c>
      <c r="N571" s="181">
        <v>11.2255</v>
      </c>
      <c r="O571" s="181">
        <v>14.6226</v>
      </c>
      <c r="P571" s="181">
        <v>10.9969</v>
      </c>
      <c r="Q571" s="181">
        <v>11.2781</v>
      </c>
      <c r="R571" s="181">
        <v>29.008600000000001</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269</v>
      </c>
      <c r="C572" s="177">
        <v>134044</v>
      </c>
      <c r="D572" s="180"/>
      <c r="E572" s="181"/>
      <c r="F572" s="181"/>
      <c r="G572" s="181"/>
      <c r="H572" s="181"/>
      <c r="I572" s="181"/>
      <c r="J572" s="181"/>
      <c r="K572" s="181"/>
      <c r="L572" s="181"/>
      <c r="M572" s="181"/>
      <c r="N572" s="181"/>
      <c r="O572" s="181"/>
      <c r="P572" s="181"/>
      <c r="Q572" s="181"/>
      <c r="R572" s="181"/>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166</v>
      </c>
      <c r="C573" s="177">
        <v>134045</v>
      </c>
      <c r="D573" s="180"/>
      <c r="E573" s="181"/>
      <c r="F573" s="181"/>
      <c r="G573" s="181"/>
      <c r="H573" s="181"/>
      <c r="I573" s="181"/>
      <c r="J573" s="181"/>
      <c r="K573" s="181"/>
      <c r="L573" s="181"/>
      <c r="M573" s="181"/>
      <c r="N573" s="181"/>
      <c r="O573" s="181"/>
      <c r="P573" s="181"/>
      <c r="Q573" s="181"/>
      <c r="R573" s="181"/>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44679</v>
      </c>
      <c r="E574" s="181">
        <v>16.95</v>
      </c>
      <c r="F574" s="181">
        <v>0.6532</v>
      </c>
      <c r="G574" s="181">
        <v>0.59350000000000003</v>
      </c>
      <c r="H574" s="181">
        <v>-1.2238</v>
      </c>
      <c r="I574" s="181">
        <v>-1.5679000000000001</v>
      </c>
      <c r="J574" s="181">
        <v>1.3149999999999999</v>
      </c>
      <c r="K574" s="181">
        <v>-2.9765000000000001</v>
      </c>
      <c r="L574" s="181">
        <v>-4.1289999999999996</v>
      </c>
      <c r="M574" s="181">
        <v>3.1021999999999998</v>
      </c>
      <c r="N574" s="181">
        <v>19.6189</v>
      </c>
      <c r="O574" s="181">
        <v>24.868400000000001</v>
      </c>
      <c r="P574" s="181"/>
      <c r="Q574" s="181">
        <v>13.4245</v>
      </c>
      <c r="R574" s="181">
        <v>41.966799999999999</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44679</v>
      </c>
      <c r="E575" s="181">
        <v>16.440000000000001</v>
      </c>
      <c r="F575" s="181">
        <v>0.67359999999999998</v>
      </c>
      <c r="G575" s="181">
        <v>0.61199999999999999</v>
      </c>
      <c r="H575" s="181">
        <v>-1.2019</v>
      </c>
      <c r="I575" s="181">
        <v>-1.5569</v>
      </c>
      <c r="J575" s="181">
        <v>1.2315</v>
      </c>
      <c r="K575" s="181">
        <v>-3.1232000000000002</v>
      </c>
      <c r="L575" s="181">
        <v>-4.3630000000000004</v>
      </c>
      <c r="M575" s="181">
        <v>2.6858</v>
      </c>
      <c r="N575" s="181">
        <v>19.0442</v>
      </c>
      <c r="O575" s="181">
        <v>24.0352</v>
      </c>
      <c r="P575" s="181"/>
      <c r="Q575" s="181">
        <v>12.600300000000001</v>
      </c>
      <c r="R575" s="181">
        <v>41.078499999999998</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44679</v>
      </c>
      <c r="E576" s="181">
        <v>20.41</v>
      </c>
      <c r="F576" s="181">
        <v>0.83989999999999998</v>
      </c>
      <c r="G576" s="181">
        <v>0.93969999999999998</v>
      </c>
      <c r="H576" s="181">
        <v>-0.92230000000000001</v>
      </c>
      <c r="I576" s="181">
        <v>-1.4961</v>
      </c>
      <c r="J576" s="181">
        <v>1.2401</v>
      </c>
      <c r="K576" s="181">
        <v>-2.0163000000000002</v>
      </c>
      <c r="L576" s="181">
        <v>-3.9529000000000001</v>
      </c>
      <c r="M576" s="181">
        <v>1.3406</v>
      </c>
      <c r="N576" s="181">
        <v>18.7318</v>
      </c>
      <c r="O576" s="181">
        <v>23.411100000000001</v>
      </c>
      <c r="P576" s="181"/>
      <c r="Q576" s="181">
        <v>22.425799999999999</v>
      </c>
      <c r="R576" s="181">
        <v>42.014000000000003</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44679</v>
      </c>
      <c r="E577" s="181">
        <v>19.7</v>
      </c>
      <c r="F577" s="181">
        <v>0.87050000000000005</v>
      </c>
      <c r="G577" s="181">
        <v>0.92210000000000003</v>
      </c>
      <c r="H577" s="181">
        <v>-0.95530000000000004</v>
      </c>
      <c r="I577" s="181">
        <v>-1.5</v>
      </c>
      <c r="J577" s="181">
        <v>1.1813</v>
      </c>
      <c r="K577" s="181">
        <v>-2.1846999999999999</v>
      </c>
      <c r="L577" s="181">
        <v>-4.3224999999999998</v>
      </c>
      <c r="M577" s="181">
        <v>0.76729999999999998</v>
      </c>
      <c r="N577" s="181">
        <v>17.8935</v>
      </c>
      <c r="O577" s="181">
        <v>22.2301</v>
      </c>
      <c r="P577" s="181"/>
      <c r="Q577" s="181">
        <v>21.2027</v>
      </c>
      <c r="R577" s="181">
        <v>40.7089</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44679</v>
      </c>
      <c r="E578" s="181">
        <v>107.94</v>
      </c>
      <c r="F578" s="181">
        <v>0.83140000000000003</v>
      </c>
      <c r="G578" s="181">
        <v>0.61519999999999997</v>
      </c>
      <c r="H578" s="181">
        <v>-1.3615999999999999</v>
      </c>
      <c r="I578" s="181">
        <v>-1.944</v>
      </c>
      <c r="J578" s="181">
        <v>0.46539999999999998</v>
      </c>
      <c r="K578" s="181">
        <v>-0.58030000000000004</v>
      </c>
      <c r="L578" s="181">
        <v>-4.5031999999999996</v>
      </c>
      <c r="M578" s="181">
        <v>3.5693999999999999</v>
      </c>
      <c r="N578" s="181">
        <v>17.786999999999999</v>
      </c>
      <c r="O578" s="181">
        <v>25.466000000000001</v>
      </c>
      <c r="P578" s="181">
        <v>18.1004</v>
      </c>
      <c r="Q578" s="181">
        <v>17.824300000000001</v>
      </c>
      <c r="R578" s="181">
        <v>40.333500000000001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44679</v>
      </c>
      <c r="E579" s="181">
        <v>96.1</v>
      </c>
      <c r="F579" s="181">
        <v>0.82889999999999997</v>
      </c>
      <c r="G579" s="181">
        <v>0.60719999999999996</v>
      </c>
      <c r="H579" s="181">
        <v>-1.3853</v>
      </c>
      <c r="I579" s="181">
        <v>-1.9887999999999999</v>
      </c>
      <c r="J579" s="181">
        <v>0.35510000000000003</v>
      </c>
      <c r="K579" s="181">
        <v>-0.85629999999999995</v>
      </c>
      <c r="L579" s="181">
        <v>-5.0114000000000001</v>
      </c>
      <c r="M579" s="181">
        <v>2.7806999999999999</v>
      </c>
      <c r="N579" s="181">
        <v>16.626200000000001</v>
      </c>
      <c r="O579" s="181">
        <v>24.1266</v>
      </c>
      <c r="P579" s="181">
        <v>16.742000000000001</v>
      </c>
      <c r="Q579" s="181">
        <v>18.7333</v>
      </c>
      <c r="R579" s="181">
        <v>38.872500000000002</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408</v>
      </c>
      <c r="C580" s="177">
        <v>111709</v>
      </c>
      <c r="D580" s="180">
        <v>44679</v>
      </c>
      <c r="E580" s="181">
        <v>103.06</v>
      </c>
      <c r="F580" s="181">
        <v>0.83160000000000001</v>
      </c>
      <c r="G580" s="181">
        <v>0.61509999999999998</v>
      </c>
      <c r="H580" s="181">
        <v>-1.3779999999999999</v>
      </c>
      <c r="I580" s="181">
        <v>-1.9782999999999999</v>
      </c>
      <c r="J580" s="181">
        <v>0.3896</v>
      </c>
      <c r="K580" s="181">
        <v>-0.77980000000000005</v>
      </c>
      <c r="L580" s="181">
        <v>-4.8910999999999998</v>
      </c>
      <c r="M580" s="181">
        <v>2.9672999999999998</v>
      </c>
      <c r="N580" s="181">
        <v>16.914400000000001</v>
      </c>
      <c r="O580" s="181">
        <v>24.756399999999999</v>
      </c>
      <c r="P580" s="181">
        <v>17.481999999999999</v>
      </c>
      <c r="Q580" s="181">
        <v>19.364999999999998</v>
      </c>
      <c r="R580" s="181">
        <v>39.459499999999998</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44679</v>
      </c>
      <c r="E581" s="181">
        <v>120.02</v>
      </c>
      <c r="F581" s="181">
        <v>1.0439000000000001</v>
      </c>
      <c r="G581" s="181">
        <v>1.4967999999999999</v>
      </c>
      <c r="H581" s="181">
        <v>-0.86729999999999996</v>
      </c>
      <c r="I581" s="181">
        <v>-1.6391</v>
      </c>
      <c r="J581" s="181">
        <v>0.3931</v>
      </c>
      <c r="K581" s="181">
        <v>-2.1204000000000001</v>
      </c>
      <c r="L581" s="181">
        <v>-4.6325000000000003</v>
      </c>
      <c r="M581" s="181">
        <v>6.0997000000000003</v>
      </c>
      <c r="N581" s="181">
        <v>18.188099999999999</v>
      </c>
      <c r="O581" s="181">
        <v>20.728899999999999</v>
      </c>
      <c r="P581" s="181">
        <v>17.0852</v>
      </c>
      <c r="Q581" s="181">
        <v>16.082599999999999</v>
      </c>
      <c r="R581" s="181">
        <v>38.3324</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44679</v>
      </c>
      <c r="E582" s="181">
        <v>111.66</v>
      </c>
      <c r="F582" s="181">
        <v>1.0315000000000001</v>
      </c>
      <c r="G582" s="181">
        <v>1.4814000000000001</v>
      </c>
      <c r="H582" s="181">
        <v>-0.89639999999999997</v>
      </c>
      <c r="I582" s="181">
        <v>-1.7077</v>
      </c>
      <c r="J582" s="181">
        <v>0.26040000000000002</v>
      </c>
      <c r="K582" s="181">
        <v>-2.4889000000000001</v>
      </c>
      <c r="L582" s="181">
        <v>-5.2926000000000002</v>
      </c>
      <c r="M582" s="181">
        <v>5.0225999999999997</v>
      </c>
      <c r="N582" s="181">
        <v>16.628399999999999</v>
      </c>
      <c r="O582" s="181">
        <v>19.364599999999999</v>
      </c>
      <c r="P582" s="181">
        <v>15.9091</v>
      </c>
      <c r="Q582" s="181">
        <v>19.616299999999999</v>
      </c>
      <c r="R582" s="181">
        <v>36.657800000000002</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44679</v>
      </c>
      <c r="E583" s="181">
        <v>86.406000000000006</v>
      </c>
      <c r="F583" s="181">
        <v>1.2811999999999999</v>
      </c>
      <c r="G583" s="181">
        <v>1.506</v>
      </c>
      <c r="H583" s="181">
        <v>-1.0308999999999999</v>
      </c>
      <c r="I583" s="181">
        <v>-1.8960999999999999</v>
      </c>
      <c r="J583" s="181">
        <v>1.7271000000000001</v>
      </c>
      <c r="K583" s="181">
        <v>-0.25509999999999999</v>
      </c>
      <c r="L583" s="181">
        <v>-2.3098000000000001</v>
      </c>
      <c r="M583" s="181">
        <v>5.5547000000000004</v>
      </c>
      <c r="N583" s="181">
        <v>21.198399999999999</v>
      </c>
      <c r="O583" s="181">
        <v>19.346900000000002</v>
      </c>
      <c r="P583" s="181">
        <v>14.7377</v>
      </c>
      <c r="Q583" s="181">
        <v>17.674900000000001</v>
      </c>
      <c r="R583" s="181">
        <v>41.601700000000001</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44679</v>
      </c>
      <c r="E584" s="181">
        <v>80.171999999999997</v>
      </c>
      <c r="F584" s="181">
        <v>1.2784</v>
      </c>
      <c r="G584" s="181">
        <v>1.4990000000000001</v>
      </c>
      <c r="H584" s="181">
        <v>-1.0490999999999999</v>
      </c>
      <c r="I584" s="181">
        <v>-1.9351</v>
      </c>
      <c r="J584" s="181">
        <v>1.6366000000000001</v>
      </c>
      <c r="K584" s="181">
        <v>-0.50760000000000005</v>
      </c>
      <c r="L584" s="181">
        <v>-2.7911999999999999</v>
      </c>
      <c r="M584" s="181">
        <v>4.7904</v>
      </c>
      <c r="N584" s="181">
        <v>20.0413</v>
      </c>
      <c r="O584" s="181">
        <v>18.2026</v>
      </c>
      <c r="P584" s="181">
        <v>13.5905</v>
      </c>
      <c r="Q584" s="181">
        <v>14.589499999999999</v>
      </c>
      <c r="R584" s="181">
        <v>40.248899999999999</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44679</v>
      </c>
      <c r="E585" s="181">
        <v>77.45</v>
      </c>
      <c r="F585" s="181">
        <v>1.0965</v>
      </c>
      <c r="G585" s="181">
        <v>1.2683</v>
      </c>
      <c r="H585" s="181">
        <v>-1.1613</v>
      </c>
      <c r="I585" s="181">
        <v>-2.3698000000000001</v>
      </c>
      <c r="J585" s="181">
        <v>0.10340000000000001</v>
      </c>
      <c r="K585" s="181">
        <v>-1.4004000000000001</v>
      </c>
      <c r="L585" s="181">
        <v>-2.2835999999999999</v>
      </c>
      <c r="M585" s="181">
        <v>6.9751000000000003</v>
      </c>
      <c r="N585" s="181">
        <v>18.679099999999998</v>
      </c>
      <c r="O585" s="181">
        <v>16.1157</v>
      </c>
      <c r="P585" s="181">
        <v>11.799099999999999</v>
      </c>
      <c r="Q585" s="181">
        <v>14.652699999999999</v>
      </c>
      <c r="R585" s="181">
        <v>35.892800000000001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44679</v>
      </c>
      <c r="E586" s="181">
        <v>69.11</v>
      </c>
      <c r="F586" s="181">
        <v>1.0971</v>
      </c>
      <c r="G586" s="181">
        <v>1.2601</v>
      </c>
      <c r="H586" s="181">
        <v>-1.1867000000000001</v>
      </c>
      <c r="I586" s="181">
        <v>-2.4283000000000001</v>
      </c>
      <c r="J586" s="181">
        <v>-2.8899999999999999E-2</v>
      </c>
      <c r="K586" s="181">
        <v>-1.8184</v>
      </c>
      <c r="L586" s="181">
        <v>-3.1122999999999998</v>
      </c>
      <c r="M586" s="181">
        <v>5.6242999999999999</v>
      </c>
      <c r="N586" s="181">
        <v>16.700399999999998</v>
      </c>
      <c r="O586" s="181">
        <v>14.1607</v>
      </c>
      <c r="P586" s="181">
        <v>10.041399999999999</v>
      </c>
      <c r="Q586" s="181">
        <v>15.600899999999999</v>
      </c>
      <c r="R586" s="181">
        <v>33.616100000000003</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44679</v>
      </c>
      <c r="E587" s="181">
        <v>850.89030000000002</v>
      </c>
      <c r="F587" s="181">
        <v>1.0114000000000001</v>
      </c>
      <c r="G587" s="181">
        <v>1.3064</v>
      </c>
      <c r="H587" s="181">
        <v>-1.0268999999999999</v>
      </c>
      <c r="I587" s="181">
        <v>-2.3917000000000002</v>
      </c>
      <c r="J587" s="181">
        <v>2.0855000000000001</v>
      </c>
      <c r="K587" s="181">
        <v>-1.6444000000000001</v>
      </c>
      <c r="L587" s="181">
        <v>-3.6987999999999999</v>
      </c>
      <c r="M587" s="181">
        <v>8.9558</v>
      </c>
      <c r="N587" s="181">
        <v>20.733599999999999</v>
      </c>
      <c r="O587" s="181">
        <v>14.0977</v>
      </c>
      <c r="P587" s="181">
        <v>11.135999999999999</v>
      </c>
      <c r="Q587" s="181">
        <v>21.246300000000002</v>
      </c>
      <c r="R587" s="181">
        <v>41.957000000000001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44679</v>
      </c>
      <c r="E588" s="181">
        <v>923.99350000000004</v>
      </c>
      <c r="F588" s="181">
        <v>1.0137</v>
      </c>
      <c r="G588" s="181">
        <v>1.3132999999999999</v>
      </c>
      <c r="H588" s="181">
        <v>-1.0113000000000001</v>
      </c>
      <c r="I588" s="181">
        <v>-2.3592</v>
      </c>
      <c r="J588" s="181">
        <v>2.1562999999999999</v>
      </c>
      <c r="K588" s="181">
        <v>-1.4459</v>
      </c>
      <c r="L588" s="181">
        <v>-3.3102</v>
      </c>
      <c r="M588" s="181">
        <v>9.6289999999999996</v>
      </c>
      <c r="N588" s="181">
        <v>21.7287</v>
      </c>
      <c r="O588" s="181">
        <v>15.1281</v>
      </c>
      <c r="P588" s="181">
        <v>12.180999999999999</v>
      </c>
      <c r="Q588" s="181">
        <v>15.416600000000001</v>
      </c>
      <c r="R588" s="181">
        <v>43.1845</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44679</v>
      </c>
      <c r="E591" s="181">
        <v>2423.4243353956199</v>
      </c>
      <c r="F591" s="181">
        <v>1.02</v>
      </c>
      <c r="G591" s="181">
        <v>1.5637000000000001</v>
      </c>
      <c r="H591" s="181">
        <v>-0.80069999999999997</v>
      </c>
      <c r="I591" s="181">
        <v>-1.2750999999999999</v>
      </c>
      <c r="J591" s="181">
        <v>2.7591999999999999</v>
      </c>
      <c r="K591" s="181">
        <v>2.1071</v>
      </c>
      <c r="L591" s="181">
        <v>0.1119</v>
      </c>
      <c r="M591" s="181">
        <v>12.525700000000001</v>
      </c>
      <c r="N591" s="181">
        <v>25.7636</v>
      </c>
      <c r="O591" s="181">
        <v>12.019399999999999</v>
      </c>
      <c r="P591" s="181">
        <v>8.9560999999999993</v>
      </c>
      <c r="Q591" s="181">
        <v>23.418800000000001</v>
      </c>
      <c r="R591" s="181">
        <v>38.262500000000003</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44679</v>
      </c>
      <c r="E592" s="181">
        <v>786.32600000000002</v>
      </c>
      <c r="F592" s="181">
        <v>1.0217000000000001</v>
      </c>
      <c r="G592" s="181">
        <v>1.5689</v>
      </c>
      <c r="H592" s="181">
        <v>-0.78859999999999997</v>
      </c>
      <c r="I592" s="181">
        <v>-1.2532000000000001</v>
      </c>
      <c r="J592" s="181">
        <v>2.8092000000000001</v>
      </c>
      <c r="K592" s="181">
        <v>2.2532999999999999</v>
      </c>
      <c r="L592" s="181">
        <v>0.4158</v>
      </c>
      <c r="M592" s="181">
        <v>13.0466</v>
      </c>
      <c r="N592" s="181">
        <v>26.5154</v>
      </c>
      <c r="O592" s="181">
        <v>12.672700000000001</v>
      </c>
      <c r="P592" s="181">
        <v>9.6483000000000008</v>
      </c>
      <c r="Q592" s="181">
        <v>13.3657</v>
      </c>
      <c r="R592" s="181">
        <v>39.087499999999999</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44679</v>
      </c>
      <c r="E593" s="181">
        <v>55.207500000000003</v>
      </c>
      <c r="F593" s="181">
        <v>1.4407000000000001</v>
      </c>
      <c r="G593" s="181">
        <v>1.6771</v>
      </c>
      <c r="H593" s="181">
        <v>-0.97650000000000003</v>
      </c>
      <c r="I593" s="181">
        <v>-2.08</v>
      </c>
      <c r="J593" s="181">
        <v>0.66110000000000002</v>
      </c>
      <c r="K593" s="181">
        <v>-1.6442000000000001</v>
      </c>
      <c r="L593" s="181">
        <v>-4.1558000000000002</v>
      </c>
      <c r="M593" s="181">
        <v>8.8844999999999992</v>
      </c>
      <c r="N593" s="181">
        <v>19.9191</v>
      </c>
      <c r="O593" s="181">
        <v>14.556900000000001</v>
      </c>
      <c r="P593" s="181">
        <v>9.8261000000000003</v>
      </c>
      <c r="Q593" s="181">
        <v>11.7974</v>
      </c>
      <c r="R593" s="181">
        <v>35.708100000000002</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44679</v>
      </c>
      <c r="E594" s="181">
        <v>60.021599999999999</v>
      </c>
      <c r="F594" s="181">
        <v>1.4441999999999999</v>
      </c>
      <c r="G594" s="181">
        <v>1.6874</v>
      </c>
      <c r="H594" s="181">
        <v>-0.95299999999999996</v>
      </c>
      <c r="I594" s="181">
        <v>-2.0303</v>
      </c>
      <c r="J594" s="181">
        <v>0.76719999999999999</v>
      </c>
      <c r="K594" s="181">
        <v>-1.3353999999999999</v>
      </c>
      <c r="L594" s="181">
        <v>-3.5488</v>
      </c>
      <c r="M594" s="181">
        <v>9.9212000000000007</v>
      </c>
      <c r="N594" s="181">
        <v>21.438800000000001</v>
      </c>
      <c r="O594" s="181">
        <v>16.005600000000001</v>
      </c>
      <c r="P594" s="181">
        <v>10.975199999999999</v>
      </c>
      <c r="Q594" s="181">
        <v>14.513299999999999</v>
      </c>
      <c r="R594" s="181">
        <v>37.428899999999999</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44679</v>
      </c>
      <c r="E595" s="181">
        <v>582.51</v>
      </c>
      <c r="F595" s="181">
        <v>1.1952</v>
      </c>
      <c r="G595" s="181">
        <v>1.4455</v>
      </c>
      <c r="H595" s="181">
        <v>-0.71419999999999995</v>
      </c>
      <c r="I595" s="181">
        <v>-2.2305999999999999</v>
      </c>
      <c r="J595" s="181">
        <v>3.4299999999999997E-2</v>
      </c>
      <c r="K595" s="181">
        <v>-0.38479999999999998</v>
      </c>
      <c r="L595" s="181">
        <v>-4.4250999999999996</v>
      </c>
      <c r="M595" s="181">
        <v>8.4909999999999997</v>
      </c>
      <c r="N595" s="181">
        <v>19.848199999999999</v>
      </c>
      <c r="O595" s="181">
        <v>15.063000000000001</v>
      </c>
      <c r="P595" s="181">
        <v>12.335599999999999</v>
      </c>
      <c r="Q595" s="181">
        <v>19.603300000000001</v>
      </c>
      <c r="R595" s="181">
        <v>39.654800000000002</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44679</v>
      </c>
      <c r="E596" s="181">
        <v>633.22</v>
      </c>
      <c r="F596" s="181">
        <v>1.1986000000000001</v>
      </c>
      <c r="G596" s="181">
        <v>1.4532</v>
      </c>
      <c r="H596" s="181">
        <v>-0.69789999999999996</v>
      </c>
      <c r="I596" s="181">
        <v>-2.1962999999999999</v>
      </c>
      <c r="J596" s="181">
        <v>8.6900000000000005E-2</v>
      </c>
      <c r="K596" s="181">
        <v>-0.22220000000000001</v>
      </c>
      <c r="L596" s="181">
        <v>-4.1055000000000001</v>
      </c>
      <c r="M596" s="181">
        <v>9.0668000000000006</v>
      </c>
      <c r="N596" s="181">
        <v>20.716799999999999</v>
      </c>
      <c r="O596" s="181">
        <v>15.8825</v>
      </c>
      <c r="P596" s="181">
        <v>13.286899999999999</v>
      </c>
      <c r="Q596" s="181">
        <v>15.968</v>
      </c>
      <c r="R596" s="181">
        <v>40.659300000000002</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44679</v>
      </c>
      <c r="E597" s="181">
        <v>16.11</v>
      </c>
      <c r="F597" s="181">
        <v>0.93979999999999997</v>
      </c>
      <c r="G597" s="181">
        <v>2.0912999999999999</v>
      </c>
      <c r="H597" s="181">
        <v>0.18659999999999999</v>
      </c>
      <c r="I597" s="181">
        <v>-6.2E-2</v>
      </c>
      <c r="J597" s="181">
        <v>3.6680000000000001</v>
      </c>
      <c r="K597" s="181">
        <v>2.4809000000000001</v>
      </c>
      <c r="L597" s="181">
        <v>-0.98340000000000005</v>
      </c>
      <c r="M597" s="181">
        <v>13.211499999999999</v>
      </c>
      <c r="N597" s="181">
        <v>22.416399999999999</v>
      </c>
      <c r="O597" s="181">
        <v>14.464600000000001</v>
      </c>
      <c r="P597" s="181"/>
      <c r="Q597" s="181">
        <v>12.329599999999999</v>
      </c>
      <c r="R597" s="181">
        <v>39.909700000000001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44679</v>
      </c>
      <c r="E598" s="181">
        <v>16.61</v>
      </c>
      <c r="F598" s="181">
        <v>0.97260000000000002</v>
      </c>
      <c r="G598" s="181">
        <v>2.0897000000000001</v>
      </c>
      <c r="H598" s="181">
        <v>0.2414</v>
      </c>
      <c r="I598" s="181">
        <v>0</v>
      </c>
      <c r="J598" s="181">
        <v>3.7477</v>
      </c>
      <c r="K598" s="181">
        <v>2.5941999999999998</v>
      </c>
      <c r="L598" s="181">
        <v>-0.71730000000000005</v>
      </c>
      <c r="M598" s="181">
        <v>13.533799999999999</v>
      </c>
      <c r="N598" s="181">
        <v>22.946000000000002</v>
      </c>
      <c r="O598" s="181">
        <v>15.030900000000001</v>
      </c>
      <c r="P598" s="181"/>
      <c r="Q598" s="181">
        <v>13.1698</v>
      </c>
      <c r="R598" s="181">
        <v>40.619399999999999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44679</v>
      </c>
      <c r="E599" s="181">
        <v>41.79</v>
      </c>
      <c r="F599" s="181">
        <v>1.1618999999999999</v>
      </c>
      <c r="G599" s="181">
        <v>1.7036</v>
      </c>
      <c r="H599" s="181">
        <v>-0.94810000000000005</v>
      </c>
      <c r="I599" s="181">
        <v>-2.1541000000000001</v>
      </c>
      <c r="J599" s="181">
        <v>0.86890000000000001</v>
      </c>
      <c r="K599" s="181">
        <v>4.7899999999999998E-2</v>
      </c>
      <c r="L599" s="181">
        <v>-2.5647000000000002</v>
      </c>
      <c r="M599" s="181">
        <v>9.6850000000000005</v>
      </c>
      <c r="N599" s="181">
        <v>19.2637</v>
      </c>
      <c r="O599" s="181">
        <v>14.511200000000001</v>
      </c>
      <c r="P599" s="181">
        <v>11.273400000000001</v>
      </c>
      <c r="Q599" s="181">
        <v>18.010300000000001</v>
      </c>
      <c r="R599" s="181">
        <v>28.674199999999999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44679</v>
      </c>
      <c r="E600" s="181">
        <v>37.74</v>
      </c>
      <c r="F600" s="181">
        <v>1.1525000000000001</v>
      </c>
      <c r="G600" s="181">
        <v>1.6702999999999999</v>
      </c>
      <c r="H600" s="181">
        <v>-0.97089999999999999</v>
      </c>
      <c r="I600" s="181">
        <v>-2.2025999999999999</v>
      </c>
      <c r="J600" s="181">
        <v>0.77439999999999998</v>
      </c>
      <c r="K600" s="181">
        <v>-0.2379</v>
      </c>
      <c r="L600" s="181">
        <v>-3.1314000000000002</v>
      </c>
      <c r="M600" s="181">
        <v>8.6669</v>
      </c>
      <c r="N600" s="181">
        <v>17.827000000000002</v>
      </c>
      <c r="O600" s="181">
        <v>13.1289</v>
      </c>
      <c r="P600" s="181">
        <v>9.7089999999999996</v>
      </c>
      <c r="Q600" s="181">
        <v>16.625499999999999</v>
      </c>
      <c r="R600" s="181">
        <v>27.16</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44679</v>
      </c>
      <c r="E601" s="181">
        <v>108.96</v>
      </c>
      <c r="F601" s="181">
        <v>0.87019999999999997</v>
      </c>
      <c r="G601" s="181">
        <v>1.4714</v>
      </c>
      <c r="H601" s="181">
        <v>-1.349</v>
      </c>
      <c r="I601" s="181">
        <v>-1.4026000000000001</v>
      </c>
      <c r="J601" s="181">
        <v>2.3290999999999999</v>
      </c>
      <c r="K601" s="181">
        <v>1.8984000000000001</v>
      </c>
      <c r="L601" s="181">
        <v>1.9843</v>
      </c>
      <c r="M601" s="181">
        <v>13.808199999999999</v>
      </c>
      <c r="N601" s="181">
        <v>28.233499999999999</v>
      </c>
      <c r="O601" s="181">
        <v>21.567799999999998</v>
      </c>
      <c r="P601" s="181">
        <v>16.7821</v>
      </c>
      <c r="Q601" s="181">
        <v>18.536300000000001</v>
      </c>
      <c r="R601" s="181">
        <v>54.680999999999997</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44679</v>
      </c>
      <c r="E602" s="181">
        <v>98.41</v>
      </c>
      <c r="F602" s="181">
        <v>0.8609</v>
      </c>
      <c r="G602" s="181">
        <v>1.4536</v>
      </c>
      <c r="H602" s="181">
        <v>-1.373</v>
      </c>
      <c r="I602" s="181">
        <v>-1.452</v>
      </c>
      <c r="J602" s="181">
        <v>2.2334999999999998</v>
      </c>
      <c r="K602" s="181">
        <v>1.5898000000000001</v>
      </c>
      <c r="L602" s="181">
        <v>1.3595999999999999</v>
      </c>
      <c r="M602" s="181">
        <v>12.790800000000001</v>
      </c>
      <c r="N602" s="181">
        <v>26.7517</v>
      </c>
      <c r="O602" s="181">
        <v>20.214700000000001</v>
      </c>
      <c r="P602" s="181">
        <v>15.4308</v>
      </c>
      <c r="Q602" s="181">
        <v>18.689299999999999</v>
      </c>
      <c r="R602" s="181">
        <v>52.962499999999999</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44679</v>
      </c>
      <c r="E603" s="181">
        <v>13.99</v>
      </c>
      <c r="F603" s="181">
        <v>0.93799999999999994</v>
      </c>
      <c r="G603" s="181">
        <v>1.4502999999999999</v>
      </c>
      <c r="H603" s="181">
        <v>-0.7097</v>
      </c>
      <c r="I603" s="181">
        <v>-1.3399000000000001</v>
      </c>
      <c r="J603" s="181">
        <v>1.4502999999999999</v>
      </c>
      <c r="K603" s="181">
        <v>-0.99080000000000001</v>
      </c>
      <c r="L603" s="181">
        <v>-3.9807999999999999</v>
      </c>
      <c r="M603" s="181">
        <v>5.8244999999999996</v>
      </c>
      <c r="N603" s="181">
        <v>15.6198</v>
      </c>
      <c r="O603" s="181">
        <v>12.753</v>
      </c>
      <c r="P603" s="181"/>
      <c r="Q603" s="181">
        <v>8.0546000000000006</v>
      </c>
      <c r="R603" s="181">
        <v>30.697399999999998</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44679</v>
      </c>
      <c r="E604" s="181">
        <v>13</v>
      </c>
      <c r="F604" s="181">
        <v>0.93169999999999997</v>
      </c>
      <c r="G604" s="181">
        <v>1.4832000000000001</v>
      </c>
      <c r="H604" s="181">
        <v>-0.76339999999999997</v>
      </c>
      <c r="I604" s="181">
        <v>-1.3656999999999999</v>
      </c>
      <c r="J604" s="181">
        <v>1.325</v>
      </c>
      <c r="K604" s="181">
        <v>-1.3656999999999999</v>
      </c>
      <c r="L604" s="181">
        <v>-4.7618999999999998</v>
      </c>
      <c r="M604" s="181">
        <v>4.5015999999999998</v>
      </c>
      <c r="N604" s="181">
        <v>13.6364</v>
      </c>
      <c r="O604" s="181">
        <v>10.5275</v>
      </c>
      <c r="P604" s="181"/>
      <c r="Q604" s="181">
        <v>6.2401999999999997</v>
      </c>
      <c r="R604" s="181">
        <v>27.4755</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44679</v>
      </c>
      <c r="E605" s="181">
        <v>78.19</v>
      </c>
      <c r="F605" s="181">
        <v>0.98150000000000004</v>
      </c>
      <c r="G605" s="181">
        <v>0.72140000000000004</v>
      </c>
      <c r="H605" s="181">
        <v>-1.4246000000000001</v>
      </c>
      <c r="I605" s="181">
        <v>-2.1402000000000001</v>
      </c>
      <c r="J605" s="181">
        <v>-1.2129000000000001</v>
      </c>
      <c r="K605" s="181">
        <v>-4.7043999999999997</v>
      </c>
      <c r="L605" s="181">
        <v>-7.8491</v>
      </c>
      <c r="M605" s="181">
        <v>2.1556999999999999</v>
      </c>
      <c r="N605" s="181">
        <v>13.7971</v>
      </c>
      <c r="O605" s="181">
        <v>15.376300000000001</v>
      </c>
      <c r="P605" s="181">
        <v>13.243399999999999</v>
      </c>
      <c r="Q605" s="181">
        <v>14.347</v>
      </c>
      <c r="R605" s="181">
        <v>32.793799999999997</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44679</v>
      </c>
      <c r="E606" s="181">
        <v>89.04</v>
      </c>
      <c r="F606" s="181">
        <v>0.97529999999999994</v>
      </c>
      <c r="G606" s="181">
        <v>0.72399999999999998</v>
      </c>
      <c r="H606" s="181">
        <v>-1.3953</v>
      </c>
      <c r="I606" s="181">
        <v>-2.0893000000000002</v>
      </c>
      <c r="J606" s="181">
        <v>-1.0995999999999999</v>
      </c>
      <c r="K606" s="181">
        <v>-4.3609</v>
      </c>
      <c r="L606" s="181">
        <v>-7.2112999999999996</v>
      </c>
      <c r="M606" s="181">
        <v>3.1629999999999998</v>
      </c>
      <c r="N606" s="181">
        <v>15.2621</v>
      </c>
      <c r="O606" s="181">
        <v>16.799099999999999</v>
      </c>
      <c r="P606" s="181">
        <v>14.7942</v>
      </c>
      <c r="Q606" s="181">
        <v>17.530799999999999</v>
      </c>
      <c r="R606" s="181">
        <v>34.472499999999997</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44679</v>
      </c>
      <c r="E607" s="181">
        <v>13.950900000000001</v>
      </c>
      <c r="F607" s="181">
        <v>0.93179999999999996</v>
      </c>
      <c r="G607" s="181">
        <v>1.4390000000000001</v>
      </c>
      <c r="H607" s="181">
        <v>-1.0841000000000001</v>
      </c>
      <c r="I607" s="181">
        <v>-1.4043000000000001</v>
      </c>
      <c r="J607" s="181">
        <v>1.3895999999999999</v>
      </c>
      <c r="K607" s="181">
        <v>-2.3511000000000002</v>
      </c>
      <c r="L607" s="181">
        <v>-9.9146000000000001</v>
      </c>
      <c r="M607" s="181">
        <v>-4.6966000000000001</v>
      </c>
      <c r="N607" s="181">
        <v>3.12</v>
      </c>
      <c r="O607" s="181"/>
      <c r="P607" s="181"/>
      <c r="Q607" s="181">
        <v>14.073</v>
      </c>
      <c r="R607" s="181">
        <v>30.191500000000001</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44679</v>
      </c>
      <c r="E608" s="181">
        <v>13.2042</v>
      </c>
      <c r="F608" s="181">
        <v>0.92559999999999998</v>
      </c>
      <c r="G608" s="181">
        <v>1.4201999999999999</v>
      </c>
      <c r="H608" s="181">
        <v>-1.1254999999999999</v>
      </c>
      <c r="I608" s="181">
        <v>-1.4935</v>
      </c>
      <c r="J608" s="181">
        <v>1.2001999999999999</v>
      </c>
      <c r="K608" s="181">
        <v>-2.8546</v>
      </c>
      <c r="L608" s="181">
        <v>-10.8553</v>
      </c>
      <c r="M608" s="181">
        <v>-6.2127999999999997</v>
      </c>
      <c r="N608" s="181">
        <v>0.92410000000000003</v>
      </c>
      <c r="O608" s="181"/>
      <c r="P608" s="181"/>
      <c r="Q608" s="181">
        <v>11.6183</v>
      </c>
      <c r="R608" s="181">
        <v>27.3796</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44679</v>
      </c>
      <c r="E609" s="181">
        <v>27.331399999999999</v>
      </c>
      <c r="F609" s="181">
        <v>0.72189999999999999</v>
      </c>
      <c r="G609" s="181">
        <v>1.2916000000000001</v>
      </c>
      <c r="H609" s="181">
        <v>-1.2464999999999999</v>
      </c>
      <c r="I609" s="181">
        <v>-2.9024999999999999</v>
      </c>
      <c r="J609" s="181">
        <v>-1.1800999999999999</v>
      </c>
      <c r="K609" s="181">
        <v>-2.5038</v>
      </c>
      <c r="L609" s="181">
        <v>-6.6509</v>
      </c>
      <c r="M609" s="181">
        <v>6.4663000000000004</v>
      </c>
      <c r="N609" s="181">
        <v>16.848299999999998</v>
      </c>
      <c r="O609" s="181">
        <v>17.221800000000002</v>
      </c>
      <c r="P609" s="181">
        <v>13.236800000000001</v>
      </c>
      <c r="Q609" s="181">
        <v>7.3994999999999997</v>
      </c>
      <c r="R609" s="181">
        <v>39.166600000000003</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44679</v>
      </c>
      <c r="E610" s="181">
        <v>30.125900000000001</v>
      </c>
      <c r="F610" s="181">
        <v>0.72450000000000003</v>
      </c>
      <c r="G610" s="181">
        <v>1.2992999999999999</v>
      </c>
      <c r="H610" s="181">
        <v>-1.2287999999999999</v>
      </c>
      <c r="I610" s="181">
        <v>-2.8654000000000002</v>
      </c>
      <c r="J610" s="181">
        <v>-1.1055999999999999</v>
      </c>
      <c r="K610" s="181">
        <v>-2.3107000000000002</v>
      </c>
      <c r="L610" s="181">
        <v>-6.2625999999999999</v>
      </c>
      <c r="M610" s="181">
        <v>7.1116000000000001</v>
      </c>
      <c r="N610" s="181">
        <v>17.776800000000001</v>
      </c>
      <c r="O610" s="181">
        <v>18.118099999999998</v>
      </c>
      <c r="P610" s="181">
        <v>14.097300000000001</v>
      </c>
      <c r="Q610" s="181">
        <v>16.6814</v>
      </c>
      <c r="R610" s="181">
        <v>40.241300000000003</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44679</v>
      </c>
      <c r="E611" s="181">
        <v>71.334000000000003</v>
      </c>
      <c r="F611" s="181">
        <v>1.0626</v>
      </c>
      <c r="G611" s="181">
        <v>1.4088000000000001</v>
      </c>
      <c r="H611" s="181">
        <v>-1.6191</v>
      </c>
      <c r="I611" s="181">
        <v>-2.7961999999999998</v>
      </c>
      <c r="J611" s="181">
        <v>0.3785</v>
      </c>
      <c r="K611" s="181">
        <v>0.72719999999999996</v>
      </c>
      <c r="L611" s="181">
        <v>0.47610000000000002</v>
      </c>
      <c r="M611" s="181">
        <v>8.6679999999999993</v>
      </c>
      <c r="N611" s="181">
        <v>18.3535</v>
      </c>
      <c r="O611" s="181">
        <v>17.083500000000001</v>
      </c>
      <c r="P611" s="181">
        <v>12.8126</v>
      </c>
      <c r="Q611" s="181">
        <v>12.696099999999999</v>
      </c>
      <c r="R611" s="181">
        <v>37.571800000000003</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44679</v>
      </c>
      <c r="E612" s="181">
        <v>80.290999999999997</v>
      </c>
      <c r="F612" s="181">
        <v>1.0662</v>
      </c>
      <c r="G612" s="181">
        <v>1.4198</v>
      </c>
      <c r="H612" s="181">
        <v>-1.5932999999999999</v>
      </c>
      <c r="I612" s="181">
        <v>-2.7448000000000001</v>
      </c>
      <c r="J612" s="181">
        <v>0.49059999999999998</v>
      </c>
      <c r="K612" s="181">
        <v>1.0750999999999999</v>
      </c>
      <c r="L612" s="181">
        <v>1.1655</v>
      </c>
      <c r="M612" s="181">
        <v>9.7845999999999993</v>
      </c>
      <c r="N612" s="181">
        <v>19.962599999999998</v>
      </c>
      <c r="O612" s="181">
        <v>18.599399999999999</v>
      </c>
      <c r="P612" s="181">
        <v>14.227499999999999</v>
      </c>
      <c r="Q612" s="181">
        <v>15.872999999999999</v>
      </c>
      <c r="R612" s="181">
        <v>39.417200000000001</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44679</v>
      </c>
      <c r="E613" s="181">
        <v>82.462999999999994</v>
      </c>
      <c r="F613" s="181">
        <v>0.95740000000000003</v>
      </c>
      <c r="G613" s="181">
        <v>1.1543000000000001</v>
      </c>
      <c r="H613" s="181">
        <v>-1.327</v>
      </c>
      <c r="I613" s="181">
        <v>-2.0152000000000001</v>
      </c>
      <c r="J613" s="181">
        <v>-0.91320000000000001</v>
      </c>
      <c r="K613" s="181">
        <v>-0.31909999999999999</v>
      </c>
      <c r="L613" s="181">
        <v>-1.6740999999999999</v>
      </c>
      <c r="M613" s="181">
        <v>4.3281000000000001</v>
      </c>
      <c r="N613" s="181">
        <v>15.1187</v>
      </c>
      <c r="O613" s="181">
        <v>13.822800000000001</v>
      </c>
      <c r="P613" s="181">
        <v>10.3489</v>
      </c>
      <c r="Q613" s="181">
        <v>14.3286</v>
      </c>
      <c r="R613" s="181">
        <v>34.901899999999998</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44679</v>
      </c>
      <c r="E614" s="181">
        <v>77.606999999999999</v>
      </c>
      <c r="F614" s="181">
        <v>0.95609999999999995</v>
      </c>
      <c r="G614" s="181">
        <v>1.1482000000000001</v>
      </c>
      <c r="H614" s="181">
        <v>-1.3424</v>
      </c>
      <c r="I614" s="181">
        <v>-2.0472000000000001</v>
      </c>
      <c r="J614" s="181">
        <v>-0.97989999999999999</v>
      </c>
      <c r="K614" s="181">
        <v>-0.50890000000000002</v>
      </c>
      <c r="L614" s="181">
        <v>-2.0485000000000002</v>
      </c>
      <c r="M614" s="181">
        <v>3.7332999999999998</v>
      </c>
      <c r="N614" s="181">
        <v>14.247199999999999</v>
      </c>
      <c r="O614" s="181">
        <v>13.094200000000001</v>
      </c>
      <c r="P614" s="181">
        <v>9.6054999999999993</v>
      </c>
      <c r="Q614" s="181">
        <v>13.5052</v>
      </c>
      <c r="R614" s="181">
        <v>33.962299999999999</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44679</v>
      </c>
      <c r="E615" s="181">
        <v>106.8601</v>
      </c>
      <c r="F615" s="181">
        <v>1.115</v>
      </c>
      <c r="G615" s="181">
        <v>0.99209999999999998</v>
      </c>
      <c r="H615" s="181">
        <v>-1.2732000000000001</v>
      </c>
      <c r="I615" s="181">
        <v>-2.0013000000000001</v>
      </c>
      <c r="J615" s="181">
        <v>-7.7000000000000002E-3</v>
      </c>
      <c r="K615" s="181">
        <v>-0.56689999999999996</v>
      </c>
      <c r="L615" s="181">
        <v>-3.7616999999999998</v>
      </c>
      <c r="M615" s="181">
        <v>7.8978999999999999</v>
      </c>
      <c r="N615" s="181">
        <v>18.252199999999998</v>
      </c>
      <c r="O615" s="181">
        <v>15.0045</v>
      </c>
      <c r="P615" s="181">
        <v>12.9857</v>
      </c>
      <c r="Q615" s="181">
        <v>14.593</v>
      </c>
      <c r="R615" s="181">
        <v>33.721400000000003</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1924</v>
      </c>
      <c r="C616" s="177">
        <v>100865</v>
      </c>
      <c r="D616" s="180">
        <v>44679</v>
      </c>
      <c r="E616" s="181">
        <v>97.077100000000002</v>
      </c>
      <c r="F616" s="181">
        <v>1.1116999999999999</v>
      </c>
      <c r="G616" s="181">
        <v>0.98229999999999995</v>
      </c>
      <c r="H616" s="181">
        <v>-1.2956000000000001</v>
      </c>
      <c r="I616" s="181">
        <v>-2.0497000000000001</v>
      </c>
      <c r="J616" s="181">
        <v>-0.1116</v>
      </c>
      <c r="K616" s="181">
        <v>-0.86929999999999996</v>
      </c>
      <c r="L616" s="181">
        <v>-4.3562000000000003</v>
      </c>
      <c r="M616" s="181">
        <v>6.8872</v>
      </c>
      <c r="N616" s="181">
        <v>16.7727</v>
      </c>
      <c r="O616" s="181">
        <v>13.6372</v>
      </c>
      <c r="P616" s="181">
        <v>11.6327</v>
      </c>
      <c r="Q616" s="181">
        <v>9.7452000000000005</v>
      </c>
      <c r="R616" s="181">
        <v>32.055</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432</v>
      </c>
      <c r="C617" s="177">
        <v>139781</v>
      </c>
      <c r="D617" s="180">
        <v>44679</v>
      </c>
      <c r="E617" s="181">
        <v>20.503399999999999</v>
      </c>
      <c r="F617" s="181">
        <v>1.1704000000000001</v>
      </c>
      <c r="G617" s="181">
        <v>0.75829999999999997</v>
      </c>
      <c r="H617" s="181">
        <v>-1.702</v>
      </c>
      <c r="I617" s="181">
        <v>-2.2582</v>
      </c>
      <c r="J617" s="181">
        <v>0.52070000000000005</v>
      </c>
      <c r="K617" s="181">
        <v>0.19839999999999999</v>
      </c>
      <c r="L617" s="181">
        <v>-1.9712000000000001</v>
      </c>
      <c r="M617" s="181">
        <v>9.1075999999999997</v>
      </c>
      <c r="N617" s="181">
        <v>23.3413</v>
      </c>
      <c r="O617" s="181">
        <v>18.601099999999999</v>
      </c>
      <c r="P617" s="181">
        <v>12.5663</v>
      </c>
      <c r="Q617" s="181">
        <v>13.867699999999999</v>
      </c>
      <c r="R617" s="181">
        <v>41.401400000000002</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433</v>
      </c>
      <c r="C618" s="177">
        <v>139783</v>
      </c>
      <c r="D618" s="180">
        <v>44679</v>
      </c>
      <c r="E618" s="181">
        <v>18.421399999999998</v>
      </c>
      <c r="F618" s="181">
        <v>1.1653</v>
      </c>
      <c r="G618" s="181">
        <v>0.74380000000000002</v>
      </c>
      <c r="H618" s="181">
        <v>-1.7352000000000001</v>
      </c>
      <c r="I618" s="181">
        <v>-2.3292000000000002</v>
      </c>
      <c r="J618" s="181">
        <v>0.37</v>
      </c>
      <c r="K618" s="181">
        <v>-0.23069999999999999</v>
      </c>
      <c r="L618" s="181">
        <v>-2.8028</v>
      </c>
      <c r="M618" s="181">
        <v>7.7268999999999997</v>
      </c>
      <c r="N618" s="181">
        <v>21.277999999999999</v>
      </c>
      <c r="O618" s="181">
        <v>16.623699999999999</v>
      </c>
      <c r="P618" s="181">
        <v>10.467499999999999</v>
      </c>
      <c r="Q618" s="181">
        <v>11.6836</v>
      </c>
      <c r="R618" s="181">
        <v>39.055399999999999</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44679</v>
      </c>
      <c r="E619" s="181">
        <v>33.468000000000004</v>
      </c>
      <c r="F619" s="181">
        <v>1.1178999999999999</v>
      </c>
      <c r="G619" s="181">
        <v>1.3844000000000001</v>
      </c>
      <c r="H619" s="181">
        <v>-1.2714000000000001</v>
      </c>
      <c r="I619" s="181">
        <v>-1.5705</v>
      </c>
      <c r="J619" s="181">
        <v>2.1143999999999998</v>
      </c>
      <c r="K619" s="181">
        <v>6.2799999999999995E-2</v>
      </c>
      <c r="L619" s="181">
        <v>-2.63</v>
      </c>
      <c r="M619" s="181">
        <v>8.2056000000000004</v>
      </c>
      <c r="N619" s="181">
        <v>20.086099999999998</v>
      </c>
      <c r="O619" s="181">
        <v>21.738800000000001</v>
      </c>
      <c r="P619" s="181">
        <v>18.537199999999999</v>
      </c>
      <c r="Q619" s="181">
        <v>21.000900000000001</v>
      </c>
      <c r="R619" s="181">
        <v>43.631399999999999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44679</v>
      </c>
      <c r="E620" s="181">
        <v>30.577999999999999</v>
      </c>
      <c r="F620" s="181">
        <v>1.1144000000000001</v>
      </c>
      <c r="G620" s="181">
        <v>1.3758999999999999</v>
      </c>
      <c r="H620" s="181">
        <v>-1.2976000000000001</v>
      </c>
      <c r="I620" s="181">
        <v>-1.6247</v>
      </c>
      <c r="J620" s="181">
        <v>2.0015000000000001</v>
      </c>
      <c r="K620" s="181">
        <v>-0.25119999999999998</v>
      </c>
      <c r="L620" s="181">
        <v>-3.2524999999999999</v>
      </c>
      <c r="M620" s="181">
        <v>7.1708999999999996</v>
      </c>
      <c r="N620" s="181">
        <v>18.560700000000001</v>
      </c>
      <c r="O620" s="181">
        <v>19.955100000000002</v>
      </c>
      <c r="P620" s="181">
        <v>16.892900000000001</v>
      </c>
      <c r="Q620" s="181">
        <v>19.288699999999999</v>
      </c>
      <c r="R620" s="181">
        <v>41.634599999999999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44679</v>
      </c>
      <c r="E621" s="181">
        <v>27.927</v>
      </c>
      <c r="F621" s="181">
        <v>0.91020000000000001</v>
      </c>
      <c r="G621" s="181">
        <v>1.0760000000000001</v>
      </c>
      <c r="H621" s="181">
        <v>-1.1203000000000001</v>
      </c>
      <c r="I621" s="181">
        <v>-1.3371999999999999</v>
      </c>
      <c r="J621" s="181">
        <v>3.387</v>
      </c>
      <c r="K621" s="181">
        <v>-4.1494999999999997</v>
      </c>
      <c r="L621" s="181">
        <v>-5.7358000000000002</v>
      </c>
      <c r="M621" s="181">
        <v>0.4355</v>
      </c>
      <c r="N621" s="181">
        <v>14.5357</v>
      </c>
      <c r="O621" s="181">
        <v>15.7982</v>
      </c>
      <c r="P621" s="181">
        <v>11.829499999999999</v>
      </c>
      <c r="Q621" s="181">
        <v>15.170400000000001</v>
      </c>
      <c r="R621" s="181">
        <v>33.813499999999998</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44679</v>
      </c>
      <c r="E622" s="181">
        <v>25.343499999999999</v>
      </c>
      <c r="F622" s="181">
        <v>0.90700000000000003</v>
      </c>
      <c r="G622" s="181">
        <v>1.0664</v>
      </c>
      <c r="H622" s="181">
        <v>-1.1420999999999999</v>
      </c>
      <c r="I622" s="181">
        <v>-1.3902000000000001</v>
      </c>
      <c r="J622" s="181">
        <v>3.2797000000000001</v>
      </c>
      <c r="K622" s="181">
        <v>-4.4268999999999998</v>
      </c>
      <c r="L622" s="181">
        <v>-6.2948000000000004</v>
      </c>
      <c r="M622" s="181">
        <v>-0.4869</v>
      </c>
      <c r="N622" s="181">
        <v>13.116400000000001</v>
      </c>
      <c r="O622" s="181">
        <v>14.288500000000001</v>
      </c>
      <c r="P622" s="181">
        <v>10.392899999999999</v>
      </c>
      <c r="Q622" s="181">
        <v>13.6431</v>
      </c>
      <c r="R622" s="181">
        <v>32.073900000000002</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1994</v>
      </c>
      <c r="C623" s="177">
        <v>135654</v>
      </c>
      <c r="D623" s="180">
        <v>44679</v>
      </c>
      <c r="E623" s="181">
        <v>22.313199999999998</v>
      </c>
      <c r="F623" s="181">
        <v>1.0447</v>
      </c>
      <c r="G623" s="181">
        <v>1.3351999999999999</v>
      </c>
      <c r="H623" s="181">
        <v>-1.2804</v>
      </c>
      <c r="I623" s="181">
        <v>-1.2411000000000001</v>
      </c>
      <c r="J623" s="181">
        <v>1.5690999999999999</v>
      </c>
      <c r="K623" s="181">
        <v>-1.5226</v>
      </c>
      <c r="L623" s="181">
        <v>-4.3169000000000004</v>
      </c>
      <c r="M623" s="181">
        <v>9.1890000000000001</v>
      </c>
      <c r="N623" s="181">
        <v>18.104299999999999</v>
      </c>
      <c r="O623" s="181">
        <v>13.312099999999999</v>
      </c>
      <c r="P623" s="181">
        <v>11.1248</v>
      </c>
      <c r="Q623" s="181">
        <v>13.514699999999999</v>
      </c>
      <c r="R623" s="181">
        <v>35.025799999999997</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1995</v>
      </c>
      <c r="C624" s="177">
        <v>135655</v>
      </c>
      <c r="D624" s="180">
        <v>44679</v>
      </c>
      <c r="E624" s="181">
        <v>20.017600000000002</v>
      </c>
      <c r="F624" s="181">
        <v>1.0392999999999999</v>
      </c>
      <c r="G624" s="181">
        <v>1.3185</v>
      </c>
      <c r="H624" s="181">
        <v>-1.3187</v>
      </c>
      <c r="I624" s="181">
        <v>-1.3206</v>
      </c>
      <c r="J624" s="181">
        <v>1.4057999999999999</v>
      </c>
      <c r="K624" s="181">
        <v>-1.9975000000000001</v>
      </c>
      <c r="L624" s="181">
        <v>-5.2305000000000001</v>
      </c>
      <c r="M624" s="181">
        <v>7.6567999999999996</v>
      </c>
      <c r="N624" s="181">
        <v>15.887499999999999</v>
      </c>
      <c r="O624" s="181">
        <v>11.3033</v>
      </c>
      <c r="P624" s="181">
        <v>9.2091999999999992</v>
      </c>
      <c r="Q624" s="181">
        <v>11.5848</v>
      </c>
      <c r="R624" s="181">
        <v>32.485900000000001</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44679</v>
      </c>
      <c r="E625" s="181">
        <v>76.438599999999994</v>
      </c>
      <c r="F625" s="181">
        <v>1.1085</v>
      </c>
      <c r="G625" s="181">
        <v>1.4924999999999999</v>
      </c>
      <c r="H625" s="181">
        <v>-1.0137</v>
      </c>
      <c r="I625" s="181">
        <v>-2.1396000000000002</v>
      </c>
      <c r="J625" s="181">
        <v>0.95730000000000004</v>
      </c>
      <c r="K625" s="181">
        <v>0.1726</v>
      </c>
      <c r="L625" s="181">
        <v>-2.4514</v>
      </c>
      <c r="M625" s="181">
        <v>9.9428000000000001</v>
      </c>
      <c r="N625" s="181">
        <v>20.630299999999998</v>
      </c>
      <c r="O625" s="181">
        <v>10.575100000000001</v>
      </c>
      <c r="P625" s="181">
        <v>6.3597000000000001</v>
      </c>
      <c r="Q625" s="181">
        <v>13.025499999999999</v>
      </c>
      <c r="R625" s="181">
        <v>40.670099999999998</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44679</v>
      </c>
      <c r="E626" s="181">
        <v>82.054100000000005</v>
      </c>
      <c r="F626" s="181">
        <v>1.1105</v>
      </c>
      <c r="G626" s="181">
        <v>1.4984999999999999</v>
      </c>
      <c r="H626" s="181">
        <v>-1.0002</v>
      </c>
      <c r="I626" s="181">
        <v>-2.1105</v>
      </c>
      <c r="J626" s="181">
        <v>1.0187999999999999</v>
      </c>
      <c r="K626" s="181">
        <v>0.34770000000000001</v>
      </c>
      <c r="L626" s="181">
        <v>-2.1025999999999998</v>
      </c>
      <c r="M626" s="181">
        <v>10.5366</v>
      </c>
      <c r="N626" s="181">
        <v>21.478999999999999</v>
      </c>
      <c r="O626" s="181">
        <v>11.344900000000001</v>
      </c>
      <c r="P626" s="181">
        <v>7.2030000000000003</v>
      </c>
      <c r="Q626" s="181">
        <v>13.6913</v>
      </c>
      <c r="R626" s="181">
        <v>41.667499999999997</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44679</v>
      </c>
      <c r="E627" s="181">
        <v>19.380800000000001</v>
      </c>
      <c r="F627" s="181">
        <v>0.94589999999999996</v>
      </c>
      <c r="G627" s="181">
        <v>1.4245000000000001</v>
      </c>
      <c r="H627" s="181">
        <v>-0.19359999999999999</v>
      </c>
      <c r="I627" s="181">
        <v>-0.70599999999999996</v>
      </c>
      <c r="J627" s="181">
        <v>1.3423</v>
      </c>
      <c r="K627" s="181">
        <v>1.2972999999999999</v>
      </c>
      <c r="L627" s="181">
        <v>2.4588000000000001</v>
      </c>
      <c r="M627" s="181">
        <v>12.616899999999999</v>
      </c>
      <c r="N627" s="181">
        <v>26.5867</v>
      </c>
      <c r="O627" s="181"/>
      <c r="P627" s="181"/>
      <c r="Q627" s="181">
        <v>27.0443</v>
      </c>
      <c r="R627" s="181">
        <v>46.357300000000002</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44679</v>
      </c>
      <c r="E628" s="181">
        <v>18.7257</v>
      </c>
      <c r="F628" s="181">
        <v>0.94169999999999998</v>
      </c>
      <c r="G628" s="181">
        <v>1.4124000000000001</v>
      </c>
      <c r="H628" s="181">
        <v>-0.22059999999999999</v>
      </c>
      <c r="I628" s="181">
        <v>-0.7631</v>
      </c>
      <c r="J628" s="181">
        <v>1.2249000000000001</v>
      </c>
      <c r="K628" s="181">
        <v>0.9657</v>
      </c>
      <c r="L628" s="181">
        <v>1.79</v>
      </c>
      <c r="M628" s="181">
        <v>11.514900000000001</v>
      </c>
      <c r="N628" s="181">
        <v>24.9438</v>
      </c>
      <c r="O628" s="181"/>
      <c r="P628" s="181"/>
      <c r="Q628" s="181">
        <v>25.473800000000001</v>
      </c>
      <c r="R628" s="181">
        <v>44.5398</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1969</v>
      </c>
      <c r="C629" s="177">
        <v>135601</v>
      </c>
      <c r="D629" s="180">
        <v>44679</v>
      </c>
      <c r="E629" s="181">
        <v>25.97</v>
      </c>
      <c r="F629" s="181">
        <v>0.93279999999999996</v>
      </c>
      <c r="G629" s="181">
        <v>1.3661000000000001</v>
      </c>
      <c r="H629" s="181">
        <v>-0.95350000000000001</v>
      </c>
      <c r="I629" s="181">
        <v>-2.0369999999999999</v>
      </c>
      <c r="J629" s="181">
        <v>1.0899000000000001</v>
      </c>
      <c r="K629" s="181">
        <v>0.4254</v>
      </c>
      <c r="L629" s="181">
        <v>2.7700999999999998</v>
      </c>
      <c r="M629" s="181">
        <v>12.913</v>
      </c>
      <c r="N629" s="181">
        <v>26.006799999999998</v>
      </c>
      <c r="O629" s="181">
        <v>19.805099999999999</v>
      </c>
      <c r="P629" s="181">
        <v>15.1911</v>
      </c>
      <c r="Q629" s="181">
        <v>16.125599999999999</v>
      </c>
      <c r="R629" s="181">
        <v>43.966200000000001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1970</v>
      </c>
      <c r="C630" s="177">
        <v>135598</v>
      </c>
      <c r="D630" s="180">
        <v>44679</v>
      </c>
      <c r="E630" s="181">
        <v>23.82</v>
      </c>
      <c r="F630" s="181">
        <v>0.93220000000000003</v>
      </c>
      <c r="G630" s="181">
        <v>1.4049</v>
      </c>
      <c r="H630" s="181">
        <v>-0.95630000000000004</v>
      </c>
      <c r="I630" s="181">
        <v>-2.0962000000000001</v>
      </c>
      <c r="J630" s="181">
        <v>0.97499999999999998</v>
      </c>
      <c r="K630" s="181">
        <v>8.4000000000000005E-2</v>
      </c>
      <c r="L630" s="181">
        <v>2.1002999999999998</v>
      </c>
      <c r="M630" s="181">
        <v>11.8835</v>
      </c>
      <c r="N630" s="181">
        <v>24.516500000000001</v>
      </c>
      <c r="O630" s="181">
        <v>18.239100000000001</v>
      </c>
      <c r="P630" s="181">
        <v>13.4496</v>
      </c>
      <c r="Q630" s="181">
        <v>14.5642</v>
      </c>
      <c r="R630" s="181">
        <v>42.259900000000002</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44679</v>
      </c>
      <c r="E633" s="181">
        <v>232.26439999999999</v>
      </c>
      <c r="F633" s="181">
        <v>0.28470000000000001</v>
      </c>
      <c r="G633" s="181">
        <v>1.9322999999999999</v>
      </c>
      <c r="H633" s="181">
        <v>-1.7554000000000001</v>
      </c>
      <c r="I633" s="181">
        <v>-1.8763000000000001</v>
      </c>
      <c r="J633" s="181">
        <v>4.0891999999999999</v>
      </c>
      <c r="K633" s="181">
        <v>5.3524000000000003</v>
      </c>
      <c r="L633" s="181">
        <v>8.0785999999999998</v>
      </c>
      <c r="M633" s="181">
        <v>13.395899999999999</v>
      </c>
      <c r="N633" s="181">
        <v>36.547600000000003</v>
      </c>
      <c r="O633" s="181">
        <v>35.1721</v>
      </c>
      <c r="P633" s="181">
        <v>23.168600000000001</v>
      </c>
      <c r="Q633" s="181">
        <v>15.3018</v>
      </c>
      <c r="R633" s="181">
        <v>71.9709</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44679</v>
      </c>
      <c r="E634" s="181">
        <v>249.76130000000001</v>
      </c>
      <c r="F634" s="181">
        <v>0.28960000000000002</v>
      </c>
      <c r="G634" s="181">
        <v>1.9467000000000001</v>
      </c>
      <c r="H634" s="181">
        <v>-1.7223999999999999</v>
      </c>
      <c r="I634" s="181">
        <v>-1.8048</v>
      </c>
      <c r="J634" s="181">
        <v>4.2403000000000004</v>
      </c>
      <c r="K634" s="181">
        <v>5.8304999999999998</v>
      </c>
      <c r="L634" s="181">
        <v>9.1143999999999998</v>
      </c>
      <c r="M634" s="181">
        <v>15.0953</v>
      </c>
      <c r="N634" s="181">
        <v>39.354999999999997</v>
      </c>
      <c r="O634" s="181">
        <v>37.703699999999998</v>
      </c>
      <c r="P634" s="181">
        <v>24.7531</v>
      </c>
      <c r="Q634" s="181">
        <v>22.024100000000001</v>
      </c>
      <c r="R634" s="181">
        <v>75.455200000000005</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44679</v>
      </c>
      <c r="E635" s="181">
        <v>75.7</v>
      </c>
      <c r="F635" s="181">
        <v>0.74529999999999996</v>
      </c>
      <c r="G635" s="181">
        <v>2.0352999999999999</v>
      </c>
      <c r="H635" s="181">
        <v>-0.51259999999999994</v>
      </c>
      <c r="I635" s="181">
        <v>-1.6372</v>
      </c>
      <c r="J635" s="181">
        <v>1.2574000000000001</v>
      </c>
      <c r="K635" s="181">
        <v>0.3579</v>
      </c>
      <c r="L635" s="181">
        <v>-3.4316</v>
      </c>
      <c r="M635" s="181">
        <v>3.7555000000000001</v>
      </c>
      <c r="N635" s="181">
        <v>12.032</v>
      </c>
      <c r="O635" s="181">
        <v>10.624700000000001</v>
      </c>
      <c r="P635" s="181">
        <v>9.3795999999999999</v>
      </c>
      <c r="Q635" s="181">
        <v>16.367799999999999</v>
      </c>
      <c r="R635" s="181">
        <v>37.123199999999997</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44679</v>
      </c>
      <c r="E636" s="181">
        <v>74.27</v>
      </c>
      <c r="F636" s="181">
        <v>0.74609999999999999</v>
      </c>
      <c r="G636" s="181">
        <v>2.0331999999999999</v>
      </c>
      <c r="H636" s="181">
        <v>-0.53569999999999995</v>
      </c>
      <c r="I636" s="181">
        <v>-1.6681999999999999</v>
      </c>
      <c r="J636" s="181">
        <v>1.2129000000000001</v>
      </c>
      <c r="K636" s="181">
        <v>0.22939999999999999</v>
      </c>
      <c r="L636" s="181">
        <v>-3.6831</v>
      </c>
      <c r="M636" s="181">
        <v>3.3824999999999998</v>
      </c>
      <c r="N636" s="181">
        <v>11.4998</v>
      </c>
      <c r="O636" s="181">
        <v>10.0831</v>
      </c>
      <c r="P636" s="181">
        <v>8.9634999999999998</v>
      </c>
      <c r="Q636" s="181">
        <v>16.021100000000001</v>
      </c>
      <c r="R636" s="181">
        <v>36.467500000000001</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44679</v>
      </c>
      <c r="E637" s="181">
        <v>232.5556</v>
      </c>
      <c r="F637" s="181">
        <v>0.85560000000000003</v>
      </c>
      <c r="G637" s="181">
        <v>1.6937</v>
      </c>
      <c r="H637" s="181">
        <v>-1.24</v>
      </c>
      <c r="I637" s="181">
        <v>-1.5869</v>
      </c>
      <c r="J637" s="181">
        <v>2.2608999999999999</v>
      </c>
      <c r="K637" s="181">
        <v>-9.4799999999999995E-2</v>
      </c>
      <c r="L637" s="181">
        <v>-2.6377000000000002</v>
      </c>
      <c r="M637" s="181">
        <v>8.1763999999999992</v>
      </c>
      <c r="N637" s="181">
        <v>19.229600000000001</v>
      </c>
      <c r="O637" s="181">
        <v>15.648400000000001</v>
      </c>
      <c r="P637" s="181">
        <v>11.9579</v>
      </c>
      <c r="Q637" s="181">
        <v>14.173</v>
      </c>
      <c r="R637" s="181">
        <v>38.6708</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44679</v>
      </c>
      <c r="E638" s="181">
        <v>682.58401790579296</v>
      </c>
      <c r="F638" s="181">
        <v>0.8538</v>
      </c>
      <c r="G638" s="181">
        <v>1.6881999999999999</v>
      </c>
      <c r="H638" s="181">
        <v>-1.2519</v>
      </c>
      <c r="I638" s="181">
        <v>-1.6125</v>
      </c>
      <c r="J638" s="181">
        <v>2.2037</v>
      </c>
      <c r="K638" s="181">
        <v>-0.26319999999999999</v>
      </c>
      <c r="L638" s="181">
        <v>-2.9529000000000001</v>
      </c>
      <c r="M638" s="181">
        <v>7.6601999999999997</v>
      </c>
      <c r="N638" s="181">
        <v>18.485900000000001</v>
      </c>
      <c r="O638" s="181">
        <v>14.9359</v>
      </c>
      <c r="P638" s="181">
        <v>11.2265</v>
      </c>
      <c r="Q638" s="181">
        <v>15.6214</v>
      </c>
      <c r="R638" s="181">
        <v>37.805300000000003</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44679</v>
      </c>
      <c r="E639" s="181">
        <v>26.229600000000001</v>
      </c>
      <c r="F639" s="181">
        <v>0.52200000000000002</v>
      </c>
      <c r="G639" s="181">
        <v>1.2835000000000001</v>
      </c>
      <c r="H639" s="181">
        <v>-1.0077</v>
      </c>
      <c r="I639" s="181">
        <v>-1.3565</v>
      </c>
      <c r="J639" s="181">
        <v>0.79549999999999998</v>
      </c>
      <c r="K639" s="181">
        <v>9.7699999999999995E-2</v>
      </c>
      <c r="L639" s="181">
        <v>6.7724000000000002</v>
      </c>
      <c r="M639" s="181">
        <v>17.0228</v>
      </c>
      <c r="N639" s="181">
        <v>27.863800000000001</v>
      </c>
      <c r="O639" s="181">
        <v>24.101299999999998</v>
      </c>
      <c r="P639" s="181">
        <v>15.8835</v>
      </c>
      <c r="Q639" s="181">
        <v>14.361700000000001</v>
      </c>
      <c r="R639" s="181">
        <v>55.395699999999998</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44679</v>
      </c>
      <c r="E640" s="181">
        <v>25.5106</v>
      </c>
      <c r="F640" s="181">
        <v>0.52129999999999999</v>
      </c>
      <c r="G640" s="181">
        <v>1.2807999999999999</v>
      </c>
      <c r="H640" s="181">
        <v>-1.0139</v>
      </c>
      <c r="I640" s="181">
        <v>-1.3706</v>
      </c>
      <c r="J640" s="181">
        <v>0.76549999999999996</v>
      </c>
      <c r="K640" s="181">
        <v>7.4000000000000003E-3</v>
      </c>
      <c r="L640" s="181">
        <v>6.5823999999999998</v>
      </c>
      <c r="M640" s="181">
        <v>16.7117</v>
      </c>
      <c r="N640" s="181">
        <v>27.412199999999999</v>
      </c>
      <c r="O640" s="181">
        <v>23.665600000000001</v>
      </c>
      <c r="P640" s="181">
        <v>15.3322</v>
      </c>
      <c r="Q640" s="181">
        <v>13.9221</v>
      </c>
      <c r="R640" s="181">
        <v>54.846600000000002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44679</v>
      </c>
      <c r="E641" s="181">
        <v>27.651299999999999</v>
      </c>
      <c r="F641" s="181">
        <v>0.51580000000000004</v>
      </c>
      <c r="G641" s="181">
        <v>1.262</v>
      </c>
      <c r="H641" s="181">
        <v>-0.98260000000000003</v>
      </c>
      <c r="I641" s="181">
        <v>-1.1910000000000001</v>
      </c>
      <c r="J641" s="181">
        <v>1.0107999999999999</v>
      </c>
      <c r="K641" s="181">
        <v>0.1449</v>
      </c>
      <c r="L641" s="181">
        <v>6.0929000000000002</v>
      </c>
      <c r="M641" s="181">
        <v>16.137499999999999</v>
      </c>
      <c r="N641" s="181">
        <v>27.404800000000002</v>
      </c>
      <c r="O641" s="181">
        <v>25.000699999999998</v>
      </c>
      <c r="P641" s="181">
        <v>16.721399999999999</v>
      </c>
      <c r="Q641" s="181">
        <v>15.410500000000001</v>
      </c>
      <c r="R641" s="181">
        <v>53.9191</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44679</v>
      </c>
      <c r="E642" s="181">
        <v>26.902100000000001</v>
      </c>
      <c r="F642" s="181">
        <v>0.51490000000000002</v>
      </c>
      <c r="G642" s="181">
        <v>1.2591000000000001</v>
      </c>
      <c r="H642" s="181">
        <v>-0.98929999999999996</v>
      </c>
      <c r="I642" s="181">
        <v>-1.2053</v>
      </c>
      <c r="J642" s="181">
        <v>0.98080000000000001</v>
      </c>
      <c r="K642" s="181">
        <v>5.8400000000000001E-2</v>
      </c>
      <c r="L642" s="181">
        <v>5.9078999999999997</v>
      </c>
      <c r="M642" s="181">
        <v>15.833</v>
      </c>
      <c r="N642" s="181">
        <v>26.9602</v>
      </c>
      <c r="O642" s="181">
        <v>24.567900000000002</v>
      </c>
      <c r="P642" s="181">
        <v>16.1798</v>
      </c>
      <c r="Q642" s="181">
        <v>14.963800000000001</v>
      </c>
      <c r="R642" s="181">
        <v>53.381500000000003</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44679</v>
      </c>
      <c r="E643" s="181">
        <v>27.570499999999999</v>
      </c>
      <c r="F643" s="181">
        <v>0.54669999999999996</v>
      </c>
      <c r="G643" s="181">
        <v>1.2761</v>
      </c>
      <c r="H643" s="181">
        <v>-1.0309999999999999</v>
      </c>
      <c r="I643" s="181">
        <v>-1.4184000000000001</v>
      </c>
      <c r="J643" s="181">
        <v>0.73809999999999998</v>
      </c>
      <c r="K643" s="181">
        <v>0.21479999999999999</v>
      </c>
      <c r="L643" s="181">
        <v>7.3613</v>
      </c>
      <c r="M643" s="181">
        <v>17.540900000000001</v>
      </c>
      <c r="N643" s="181">
        <v>28.702400000000001</v>
      </c>
      <c r="O643" s="181">
        <v>25.2316</v>
      </c>
      <c r="P643" s="181">
        <v>17.692399999999999</v>
      </c>
      <c r="Q643" s="181">
        <v>18.1539</v>
      </c>
      <c r="R643" s="181">
        <v>54.730899999999998</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44679</v>
      </c>
      <c r="E644" s="181">
        <v>26.2027</v>
      </c>
      <c r="F644" s="181">
        <v>0.54530000000000001</v>
      </c>
      <c r="G644" s="181">
        <v>1.2723</v>
      </c>
      <c r="H644" s="181">
        <v>-1.0389999999999999</v>
      </c>
      <c r="I644" s="181">
        <v>-1.4365000000000001</v>
      </c>
      <c r="J644" s="181">
        <v>0.69979999999999998</v>
      </c>
      <c r="K644" s="181">
        <v>0.1043</v>
      </c>
      <c r="L644" s="181">
        <v>7.1215999999999999</v>
      </c>
      <c r="M644" s="181">
        <v>17.145299999999999</v>
      </c>
      <c r="N644" s="181">
        <v>28.126799999999999</v>
      </c>
      <c r="O644" s="181">
        <v>24.64</v>
      </c>
      <c r="P644" s="181">
        <v>16.877300000000002</v>
      </c>
      <c r="Q644" s="181">
        <v>17.1691</v>
      </c>
      <c r="R644" s="181">
        <v>54.009300000000003</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44679</v>
      </c>
      <c r="E645" s="181">
        <v>31.9756</v>
      </c>
      <c r="F645" s="181">
        <v>0.92610000000000003</v>
      </c>
      <c r="G645" s="181">
        <v>1.2514000000000001</v>
      </c>
      <c r="H645" s="181">
        <v>0.47010000000000002</v>
      </c>
      <c r="I645" s="181">
        <v>1.1299999999999999E-2</v>
      </c>
      <c r="J645" s="181">
        <v>5.2039999999999997</v>
      </c>
      <c r="K645" s="181">
        <v>3.5411999999999999</v>
      </c>
      <c r="L645" s="181">
        <v>2.2663000000000002</v>
      </c>
      <c r="M645" s="181">
        <v>12.0535</v>
      </c>
      <c r="N645" s="181">
        <v>44.037500000000001</v>
      </c>
      <c r="O645" s="181">
        <v>35.671300000000002</v>
      </c>
      <c r="P645" s="181">
        <v>25.584299999999999</v>
      </c>
      <c r="Q645" s="181">
        <v>25.714200000000002</v>
      </c>
      <c r="R645" s="181">
        <v>62.374000000000002</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44679</v>
      </c>
      <c r="E646" s="181">
        <v>30.898800000000001</v>
      </c>
      <c r="F646" s="181">
        <v>0.92469999999999997</v>
      </c>
      <c r="G646" s="181">
        <v>1.2475000000000001</v>
      </c>
      <c r="H646" s="181">
        <v>0.4617</v>
      </c>
      <c r="I646" s="181">
        <v>-7.1000000000000004E-3</v>
      </c>
      <c r="J646" s="181">
        <v>5.1641000000000004</v>
      </c>
      <c r="K646" s="181">
        <v>3.4266000000000001</v>
      </c>
      <c r="L646" s="181">
        <v>2.0375000000000001</v>
      </c>
      <c r="M646" s="181">
        <v>11.6762</v>
      </c>
      <c r="N646" s="181">
        <v>43.391199999999998</v>
      </c>
      <c r="O646" s="181">
        <v>35.0227</v>
      </c>
      <c r="P646" s="181">
        <v>24.7441</v>
      </c>
      <c r="Q646" s="181">
        <v>24.869299999999999</v>
      </c>
      <c r="R646" s="181">
        <v>61.611699999999999</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44679</v>
      </c>
      <c r="E647" s="181">
        <v>16.866499999999998</v>
      </c>
      <c r="F647" s="181">
        <v>1.0308999999999999</v>
      </c>
      <c r="G647" s="181">
        <v>1.3344</v>
      </c>
      <c r="H647" s="181">
        <v>-0.61990000000000001</v>
      </c>
      <c r="I647" s="181">
        <v>-1.3401000000000001</v>
      </c>
      <c r="J647" s="181">
        <v>0.69850000000000001</v>
      </c>
      <c r="K647" s="181">
        <v>0.85270000000000001</v>
      </c>
      <c r="L647" s="181">
        <v>-0.1734</v>
      </c>
      <c r="M647" s="181">
        <v>10.349600000000001</v>
      </c>
      <c r="N647" s="181">
        <v>23.007200000000001</v>
      </c>
      <c r="O647" s="181">
        <v>18.4971</v>
      </c>
      <c r="P647" s="181"/>
      <c r="Q647" s="181">
        <v>13.632300000000001</v>
      </c>
      <c r="R647" s="181">
        <v>36.837600000000002</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44679</v>
      </c>
      <c r="E648" s="181">
        <v>16.427199999999999</v>
      </c>
      <c r="F648" s="181">
        <v>1.0295000000000001</v>
      </c>
      <c r="G648" s="181">
        <v>1.3311999999999999</v>
      </c>
      <c r="H648" s="181">
        <v>-0.62729999999999997</v>
      </c>
      <c r="I648" s="181">
        <v>-1.3565</v>
      </c>
      <c r="J648" s="181">
        <v>0.6643</v>
      </c>
      <c r="K648" s="181">
        <v>0.75319999999999998</v>
      </c>
      <c r="L648" s="181">
        <v>-0.37240000000000001</v>
      </c>
      <c r="M648" s="181">
        <v>10.018599999999999</v>
      </c>
      <c r="N648" s="181">
        <v>22.5152</v>
      </c>
      <c r="O648" s="181">
        <v>17.913699999999999</v>
      </c>
      <c r="P648" s="181"/>
      <c r="Q648" s="181">
        <v>12.9015</v>
      </c>
      <c r="R648" s="181">
        <v>36.2256</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44679</v>
      </c>
      <c r="E649" s="181">
        <v>17.8674</v>
      </c>
      <c r="F649" s="181">
        <v>0.43</v>
      </c>
      <c r="G649" s="181">
        <v>0.81589999999999996</v>
      </c>
      <c r="H649" s="181">
        <v>-1.1173999999999999</v>
      </c>
      <c r="I649" s="181">
        <v>-1.3249</v>
      </c>
      <c r="J649" s="181">
        <v>1.7302999999999999</v>
      </c>
      <c r="K649" s="181">
        <v>-0.97050000000000003</v>
      </c>
      <c r="L649" s="181">
        <v>-2.4683999999999999</v>
      </c>
      <c r="M649" s="181">
        <v>6.9782000000000002</v>
      </c>
      <c r="N649" s="181">
        <v>19.977399999999999</v>
      </c>
      <c r="O649" s="181">
        <v>19.069800000000001</v>
      </c>
      <c r="P649" s="181"/>
      <c r="Q649" s="181">
        <v>16.578900000000001</v>
      </c>
      <c r="R649" s="181">
        <v>40.381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44679</v>
      </c>
      <c r="E650" s="181">
        <v>17.4071</v>
      </c>
      <c r="F650" s="181">
        <v>0.42870000000000003</v>
      </c>
      <c r="G650" s="181">
        <v>0.8125</v>
      </c>
      <c r="H650" s="181">
        <v>-1.1252</v>
      </c>
      <c r="I650" s="181">
        <v>-1.341</v>
      </c>
      <c r="J650" s="181">
        <v>1.6954</v>
      </c>
      <c r="K650" s="181">
        <v>-1.0685</v>
      </c>
      <c r="L650" s="181">
        <v>-2.6627999999999998</v>
      </c>
      <c r="M650" s="181">
        <v>6.6571999999999996</v>
      </c>
      <c r="N650" s="181">
        <v>19.4984</v>
      </c>
      <c r="O650" s="181">
        <v>18.418900000000001</v>
      </c>
      <c r="P650" s="181"/>
      <c r="Q650" s="181">
        <v>15.7775</v>
      </c>
      <c r="R650" s="181">
        <v>39.725499999999997</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c r="E651" s="181"/>
      <c r="F651" s="181"/>
      <c r="G651" s="181"/>
      <c r="H651" s="181"/>
      <c r="I651" s="181"/>
      <c r="J651" s="181"/>
      <c r="K651" s="181"/>
      <c r="L651" s="181"/>
      <c r="M651" s="181"/>
      <c r="N651" s="181"/>
      <c r="O651" s="181"/>
      <c r="P651" s="181"/>
      <c r="Q651" s="181"/>
      <c r="R651" s="181"/>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44679</v>
      </c>
      <c r="E652" s="181">
        <v>61.970300000000002</v>
      </c>
      <c r="F652" s="181">
        <v>1.4398</v>
      </c>
      <c r="G652" s="181">
        <v>2.4777</v>
      </c>
      <c r="H652" s="181">
        <v>1.7186999999999999</v>
      </c>
      <c r="I652" s="181">
        <v>1.125</v>
      </c>
      <c r="J652" s="181">
        <v>4.5967000000000002</v>
      </c>
      <c r="K652" s="181">
        <v>5.1481000000000003</v>
      </c>
      <c r="L652" s="181">
        <v>2.1162999999999998</v>
      </c>
      <c r="M652" s="181">
        <v>15.2258</v>
      </c>
      <c r="N652" s="181">
        <v>34.184800000000003</v>
      </c>
      <c r="O652" s="181">
        <v>35.607900000000001</v>
      </c>
      <c r="P652" s="181">
        <v>25.765799999999999</v>
      </c>
      <c r="Q652" s="181">
        <v>25.29</v>
      </c>
      <c r="R652" s="181">
        <v>54.610799999999998</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44679</v>
      </c>
      <c r="E653" s="181">
        <v>59.961199999999998</v>
      </c>
      <c r="F653" s="181">
        <v>1.4387000000000001</v>
      </c>
      <c r="G653" s="181">
        <v>2.4742999999999999</v>
      </c>
      <c r="H653" s="181">
        <v>1.7109000000000001</v>
      </c>
      <c r="I653" s="181">
        <v>1.1084000000000001</v>
      </c>
      <c r="J653" s="181">
        <v>4.5613000000000001</v>
      </c>
      <c r="K653" s="181">
        <v>5.0456000000000003</v>
      </c>
      <c r="L653" s="181">
        <v>1.9139999999999999</v>
      </c>
      <c r="M653" s="181">
        <v>14.881600000000001</v>
      </c>
      <c r="N653" s="181">
        <v>33.651299999999999</v>
      </c>
      <c r="O653" s="181">
        <v>34.9895</v>
      </c>
      <c r="P653" s="181">
        <v>25.074000000000002</v>
      </c>
      <c r="Q653" s="181">
        <v>24.7806</v>
      </c>
      <c r="R653" s="181">
        <v>53.935200000000002</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44679</v>
      </c>
      <c r="E654" s="181">
        <v>16.016300000000001</v>
      </c>
      <c r="F654" s="181">
        <v>1.3516999999999999</v>
      </c>
      <c r="G654" s="181">
        <v>1.6758999999999999</v>
      </c>
      <c r="H654" s="181">
        <v>-0.65810000000000002</v>
      </c>
      <c r="I654" s="181">
        <v>-1.1778999999999999</v>
      </c>
      <c r="J654" s="181">
        <v>1.3177000000000001</v>
      </c>
      <c r="K654" s="181">
        <v>-0.99399999999999999</v>
      </c>
      <c r="L654" s="181">
        <v>-4.6807999999999996</v>
      </c>
      <c r="M654" s="181">
        <v>8.5754999999999999</v>
      </c>
      <c r="N654" s="181">
        <v>16.116499999999998</v>
      </c>
      <c r="O654" s="181">
        <v>14.819900000000001</v>
      </c>
      <c r="P654" s="181"/>
      <c r="Q654" s="181">
        <v>15.5571</v>
      </c>
      <c r="R654" s="181">
        <v>28.203900000000001</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44679</v>
      </c>
      <c r="E655" s="181">
        <v>15.059900000000001</v>
      </c>
      <c r="F655" s="181">
        <v>1.3425</v>
      </c>
      <c r="G655" s="181">
        <v>1.6565000000000001</v>
      </c>
      <c r="H655" s="181">
        <v>-0.69569999999999999</v>
      </c>
      <c r="I655" s="181">
        <v>-1.2537</v>
      </c>
      <c r="J655" s="181">
        <v>1.1614</v>
      </c>
      <c r="K655" s="181">
        <v>-1.4346000000000001</v>
      </c>
      <c r="L655" s="181">
        <v>-5.5326000000000004</v>
      </c>
      <c r="M655" s="181">
        <v>7.1238999999999999</v>
      </c>
      <c r="N655" s="181">
        <v>14.0565</v>
      </c>
      <c r="O655" s="181">
        <v>12.681800000000001</v>
      </c>
      <c r="P655" s="181"/>
      <c r="Q655" s="181">
        <v>13.3934</v>
      </c>
      <c r="R655" s="181">
        <v>25.885000000000002</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44679</v>
      </c>
      <c r="E656" s="181">
        <v>145.88210000000001</v>
      </c>
      <c r="F656" s="181">
        <v>1.0247999999999999</v>
      </c>
      <c r="G656" s="181">
        <v>1.1706000000000001</v>
      </c>
      <c r="H656" s="181">
        <v>-1.3614999999999999</v>
      </c>
      <c r="I656" s="181">
        <v>-1.5330999999999999</v>
      </c>
      <c r="J656" s="181">
        <v>1.3606</v>
      </c>
      <c r="K656" s="181">
        <v>0.24149999999999999</v>
      </c>
      <c r="L656" s="181">
        <v>-2.0171999999999999</v>
      </c>
      <c r="M656" s="181">
        <v>8.9140999999999995</v>
      </c>
      <c r="N656" s="181">
        <v>19.567699999999999</v>
      </c>
      <c r="O656" s="181">
        <v>12.695499999999999</v>
      </c>
      <c r="P656" s="181">
        <v>8.8726000000000003</v>
      </c>
      <c r="Q656" s="181">
        <v>15.177899999999999</v>
      </c>
      <c r="R656" s="181">
        <v>37.493000000000002</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44679</v>
      </c>
      <c r="E657" s="181">
        <v>151.73089999999999</v>
      </c>
      <c r="F657" s="181">
        <v>1.0266</v>
      </c>
      <c r="G657" s="181">
        <v>1.1760999999999999</v>
      </c>
      <c r="H657" s="181">
        <v>-1.349</v>
      </c>
      <c r="I657" s="181">
        <v>-1.5064</v>
      </c>
      <c r="J657" s="181">
        <v>1.4174</v>
      </c>
      <c r="K657" s="181">
        <v>0.40279999999999999</v>
      </c>
      <c r="L657" s="181">
        <v>-1.7327999999999999</v>
      </c>
      <c r="M657" s="181">
        <v>9.3277000000000001</v>
      </c>
      <c r="N657" s="181">
        <v>20.2441</v>
      </c>
      <c r="O657" s="181">
        <v>13.2027</v>
      </c>
      <c r="P657" s="181">
        <v>9.4194999999999993</v>
      </c>
      <c r="Q657" s="181">
        <v>12.9641</v>
      </c>
      <c r="R657" s="181">
        <v>38.164299999999997</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44679</v>
      </c>
      <c r="E658" s="181">
        <v>19.4404</v>
      </c>
      <c r="F658" s="181">
        <v>0.52590000000000003</v>
      </c>
      <c r="G658" s="181">
        <v>1.3883000000000001</v>
      </c>
      <c r="H658" s="181">
        <v>-0.52349999999999997</v>
      </c>
      <c r="I658" s="181">
        <v>-1.3243</v>
      </c>
      <c r="J658" s="181">
        <v>4.5368000000000004</v>
      </c>
      <c r="K658" s="181">
        <v>2.3706999999999998</v>
      </c>
      <c r="L658" s="181">
        <v>4.3880999999999997</v>
      </c>
      <c r="M658" s="181">
        <v>12.679</v>
      </c>
      <c r="N658" s="181">
        <v>51.634099999999997</v>
      </c>
      <c r="O658" s="181">
        <v>21.519600000000001</v>
      </c>
      <c r="P658" s="181">
        <v>9.8619000000000003</v>
      </c>
      <c r="Q658" s="181">
        <v>12.988300000000001</v>
      </c>
      <c r="R658" s="181">
        <v>66.137500000000003</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44679</v>
      </c>
      <c r="E659" s="181">
        <v>18.9863</v>
      </c>
      <c r="F659" s="181">
        <v>0.5252</v>
      </c>
      <c r="G659" s="181">
        <v>1.3868</v>
      </c>
      <c r="H659" s="181">
        <v>-0.52649999999999997</v>
      </c>
      <c r="I659" s="181">
        <v>-1.3309</v>
      </c>
      <c r="J659" s="181">
        <v>4.5218999999999996</v>
      </c>
      <c r="K659" s="181">
        <v>2.3277000000000001</v>
      </c>
      <c r="L659" s="181">
        <v>4.2996999999999996</v>
      </c>
      <c r="M659" s="181">
        <v>12.535399999999999</v>
      </c>
      <c r="N659" s="181">
        <v>51.378100000000003</v>
      </c>
      <c r="O659" s="181">
        <v>21.327999999999999</v>
      </c>
      <c r="P659" s="181">
        <v>9.5393000000000008</v>
      </c>
      <c r="Q659" s="181">
        <v>12.498799999999999</v>
      </c>
      <c r="R659" s="181">
        <v>65.867400000000004</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44679</v>
      </c>
      <c r="E660" s="181">
        <v>16.718699999999998</v>
      </c>
      <c r="F660" s="181">
        <v>0.58540000000000003</v>
      </c>
      <c r="G660" s="181">
        <v>1.3488</v>
      </c>
      <c r="H660" s="181">
        <v>-0.52539999999999998</v>
      </c>
      <c r="I660" s="181">
        <v>-1.2866</v>
      </c>
      <c r="J660" s="181">
        <v>4.3855000000000004</v>
      </c>
      <c r="K660" s="181">
        <v>2.3921999999999999</v>
      </c>
      <c r="L660" s="181">
        <v>4.6397000000000004</v>
      </c>
      <c r="M660" s="181">
        <v>13.069599999999999</v>
      </c>
      <c r="N660" s="181">
        <v>52.076700000000002</v>
      </c>
      <c r="O660" s="181">
        <v>22.2653</v>
      </c>
      <c r="P660" s="181">
        <v>10.317299999999999</v>
      </c>
      <c r="Q660" s="181">
        <v>10.605600000000001</v>
      </c>
      <c r="R660" s="181">
        <v>67.1524</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44679</v>
      </c>
      <c r="E661" s="181">
        <v>16.4087</v>
      </c>
      <c r="F661" s="181">
        <v>0.58540000000000003</v>
      </c>
      <c r="G661" s="181">
        <v>1.3476999999999999</v>
      </c>
      <c r="H661" s="181">
        <v>-0.52739999999999998</v>
      </c>
      <c r="I661" s="181">
        <v>-1.2909999999999999</v>
      </c>
      <c r="J661" s="181">
        <v>4.3757000000000001</v>
      </c>
      <c r="K661" s="181">
        <v>2.3650000000000002</v>
      </c>
      <c r="L661" s="181">
        <v>4.5826000000000002</v>
      </c>
      <c r="M661" s="181">
        <v>12.9765</v>
      </c>
      <c r="N661" s="181">
        <v>51.905700000000003</v>
      </c>
      <c r="O661" s="181">
        <v>22.122199999999999</v>
      </c>
      <c r="P661" s="181">
        <v>9.9377999999999993</v>
      </c>
      <c r="Q661" s="181">
        <v>10.2003</v>
      </c>
      <c r="R661" s="181">
        <v>66.981200000000001</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44679</v>
      </c>
      <c r="E662" s="181">
        <v>16.535499999999999</v>
      </c>
      <c r="F662" s="181">
        <v>0.66539999999999999</v>
      </c>
      <c r="G662" s="181">
        <v>1.5183</v>
      </c>
      <c r="H662" s="181">
        <v>-0.30149999999999999</v>
      </c>
      <c r="I662" s="181">
        <v>-1.3866000000000001</v>
      </c>
      <c r="J662" s="181">
        <v>4.0275999999999996</v>
      </c>
      <c r="K662" s="181">
        <v>2.5642</v>
      </c>
      <c r="L662" s="181">
        <v>3.7645</v>
      </c>
      <c r="M662" s="181">
        <v>12.165900000000001</v>
      </c>
      <c r="N662" s="181">
        <v>51.937399999999997</v>
      </c>
      <c r="O662" s="181">
        <v>22.826699999999999</v>
      </c>
      <c r="P662" s="181"/>
      <c r="Q662" s="181">
        <v>11.006500000000001</v>
      </c>
      <c r="R662" s="181">
        <v>68.798000000000002</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44679</v>
      </c>
      <c r="E663" s="181">
        <v>16.195699999999999</v>
      </c>
      <c r="F663" s="181">
        <v>0.66439999999999999</v>
      </c>
      <c r="G663" s="181">
        <v>1.5163</v>
      </c>
      <c r="H663" s="181">
        <v>-0.30590000000000001</v>
      </c>
      <c r="I663" s="181">
        <v>-1.3942000000000001</v>
      </c>
      <c r="J663" s="181">
        <v>4.0106000000000002</v>
      </c>
      <c r="K663" s="181">
        <v>2.5154999999999998</v>
      </c>
      <c r="L663" s="181">
        <v>3.6663999999999999</v>
      </c>
      <c r="M663" s="181">
        <v>12.005800000000001</v>
      </c>
      <c r="N663" s="181">
        <v>51.648000000000003</v>
      </c>
      <c r="O663" s="181">
        <v>22.488600000000002</v>
      </c>
      <c r="P663" s="181"/>
      <c r="Q663" s="181">
        <v>10.529</v>
      </c>
      <c r="R663" s="181">
        <v>68.372699999999995</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44679</v>
      </c>
      <c r="E664" s="181">
        <v>15.781700000000001</v>
      </c>
      <c r="F664" s="181">
        <v>0.69289999999999996</v>
      </c>
      <c r="G664" s="181">
        <v>1.5286</v>
      </c>
      <c r="H664" s="181">
        <v>-0.19159999999999999</v>
      </c>
      <c r="I664" s="181">
        <v>-1.1785000000000001</v>
      </c>
      <c r="J664" s="181">
        <v>4.1147</v>
      </c>
      <c r="K664" s="181">
        <v>2.6044999999999998</v>
      </c>
      <c r="L664" s="181">
        <v>3.5068999999999999</v>
      </c>
      <c r="M664" s="181">
        <v>12.719200000000001</v>
      </c>
      <c r="N664" s="181">
        <v>54.392600000000002</v>
      </c>
      <c r="O664" s="181">
        <v>22.7926</v>
      </c>
      <c r="P664" s="181"/>
      <c r="Q664" s="181">
        <v>10.466699999999999</v>
      </c>
      <c r="R664" s="181">
        <v>70.646500000000003</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44679</v>
      </c>
      <c r="E665" s="181">
        <v>15.1768</v>
      </c>
      <c r="F665" s="181">
        <v>0.69199999999999995</v>
      </c>
      <c r="G665" s="181">
        <v>1.5271999999999999</v>
      </c>
      <c r="H665" s="181">
        <v>-0.1953</v>
      </c>
      <c r="I665" s="181">
        <v>-1.1856</v>
      </c>
      <c r="J665" s="181">
        <v>4.0983000000000001</v>
      </c>
      <c r="K665" s="181">
        <v>2.5583999999999998</v>
      </c>
      <c r="L665" s="181">
        <v>3.4138000000000002</v>
      </c>
      <c r="M665" s="181">
        <v>12.567500000000001</v>
      </c>
      <c r="N665" s="181">
        <v>54.115200000000002</v>
      </c>
      <c r="O665" s="181">
        <v>22.491499999999998</v>
      </c>
      <c r="P665" s="181"/>
      <c r="Q665" s="181">
        <v>9.5288000000000004</v>
      </c>
      <c r="R665" s="181">
        <v>70.259399999999999</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44679</v>
      </c>
      <c r="E666" s="181">
        <v>21.948799999999999</v>
      </c>
      <c r="F666" s="181">
        <v>1.2553000000000001</v>
      </c>
      <c r="G666" s="181">
        <v>1.6101000000000001</v>
      </c>
      <c r="H666" s="181">
        <v>-0.64419999999999999</v>
      </c>
      <c r="I666" s="181">
        <v>-1.1333</v>
      </c>
      <c r="J666" s="181">
        <v>1.3295999999999999</v>
      </c>
      <c r="K666" s="181">
        <v>1.6279999999999999</v>
      </c>
      <c r="L666" s="181">
        <v>-0.69140000000000001</v>
      </c>
      <c r="M666" s="181">
        <v>10.1212</v>
      </c>
      <c r="N666" s="181">
        <v>21.0214</v>
      </c>
      <c r="O666" s="181">
        <v>16.180499999999999</v>
      </c>
      <c r="P666" s="181">
        <v>11.819800000000001</v>
      </c>
      <c r="Q666" s="181">
        <v>11.7156</v>
      </c>
      <c r="R666" s="181">
        <v>40.419199999999996</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44679</v>
      </c>
      <c r="E667" s="181">
        <v>21.425000000000001</v>
      </c>
      <c r="F667" s="181">
        <v>1.2543</v>
      </c>
      <c r="G667" s="181">
        <v>1.6072</v>
      </c>
      <c r="H667" s="181">
        <v>-0.65100000000000002</v>
      </c>
      <c r="I667" s="181">
        <v>-1.1478999999999999</v>
      </c>
      <c r="J667" s="181">
        <v>1.2988</v>
      </c>
      <c r="K667" s="181">
        <v>1.5387999999999999</v>
      </c>
      <c r="L667" s="181">
        <v>-0.86760000000000004</v>
      </c>
      <c r="M667" s="181">
        <v>9.8272999999999993</v>
      </c>
      <c r="N667" s="181">
        <v>20.692699999999999</v>
      </c>
      <c r="O667" s="181">
        <v>15.908899999999999</v>
      </c>
      <c r="P667" s="181">
        <v>11.505599999999999</v>
      </c>
      <c r="Q667" s="181">
        <v>11.336</v>
      </c>
      <c r="R667" s="181">
        <v>40.217100000000002</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44679</v>
      </c>
      <c r="E668" s="181">
        <v>23.892199999999999</v>
      </c>
      <c r="F668" s="181">
        <v>1.2488999999999999</v>
      </c>
      <c r="G668" s="181">
        <v>1.6074999999999999</v>
      </c>
      <c r="H668" s="181">
        <v>-0.62270000000000003</v>
      </c>
      <c r="I668" s="181">
        <v>-1.1408</v>
      </c>
      <c r="J668" s="181">
        <v>1.2356</v>
      </c>
      <c r="K668" s="181">
        <v>1.254</v>
      </c>
      <c r="L668" s="181">
        <v>-0.97809999999999997</v>
      </c>
      <c r="M668" s="181">
        <v>10.0252</v>
      </c>
      <c r="N668" s="181">
        <v>20.578199999999999</v>
      </c>
      <c r="O668" s="181">
        <v>16.655999999999999</v>
      </c>
      <c r="P668" s="181">
        <v>12.2614</v>
      </c>
      <c r="Q668" s="181">
        <v>15.3293</v>
      </c>
      <c r="R668" s="181">
        <v>39.752600000000001</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44679</v>
      </c>
      <c r="E669" s="181">
        <v>23.334900000000001</v>
      </c>
      <c r="F669" s="181">
        <v>1.2483</v>
      </c>
      <c r="G669" s="181">
        <v>1.6063000000000001</v>
      </c>
      <c r="H669" s="181">
        <v>-0.626</v>
      </c>
      <c r="I669" s="181">
        <v>-1.1476</v>
      </c>
      <c r="J669" s="181">
        <v>1.2202</v>
      </c>
      <c r="K669" s="181">
        <v>1.2092000000000001</v>
      </c>
      <c r="L669" s="181">
        <v>-1.0667</v>
      </c>
      <c r="M669" s="181">
        <v>9.8770000000000007</v>
      </c>
      <c r="N669" s="181">
        <v>20.364899999999999</v>
      </c>
      <c r="O669" s="181">
        <v>16.4284</v>
      </c>
      <c r="P669" s="181">
        <v>11.816599999999999</v>
      </c>
      <c r="Q669" s="181">
        <v>14.884399999999999</v>
      </c>
      <c r="R669" s="181">
        <v>39.516599999999997</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44679</v>
      </c>
      <c r="E670" s="181">
        <v>16.117799999999999</v>
      </c>
      <c r="F670" s="181">
        <v>0.86170000000000002</v>
      </c>
      <c r="G670" s="181">
        <v>1.7095</v>
      </c>
      <c r="H670" s="181">
        <v>4.1599999999999998E-2</v>
      </c>
      <c r="I670" s="181">
        <v>-1.1487000000000001</v>
      </c>
      <c r="J670" s="181">
        <v>4.2264999999999997</v>
      </c>
      <c r="K670" s="181">
        <v>2.7324999999999999</v>
      </c>
      <c r="L670" s="181">
        <v>5.7210000000000001</v>
      </c>
      <c r="M670" s="181">
        <v>14.336600000000001</v>
      </c>
      <c r="N670" s="181">
        <v>49.647599999999997</v>
      </c>
      <c r="O670" s="181">
        <v>22.041599999999999</v>
      </c>
      <c r="P670" s="181"/>
      <c r="Q670" s="181">
        <v>12.386699999999999</v>
      </c>
      <c r="R670" s="181">
        <v>66.6768</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44679</v>
      </c>
      <c r="E671" s="181">
        <v>15.712400000000001</v>
      </c>
      <c r="F671" s="181">
        <v>0.86019999999999996</v>
      </c>
      <c r="G671" s="181">
        <v>1.7056</v>
      </c>
      <c r="H671" s="181">
        <v>3.3700000000000001E-2</v>
      </c>
      <c r="I671" s="181">
        <v>-1.165</v>
      </c>
      <c r="J671" s="181">
        <v>4.1916000000000002</v>
      </c>
      <c r="K671" s="181">
        <v>2.6309999999999998</v>
      </c>
      <c r="L671" s="181">
        <v>5.5103999999999997</v>
      </c>
      <c r="M671" s="181">
        <v>13.993399999999999</v>
      </c>
      <c r="N671" s="181">
        <v>49.139099999999999</v>
      </c>
      <c r="O671" s="181">
        <v>21.735399999999998</v>
      </c>
      <c r="P671" s="181"/>
      <c r="Q671" s="181">
        <v>11.688499999999999</v>
      </c>
      <c r="R671" s="181">
        <v>66.224500000000006</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44679</v>
      </c>
      <c r="E672" s="181">
        <v>18.431999999999999</v>
      </c>
      <c r="F672" s="181">
        <v>0.92869999999999997</v>
      </c>
      <c r="G672" s="181">
        <v>1.7555000000000001</v>
      </c>
      <c r="H672" s="181">
        <v>4.02E-2</v>
      </c>
      <c r="I672" s="181">
        <v>-1.1795</v>
      </c>
      <c r="J672" s="181">
        <v>4.1356000000000002</v>
      </c>
      <c r="K672" s="181">
        <v>2.3504999999999998</v>
      </c>
      <c r="L672" s="181">
        <v>5.4939</v>
      </c>
      <c r="M672" s="181">
        <v>14.327500000000001</v>
      </c>
      <c r="N672" s="181">
        <v>49.0792</v>
      </c>
      <c r="O672" s="181">
        <v>21.943000000000001</v>
      </c>
      <c r="P672" s="181"/>
      <c r="Q672" s="181">
        <v>17.2973</v>
      </c>
      <c r="R672" s="181">
        <v>62.275399999999998</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44679</v>
      </c>
      <c r="E673" s="181">
        <v>18.203399999999998</v>
      </c>
      <c r="F673" s="181">
        <v>0.92869999999999997</v>
      </c>
      <c r="G673" s="181">
        <v>1.7546999999999999</v>
      </c>
      <c r="H673" s="181">
        <v>3.7900000000000003E-2</v>
      </c>
      <c r="I673" s="181">
        <v>-1.1839</v>
      </c>
      <c r="J673" s="181">
        <v>4.1253000000000002</v>
      </c>
      <c r="K673" s="181">
        <v>2.3203</v>
      </c>
      <c r="L673" s="181">
        <v>5.431</v>
      </c>
      <c r="M673" s="181">
        <v>14.1859</v>
      </c>
      <c r="N673" s="181">
        <v>48.768000000000001</v>
      </c>
      <c r="O673" s="181">
        <v>21.6233</v>
      </c>
      <c r="P673" s="181"/>
      <c r="Q673" s="181">
        <v>16.916</v>
      </c>
      <c r="R673" s="181">
        <v>61.870699999999999</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1949</v>
      </c>
      <c r="C678" s="177">
        <v>149570</v>
      </c>
      <c r="D678" s="180">
        <v>44679</v>
      </c>
      <c r="E678" s="181">
        <v>340.30099999999999</v>
      </c>
      <c r="F678" s="181">
        <v>0.93769999999999998</v>
      </c>
      <c r="G678" s="181">
        <v>1.1085</v>
      </c>
      <c r="H678" s="181">
        <v>-1.5927</v>
      </c>
      <c r="I678" s="181">
        <v>-1.8888</v>
      </c>
      <c r="J678" s="181">
        <v>1.4621999999999999</v>
      </c>
      <c r="K678" s="181">
        <v>-0.65590000000000004</v>
      </c>
      <c r="L678" s="181">
        <v>-2.2797000000000001</v>
      </c>
      <c r="M678" s="181">
        <v>11.078799999999999</v>
      </c>
      <c r="N678" s="181">
        <v>22.2697</v>
      </c>
      <c r="O678" s="181">
        <v>16.133199999999999</v>
      </c>
      <c r="P678" s="181">
        <v>12.5288</v>
      </c>
      <c r="Q678" s="181">
        <v>15.9369</v>
      </c>
      <c r="R678" s="181">
        <v>40.146599999999999</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1950</v>
      </c>
      <c r="C679" s="177">
        <v>149569</v>
      </c>
      <c r="D679" s="180">
        <v>44679</v>
      </c>
      <c r="E679" s="181">
        <v>488.88465303736803</v>
      </c>
      <c r="F679" s="181">
        <v>0.93600000000000005</v>
      </c>
      <c r="G679" s="181">
        <v>1.1032999999999999</v>
      </c>
      <c r="H679" s="181">
        <v>-1.6045</v>
      </c>
      <c r="I679" s="181">
        <v>-1.9140999999999999</v>
      </c>
      <c r="J679" s="181">
        <v>1.4075</v>
      </c>
      <c r="K679" s="181">
        <v>-0.81840000000000002</v>
      </c>
      <c r="L679" s="181">
        <v>-2.5741000000000001</v>
      </c>
      <c r="M679" s="181">
        <v>10.598599999999999</v>
      </c>
      <c r="N679" s="181">
        <v>21.581299999999999</v>
      </c>
      <c r="O679" s="181">
        <v>15.539899999999999</v>
      </c>
      <c r="P679" s="181">
        <v>11.9015</v>
      </c>
      <c r="Q679" s="181">
        <v>16.0747</v>
      </c>
      <c r="R679" s="181">
        <v>39.394599999999997</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44679</v>
      </c>
      <c r="E680" s="181">
        <v>30.585000000000001</v>
      </c>
      <c r="F680" s="181">
        <v>1.1385000000000001</v>
      </c>
      <c r="G680" s="181">
        <v>1.3133999999999999</v>
      </c>
      <c r="H680" s="181">
        <v>-1.1840999999999999</v>
      </c>
      <c r="I680" s="181">
        <v>-2.2387000000000001</v>
      </c>
      <c r="J680" s="181">
        <v>-3.6600000000000001E-2</v>
      </c>
      <c r="K680" s="181">
        <v>-9.9000000000000005E-2</v>
      </c>
      <c r="L680" s="181">
        <v>-1.8134999999999999</v>
      </c>
      <c r="M680" s="181">
        <v>11.519500000000001</v>
      </c>
      <c r="N680" s="181">
        <v>19.774899999999999</v>
      </c>
      <c r="O680" s="181">
        <v>16.7712</v>
      </c>
      <c r="P680" s="181">
        <v>13.7858</v>
      </c>
      <c r="Q680" s="181">
        <v>15.9703</v>
      </c>
      <c r="R680" s="181">
        <v>37.412100000000002</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44679</v>
      </c>
      <c r="E681" s="181">
        <v>27.724799999999998</v>
      </c>
      <c r="F681" s="181">
        <v>1.1352</v>
      </c>
      <c r="G681" s="181">
        <v>1.3029999999999999</v>
      </c>
      <c r="H681" s="181">
        <v>-1.2073</v>
      </c>
      <c r="I681" s="181">
        <v>-2.2928000000000002</v>
      </c>
      <c r="J681" s="181">
        <v>-0.14729999999999999</v>
      </c>
      <c r="K681" s="181">
        <v>-0.41520000000000001</v>
      </c>
      <c r="L681" s="181">
        <v>-2.4293</v>
      </c>
      <c r="M681" s="181">
        <v>10.479799999999999</v>
      </c>
      <c r="N681" s="181">
        <v>18.297499999999999</v>
      </c>
      <c r="O681" s="181">
        <v>15.171099999999999</v>
      </c>
      <c r="P681" s="181">
        <v>12.2684</v>
      </c>
      <c r="Q681" s="181">
        <v>14.471</v>
      </c>
      <c r="R681" s="181">
        <v>35.628300000000003</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44679</v>
      </c>
      <c r="E682" s="181">
        <v>121.29</v>
      </c>
      <c r="F682" s="181">
        <v>1.0582</v>
      </c>
      <c r="G682" s="181">
        <v>2.0529999999999999</v>
      </c>
      <c r="H682" s="181">
        <v>-0.1071</v>
      </c>
      <c r="I682" s="181">
        <v>-1.0685</v>
      </c>
      <c r="J682" s="181">
        <v>3.0939000000000001</v>
      </c>
      <c r="K682" s="181">
        <v>2.4582000000000002</v>
      </c>
      <c r="L682" s="181">
        <v>-0.62270000000000003</v>
      </c>
      <c r="M682" s="181">
        <v>8.3140000000000001</v>
      </c>
      <c r="N682" s="181">
        <v>17.711600000000001</v>
      </c>
      <c r="O682" s="181">
        <v>13.4398</v>
      </c>
      <c r="P682" s="181">
        <v>12.4351</v>
      </c>
      <c r="Q682" s="181">
        <v>13.033899999999999</v>
      </c>
      <c r="R682" s="181">
        <v>31.764399999999998</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44679</v>
      </c>
      <c r="E683" s="181">
        <v>172.51337396209701</v>
      </c>
      <c r="F683" s="181">
        <v>1.0496000000000001</v>
      </c>
      <c r="G683" s="181">
        <v>2.0480999999999998</v>
      </c>
      <c r="H683" s="181">
        <v>-0.1143</v>
      </c>
      <c r="I683" s="181">
        <v>-1.097</v>
      </c>
      <c r="J683" s="181">
        <v>3.0385</v>
      </c>
      <c r="K683" s="181">
        <v>2.3054999999999999</v>
      </c>
      <c r="L683" s="181">
        <v>-0.9677</v>
      </c>
      <c r="M683" s="181">
        <v>7.7389999999999999</v>
      </c>
      <c r="N683" s="181">
        <v>16.860399999999998</v>
      </c>
      <c r="O683" s="181">
        <v>12.630599999999999</v>
      </c>
      <c r="P683" s="181">
        <v>11.6898</v>
      </c>
      <c r="Q683" s="181">
        <v>11.5322</v>
      </c>
      <c r="R683" s="181">
        <v>30.818899999999999</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44679</v>
      </c>
      <c r="E684" s="181">
        <v>40.99</v>
      </c>
      <c r="F684" s="181">
        <v>1.2099</v>
      </c>
      <c r="G684" s="181">
        <v>1.135</v>
      </c>
      <c r="H684" s="181">
        <v>-1.0859000000000001</v>
      </c>
      <c r="I684" s="181">
        <v>-1.2765</v>
      </c>
      <c r="J684" s="181">
        <v>1.3851</v>
      </c>
      <c r="K684" s="181">
        <v>0.66310000000000002</v>
      </c>
      <c r="L684" s="181">
        <v>-3.7115</v>
      </c>
      <c r="M684" s="181">
        <v>8.4966000000000008</v>
      </c>
      <c r="N684" s="181">
        <v>21.632000000000001</v>
      </c>
      <c r="O684" s="181">
        <v>18.7395</v>
      </c>
      <c r="P684" s="181">
        <v>13.1226</v>
      </c>
      <c r="Q684" s="181">
        <v>14.597799999999999</v>
      </c>
      <c r="R684" s="181">
        <v>39.115600000000001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44679</v>
      </c>
      <c r="E685" s="181">
        <v>43.25</v>
      </c>
      <c r="F685" s="181">
        <v>1.2169000000000001</v>
      </c>
      <c r="G685" s="181">
        <v>1.1458999999999999</v>
      </c>
      <c r="H685" s="181">
        <v>-1.075</v>
      </c>
      <c r="I685" s="181">
        <v>-1.2332000000000001</v>
      </c>
      <c r="J685" s="181">
        <v>1.4543999999999999</v>
      </c>
      <c r="K685" s="181">
        <v>0.88639999999999997</v>
      </c>
      <c r="L685" s="181">
        <v>-3.3519999999999999</v>
      </c>
      <c r="M685" s="181">
        <v>9.0793999999999997</v>
      </c>
      <c r="N685" s="181">
        <v>22.486499999999999</v>
      </c>
      <c r="O685" s="181">
        <v>19.3705</v>
      </c>
      <c r="P685" s="181">
        <v>13.7727</v>
      </c>
      <c r="Q685" s="181">
        <v>13.635400000000001</v>
      </c>
      <c r="R685" s="181">
        <v>39.956600000000002</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44679</v>
      </c>
      <c r="E696" s="181">
        <v>150.68129999999999</v>
      </c>
      <c r="F696" s="181">
        <v>1.0459000000000001</v>
      </c>
      <c r="G696" s="181">
        <v>1.1427</v>
      </c>
      <c r="H696" s="181">
        <v>-1.2116</v>
      </c>
      <c r="I696" s="181">
        <v>-2.6524000000000001</v>
      </c>
      <c r="J696" s="181">
        <v>0.51790000000000003</v>
      </c>
      <c r="K696" s="181">
        <v>-3.1132</v>
      </c>
      <c r="L696" s="181">
        <v>-4.9798</v>
      </c>
      <c r="M696" s="181">
        <v>4.6542000000000003</v>
      </c>
      <c r="N696" s="181">
        <v>17.6982</v>
      </c>
      <c r="O696" s="181">
        <v>17.9679</v>
      </c>
      <c r="P696" s="181">
        <v>13.1469</v>
      </c>
      <c r="Q696" s="181">
        <v>14.5457</v>
      </c>
      <c r="R696" s="181">
        <v>38.652000000000001</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44679</v>
      </c>
      <c r="E697" s="181">
        <v>139.07570000000001</v>
      </c>
      <c r="F697" s="181">
        <v>1.0430999999999999</v>
      </c>
      <c r="G697" s="181">
        <v>1.1349</v>
      </c>
      <c r="H697" s="181">
        <v>-1.2283999999999999</v>
      </c>
      <c r="I697" s="181">
        <v>-2.6871999999999998</v>
      </c>
      <c r="J697" s="181">
        <v>0.439</v>
      </c>
      <c r="K697" s="181">
        <v>-3.3506999999999998</v>
      </c>
      <c r="L697" s="181">
        <v>-5.4775</v>
      </c>
      <c r="M697" s="181">
        <v>3.8815</v>
      </c>
      <c r="N697" s="181">
        <v>16.572700000000001</v>
      </c>
      <c r="O697" s="181">
        <v>16.861899999999999</v>
      </c>
      <c r="P697" s="181">
        <v>12.117100000000001</v>
      </c>
      <c r="Q697" s="181">
        <v>11.8466</v>
      </c>
      <c r="R697" s="181">
        <v>37.339399999999998</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44679</v>
      </c>
      <c r="E698" s="181">
        <v>224.377745412422</v>
      </c>
      <c r="F698" s="181">
        <v>1.0162</v>
      </c>
      <c r="G698" s="181">
        <v>1.5446</v>
      </c>
      <c r="H698" s="181">
        <v>-1.0784</v>
      </c>
      <c r="I698" s="181">
        <v>-1.9604999999999999</v>
      </c>
      <c r="J698" s="181">
        <v>-2.8000000000000001E-2</v>
      </c>
      <c r="K698" s="181">
        <v>1.7000000000000001E-2</v>
      </c>
      <c r="L698" s="181">
        <v>-3.4470999999999998</v>
      </c>
      <c r="M698" s="181">
        <v>7.4107000000000003</v>
      </c>
      <c r="N698" s="181">
        <v>17.571300000000001</v>
      </c>
      <c r="O698" s="181">
        <v>12.7385</v>
      </c>
      <c r="P698" s="181">
        <v>10.7918</v>
      </c>
      <c r="Q698" s="181">
        <v>17.689299999999999</v>
      </c>
      <c r="R698" s="181">
        <v>35.226500000000001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0.94464434782608753</v>
      </c>
      <c r="G699" s="183">
        <v>1.3554304347826085</v>
      </c>
      <c r="H699" s="183">
        <v>-0.86782086956521798</v>
      </c>
      <c r="I699" s="183">
        <v>-1.5598982608695653</v>
      </c>
      <c r="J699" s="183">
        <v>1.6167634782608697</v>
      </c>
      <c r="K699" s="183">
        <v>-1.8823478260869338E-2</v>
      </c>
      <c r="L699" s="183">
        <v>-1.5781034782608689</v>
      </c>
      <c r="M699" s="183">
        <v>8.2830130434782596</v>
      </c>
      <c r="N699" s="183">
        <v>22.897373043478257</v>
      </c>
      <c r="O699" s="183">
        <v>18.142481081081087</v>
      </c>
      <c r="P699" s="183">
        <v>13.204701123595507</v>
      </c>
      <c r="Q699" s="183">
        <v>15.254513043478251</v>
      </c>
      <c r="R699" s="183">
        <v>42.047507826086957</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0.95609999999999995</v>
      </c>
      <c r="G700" s="183">
        <v>1.3488</v>
      </c>
      <c r="H700" s="183">
        <v>-1.0002</v>
      </c>
      <c r="I700" s="183">
        <v>-1.4961</v>
      </c>
      <c r="J700" s="183">
        <v>1.3149999999999999</v>
      </c>
      <c r="K700" s="183">
        <v>-9.9000000000000005E-2</v>
      </c>
      <c r="L700" s="183">
        <v>-2.5647000000000002</v>
      </c>
      <c r="M700" s="183">
        <v>8.8844999999999992</v>
      </c>
      <c r="N700" s="183">
        <v>19.962599999999998</v>
      </c>
      <c r="O700" s="183">
        <v>16.7712</v>
      </c>
      <c r="P700" s="183">
        <v>12.2684</v>
      </c>
      <c r="Q700" s="183">
        <v>14.597799999999999</v>
      </c>
      <c r="R700" s="183">
        <v>39.459499999999998</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755</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756</v>
      </c>
      <c r="B703" s="177" t="s">
        <v>757</v>
      </c>
      <c r="C703" s="177">
        <v>132180</v>
      </c>
      <c r="D703" s="180">
        <v>44679</v>
      </c>
      <c r="E703" s="181">
        <v>33.626300000000001</v>
      </c>
      <c r="F703" s="181">
        <v>0.66700000000000004</v>
      </c>
      <c r="G703" s="181">
        <v>0.89810000000000001</v>
      </c>
      <c r="H703" s="181">
        <v>-1.1506000000000001</v>
      </c>
      <c r="I703" s="181">
        <v>-1.8763000000000001</v>
      </c>
      <c r="J703" s="181">
        <v>0.78129999999999999</v>
      </c>
      <c r="K703" s="181">
        <v>0.75660000000000005</v>
      </c>
      <c r="L703" s="181">
        <v>-0.91290000000000004</v>
      </c>
      <c r="M703" s="181">
        <v>5.7301000000000002</v>
      </c>
      <c r="N703" s="181">
        <v>13.690300000000001</v>
      </c>
      <c r="O703" s="181">
        <v>14.1271</v>
      </c>
      <c r="P703" s="181">
        <v>10.715199999999999</v>
      </c>
      <c r="Q703" s="181">
        <v>11.68</v>
      </c>
      <c r="R703" s="181">
        <v>25.436</v>
      </c>
      <c r="S703" s="124"/>
      <c r="T703" s="127"/>
      <c r="U703" s="128"/>
      <c r="V703" s="128"/>
      <c r="W703" s="128"/>
      <c r="X703" s="128"/>
      <c r="Y703" s="128"/>
      <c r="Z703" s="128"/>
      <c r="AA703" s="128"/>
      <c r="AB703" s="128"/>
      <c r="AC703" s="128"/>
      <c r="AD703" s="128"/>
      <c r="AE703" s="128"/>
      <c r="AF703" s="128"/>
      <c r="AG703" s="128"/>
      <c r="AH703" s="128"/>
    </row>
    <row r="704" spans="1:34" x14ac:dyDescent="0.3">
      <c r="A704" s="177" t="s">
        <v>756</v>
      </c>
      <c r="B704" s="177" t="s">
        <v>758</v>
      </c>
      <c r="C704" s="177">
        <v>132186</v>
      </c>
      <c r="D704" s="180">
        <v>44679</v>
      </c>
      <c r="E704" s="181">
        <v>36.008800000000001</v>
      </c>
      <c r="F704" s="181">
        <v>0.66930000000000001</v>
      </c>
      <c r="G704" s="181">
        <v>0.90510000000000002</v>
      </c>
      <c r="H704" s="181">
        <v>-1.1342000000000001</v>
      </c>
      <c r="I704" s="181">
        <v>-1.8416999999999999</v>
      </c>
      <c r="J704" s="181">
        <v>0.85170000000000001</v>
      </c>
      <c r="K704" s="181">
        <v>0.93759999999999999</v>
      </c>
      <c r="L704" s="181">
        <v>-0.51910000000000001</v>
      </c>
      <c r="M704" s="181">
        <v>6.4165000000000001</v>
      </c>
      <c r="N704" s="181">
        <v>14.7095</v>
      </c>
      <c r="O704" s="181">
        <v>15.1723</v>
      </c>
      <c r="P704" s="181">
        <v>11.658799999999999</v>
      </c>
      <c r="Q704" s="181">
        <v>13.0251</v>
      </c>
      <c r="R704" s="181">
        <v>26.6265</v>
      </c>
      <c r="S704" s="124"/>
      <c r="T704" s="127"/>
      <c r="U704" s="128"/>
      <c r="V704" s="128"/>
      <c r="W704" s="128"/>
      <c r="X704" s="128"/>
      <c r="Y704" s="128"/>
      <c r="Z704" s="128"/>
      <c r="AA704" s="128"/>
      <c r="AB704" s="128"/>
      <c r="AC704" s="128"/>
      <c r="AD704" s="128"/>
      <c r="AE704" s="128"/>
      <c r="AF704" s="128"/>
      <c r="AG704" s="128"/>
      <c r="AH704" s="128"/>
    </row>
    <row r="705" spans="1:34" x14ac:dyDescent="0.3">
      <c r="A705" s="177" t="s">
        <v>756</v>
      </c>
      <c r="B705" s="177" t="s">
        <v>759</v>
      </c>
      <c r="C705" s="177">
        <v>102107</v>
      </c>
      <c r="D705" s="180">
        <v>44679</v>
      </c>
      <c r="E705" s="181">
        <v>115.7448</v>
      </c>
      <c r="F705" s="181">
        <v>0.94599999999999995</v>
      </c>
      <c r="G705" s="181">
        <v>1.2910999999999999</v>
      </c>
      <c r="H705" s="181">
        <v>-0.61119999999999997</v>
      </c>
      <c r="I705" s="181">
        <v>-1.1853</v>
      </c>
      <c r="J705" s="181">
        <v>1.5256000000000001</v>
      </c>
      <c r="K705" s="181">
        <v>-0.8629</v>
      </c>
      <c r="L705" s="181">
        <v>-3.7082999999999999</v>
      </c>
      <c r="M705" s="181">
        <v>4.8569000000000004</v>
      </c>
      <c r="N705" s="181">
        <v>15.1317</v>
      </c>
      <c r="O705" s="181">
        <v>11.4032</v>
      </c>
      <c r="P705" s="181">
        <v>8.9510000000000005</v>
      </c>
      <c r="Q705" s="181">
        <v>14.219099999999999</v>
      </c>
      <c r="R705" s="181">
        <v>34.227400000000003</v>
      </c>
      <c r="S705" s="124"/>
      <c r="T705" s="127"/>
      <c r="U705" s="128"/>
      <c r="V705" s="128"/>
      <c r="W705" s="128"/>
      <c r="X705" s="128"/>
      <c r="Y705" s="128"/>
      <c r="Z705" s="128"/>
      <c r="AA705" s="128"/>
      <c r="AB705" s="128"/>
      <c r="AC705" s="128"/>
      <c r="AD705" s="128"/>
      <c r="AE705" s="128"/>
      <c r="AF705" s="128"/>
      <c r="AG705" s="128"/>
      <c r="AH705" s="128"/>
    </row>
    <row r="706" spans="1:34" x14ac:dyDescent="0.3">
      <c r="A706" s="177" t="s">
        <v>756</v>
      </c>
      <c r="B706" s="177" t="s">
        <v>760</v>
      </c>
      <c r="C706" s="177">
        <v>118512</v>
      </c>
      <c r="D706" s="180">
        <v>44679</v>
      </c>
      <c r="E706" s="181">
        <v>120.9907</v>
      </c>
      <c r="F706" s="181">
        <v>0.94730000000000003</v>
      </c>
      <c r="G706" s="181">
        <v>1.2949999999999999</v>
      </c>
      <c r="H706" s="181">
        <v>-0.60229999999999995</v>
      </c>
      <c r="I706" s="181">
        <v>-1.1661999999999999</v>
      </c>
      <c r="J706" s="181">
        <v>1.5659000000000001</v>
      </c>
      <c r="K706" s="181">
        <v>-0.74990000000000001</v>
      </c>
      <c r="L706" s="181">
        <v>-3.4864999999999999</v>
      </c>
      <c r="M706" s="181">
        <v>5.226</v>
      </c>
      <c r="N706" s="181">
        <v>15.657500000000001</v>
      </c>
      <c r="O706" s="181">
        <v>12.048999999999999</v>
      </c>
      <c r="P706" s="181">
        <v>9.5239999999999991</v>
      </c>
      <c r="Q706" s="181">
        <v>12.0166</v>
      </c>
      <c r="R706" s="181">
        <v>35.032499999999999</v>
      </c>
      <c r="S706" s="124"/>
      <c r="T706" s="127"/>
      <c r="U706" s="128"/>
      <c r="V706" s="128"/>
      <c r="W706" s="128"/>
      <c r="X706" s="128"/>
      <c r="Y706" s="128"/>
      <c r="Z706" s="128"/>
      <c r="AA706" s="128"/>
      <c r="AB706" s="128"/>
      <c r="AC706" s="128"/>
      <c r="AD706" s="128"/>
      <c r="AE706" s="128"/>
      <c r="AF706" s="128"/>
      <c r="AG706" s="128"/>
      <c r="AH706" s="128"/>
    </row>
    <row r="707" spans="1:34" x14ac:dyDescent="0.3">
      <c r="A707" s="177" t="s">
        <v>756</v>
      </c>
      <c r="B707" s="177" t="s">
        <v>761</v>
      </c>
      <c r="C707" s="177">
        <v>102109</v>
      </c>
      <c r="D707" s="180">
        <v>44679</v>
      </c>
      <c r="E707" s="181">
        <v>78.0899</v>
      </c>
      <c r="F707" s="181">
        <v>0.63749999999999996</v>
      </c>
      <c r="G707" s="181">
        <v>0.87739999999999996</v>
      </c>
      <c r="H707" s="181">
        <v>-0.3891</v>
      </c>
      <c r="I707" s="181">
        <v>-0.70089999999999997</v>
      </c>
      <c r="J707" s="181">
        <v>1.125</v>
      </c>
      <c r="K707" s="181">
        <v>-5.7200000000000001E-2</v>
      </c>
      <c r="L707" s="181">
        <v>-1.5828</v>
      </c>
      <c r="M707" s="181">
        <v>6.1131000000000002</v>
      </c>
      <c r="N707" s="181">
        <v>15.9793</v>
      </c>
      <c r="O707" s="181">
        <v>9.0106999999999999</v>
      </c>
      <c r="P707" s="181">
        <v>7.7367999999999997</v>
      </c>
      <c r="Q707" s="181">
        <v>11.8047</v>
      </c>
      <c r="R707" s="181">
        <v>29.941199999999998</v>
      </c>
      <c r="S707" s="124"/>
      <c r="T707" s="127"/>
      <c r="U707" s="128"/>
      <c r="V707" s="128"/>
      <c r="W707" s="128"/>
      <c r="X707" s="128"/>
      <c r="Y707" s="128"/>
      <c r="Z707" s="128"/>
      <c r="AA707" s="128"/>
      <c r="AB707" s="128"/>
      <c r="AC707" s="128"/>
      <c r="AD707" s="128"/>
      <c r="AE707" s="128"/>
      <c r="AF707" s="128"/>
      <c r="AG707" s="128"/>
      <c r="AH707" s="128"/>
    </row>
    <row r="708" spans="1:34" x14ac:dyDescent="0.3">
      <c r="A708" s="177" t="s">
        <v>756</v>
      </c>
      <c r="B708" s="177" t="s">
        <v>762</v>
      </c>
      <c r="C708" s="177">
        <v>118514</v>
      </c>
      <c r="D708" s="180">
        <v>44679</v>
      </c>
      <c r="E708" s="181">
        <v>82.3523</v>
      </c>
      <c r="F708" s="181">
        <v>0.63859999999999995</v>
      </c>
      <c r="G708" s="181">
        <v>0.88090000000000002</v>
      </c>
      <c r="H708" s="181">
        <v>-0.38080000000000003</v>
      </c>
      <c r="I708" s="181">
        <v>-0.68340000000000001</v>
      </c>
      <c r="J708" s="181">
        <v>1.1618999999999999</v>
      </c>
      <c r="K708" s="181">
        <v>4.87E-2</v>
      </c>
      <c r="L708" s="181">
        <v>-1.3713</v>
      </c>
      <c r="M708" s="181">
        <v>6.4667000000000003</v>
      </c>
      <c r="N708" s="181">
        <v>16.5047</v>
      </c>
      <c r="O708" s="181">
        <v>9.6212999999999997</v>
      </c>
      <c r="P708" s="181">
        <v>8.3824000000000005</v>
      </c>
      <c r="Q708" s="181">
        <v>10.574199999999999</v>
      </c>
      <c r="R708" s="181">
        <v>30.678899999999999</v>
      </c>
      <c r="S708" s="124"/>
      <c r="T708" s="127"/>
      <c r="U708" s="128"/>
      <c r="V708" s="128"/>
      <c r="W708" s="128"/>
      <c r="X708" s="128"/>
      <c r="Y708" s="128"/>
      <c r="Z708" s="128"/>
      <c r="AA708" s="128"/>
      <c r="AB708" s="128"/>
      <c r="AC708" s="128"/>
      <c r="AD708" s="128"/>
      <c r="AE708" s="128"/>
      <c r="AF708" s="128"/>
      <c r="AG708" s="128"/>
      <c r="AH708" s="128"/>
    </row>
    <row r="709" spans="1:34" x14ac:dyDescent="0.3">
      <c r="A709" s="177" t="s">
        <v>756</v>
      </c>
      <c r="B709" s="177" t="s">
        <v>763</v>
      </c>
      <c r="C709" s="177">
        <v>129065</v>
      </c>
      <c r="D709" s="180">
        <v>44679</v>
      </c>
      <c r="E709" s="181">
        <v>26.1831</v>
      </c>
      <c r="F709" s="181">
        <v>1.0478000000000001</v>
      </c>
      <c r="G709" s="181">
        <v>1.0512999999999999</v>
      </c>
      <c r="H709" s="181">
        <v>-1.2067000000000001</v>
      </c>
      <c r="I709" s="181">
        <v>-1.7523</v>
      </c>
      <c r="J709" s="181">
        <v>-8.4000000000000005E-2</v>
      </c>
      <c r="K709" s="181">
        <v>-2.0629</v>
      </c>
      <c r="L709" s="181">
        <v>-3.8662000000000001</v>
      </c>
      <c r="M709" s="181">
        <v>5.0972999999999997</v>
      </c>
      <c r="N709" s="181">
        <v>14.181100000000001</v>
      </c>
      <c r="O709" s="181">
        <v>13.3809</v>
      </c>
      <c r="P709" s="181">
        <v>10.2926</v>
      </c>
      <c r="Q709" s="181">
        <v>12.785299999999999</v>
      </c>
      <c r="R709" s="181">
        <v>31.017700000000001</v>
      </c>
      <c r="S709" s="124" t="s">
        <v>1900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756</v>
      </c>
      <c r="B710" s="177" t="s">
        <v>764</v>
      </c>
      <c r="C710" s="177">
        <v>129200</v>
      </c>
      <c r="D710" s="180">
        <v>44679</v>
      </c>
      <c r="E710" s="181">
        <v>26.820799999999998</v>
      </c>
      <c r="F710" s="181">
        <v>1.0492999999999999</v>
      </c>
      <c r="G710" s="181">
        <v>1.0546</v>
      </c>
      <c r="H710" s="181">
        <v>-1.1998</v>
      </c>
      <c r="I710" s="181">
        <v>-1.738</v>
      </c>
      <c r="J710" s="181">
        <v>-5.3699999999999998E-2</v>
      </c>
      <c r="K710" s="181">
        <v>-1.9776</v>
      </c>
      <c r="L710" s="181">
        <v>-3.6968999999999999</v>
      </c>
      <c r="M710" s="181">
        <v>5.3754999999999997</v>
      </c>
      <c r="N710" s="181">
        <v>14.583500000000001</v>
      </c>
      <c r="O710" s="181">
        <v>13.7814</v>
      </c>
      <c r="P710" s="181">
        <v>10.645300000000001</v>
      </c>
      <c r="Q710" s="181">
        <v>13.1251</v>
      </c>
      <c r="R710" s="181">
        <v>31.482199999999999</v>
      </c>
      <c r="S710" s="124" t="s">
        <v>1900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756</v>
      </c>
      <c r="B711" s="177" t="s">
        <v>765</v>
      </c>
      <c r="C711" s="177">
        <v>129191</v>
      </c>
      <c r="D711" s="180">
        <v>44679</v>
      </c>
      <c r="E711" s="181">
        <v>23.978999999999999</v>
      </c>
      <c r="F711" s="181">
        <v>0.83260000000000001</v>
      </c>
      <c r="G711" s="181">
        <v>0.83130000000000004</v>
      </c>
      <c r="H711" s="181">
        <v>-0.98199999999999998</v>
      </c>
      <c r="I711" s="181">
        <v>-1.4158999999999999</v>
      </c>
      <c r="J711" s="181">
        <v>-0.21560000000000001</v>
      </c>
      <c r="K711" s="181">
        <v>-1.7214</v>
      </c>
      <c r="L711" s="181">
        <v>-3.1774</v>
      </c>
      <c r="M711" s="181">
        <v>4.2923</v>
      </c>
      <c r="N711" s="181">
        <v>11.711</v>
      </c>
      <c r="O711" s="181">
        <v>11.825200000000001</v>
      </c>
      <c r="P711" s="181">
        <v>9.3592999999999993</v>
      </c>
      <c r="Q711" s="181">
        <v>11.5524</v>
      </c>
      <c r="R711" s="181">
        <v>25.242000000000001</v>
      </c>
      <c r="S711" s="124"/>
      <c r="T711" s="127"/>
      <c r="U711" s="128"/>
      <c r="V711" s="128"/>
      <c r="W711" s="128"/>
      <c r="X711" s="128"/>
      <c r="Y711" s="128"/>
      <c r="Z711" s="128"/>
      <c r="AA711" s="128"/>
      <c r="AB711" s="128"/>
      <c r="AC711" s="128"/>
      <c r="AD711" s="128"/>
      <c r="AE711" s="128"/>
      <c r="AF711" s="128"/>
      <c r="AG711" s="128"/>
      <c r="AH711" s="128"/>
    </row>
    <row r="712" spans="1:34" x14ac:dyDescent="0.3">
      <c r="A712" s="177" t="s">
        <v>756</v>
      </c>
      <c r="B712" s="177" t="s">
        <v>766</v>
      </c>
      <c r="C712" s="177">
        <v>129193</v>
      </c>
      <c r="D712" s="180">
        <v>44679</v>
      </c>
      <c r="E712" s="181">
        <v>24.727799999999998</v>
      </c>
      <c r="F712" s="181">
        <v>0.83430000000000004</v>
      </c>
      <c r="G712" s="181">
        <v>0.83640000000000003</v>
      </c>
      <c r="H712" s="181">
        <v>-0.9708</v>
      </c>
      <c r="I712" s="181">
        <v>-1.3920999999999999</v>
      </c>
      <c r="J712" s="181">
        <v>-0.16389999999999999</v>
      </c>
      <c r="K712" s="181">
        <v>-1.5660000000000001</v>
      </c>
      <c r="L712" s="181">
        <v>-2.8759000000000001</v>
      </c>
      <c r="M712" s="181">
        <v>4.7704000000000004</v>
      </c>
      <c r="N712" s="181">
        <v>12.385300000000001</v>
      </c>
      <c r="O712" s="181">
        <v>12.501099999999999</v>
      </c>
      <c r="P712" s="181">
        <v>9.8688000000000002</v>
      </c>
      <c r="Q712" s="181">
        <v>11.981999999999999</v>
      </c>
      <c r="R712" s="181">
        <v>25.989799999999999</v>
      </c>
      <c r="S712" s="124"/>
      <c r="T712" s="127"/>
      <c r="U712" s="128"/>
      <c r="V712" s="128"/>
      <c r="W712" s="128"/>
      <c r="X712" s="128"/>
      <c r="Y712" s="128"/>
      <c r="Z712" s="128"/>
      <c r="AA712" s="128"/>
      <c r="AB712" s="128"/>
      <c r="AC712" s="128"/>
      <c r="AD712" s="128"/>
      <c r="AE712" s="128"/>
      <c r="AF712" s="128"/>
      <c r="AG712" s="128"/>
      <c r="AH712" s="128"/>
    </row>
    <row r="713" spans="1:34" x14ac:dyDescent="0.3">
      <c r="A713" s="177" t="s">
        <v>756</v>
      </c>
      <c r="B713" s="177" t="s">
        <v>767</v>
      </c>
      <c r="C713" s="177">
        <v>143904</v>
      </c>
      <c r="D713" s="180">
        <v>44679</v>
      </c>
      <c r="E713" s="181">
        <v>14.8353</v>
      </c>
      <c r="F713" s="181">
        <v>1.4477</v>
      </c>
      <c r="G713" s="181">
        <v>1.2406999999999999</v>
      </c>
      <c r="H713" s="181">
        <v>-2.1701999999999999</v>
      </c>
      <c r="I713" s="181">
        <v>-2.2315</v>
      </c>
      <c r="J713" s="181">
        <v>3.4561000000000002</v>
      </c>
      <c r="K713" s="181">
        <v>6.2952000000000004</v>
      </c>
      <c r="L713" s="181">
        <v>10.339</v>
      </c>
      <c r="M713" s="181">
        <v>25.587700000000002</v>
      </c>
      <c r="N713" s="181">
        <v>41.486699999999999</v>
      </c>
      <c r="O713" s="181">
        <v>10.257099999999999</v>
      </c>
      <c r="P713" s="181"/>
      <c r="Q713" s="181">
        <v>10.838699999999999</v>
      </c>
      <c r="R713" s="181">
        <v>44.395800000000001</v>
      </c>
      <c r="S713" s="124"/>
      <c r="T713" s="127"/>
      <c r="U713" s="128"/>
      <c r="V713" s="128"/>
      <c r="W713" s="128"/>
      <c r="X713" s="128"/>
      <c r="Y713" s="128"/>
      <c r="Z713" s="128"/>
      <c r="AA713" s="128"/>
      <c r="AB713" s="128"/>
      <c r="AC713" s="128"/>
      <c r="AD713" s="128"/>
      <c r="AE713" s="128"/>
      <c r="AF713" s="128"/>
      <c r="AG713" s="128"/>
      <c r="AH713" s="128"/>
    </row>
    <row r="714" spans="1:34" x14ac:dyDescent="0.3">
      <c r="A714" s="177" t="s">
        <v>756</v>
      </c>
      <c r="B714" s="177" t="s">
        <v>768</v>
      </c>
      <c r="C714" s="177">
        <v>143903</v>
      </c>
      <c r="D714" s="180">
        <v>44679</v>
      </c>
      <c r="E714" s="181">
        <v>14.8361</v>
      </c>
      <c r="F714" s="181">
        <v>1.4476</v>
      </c>
      <c r="G714" s="181">
        <v>1.2405999999999999</v>
      </c>
      <c r="H714" s="181">
        <v>-2.1701000000000001</v>
      </c>
      <c r="I714" s="181">
        <v>-2.2307000000000001</v>
      </c>
      <c r="J714" s="181">
        <v>3.4567000000000001</v>
      </c>
      <c r="K714" s="181">
        <v>6.2979000000000003</v>
      </c>
      <c r="L714" s="181">
        <v>10.344099999999999</v>
      </c>
      <c r="M714" s="181">
        <v>25.595600000000001</v>
      </c>
      <c r="N714" s="181">
        <v>41.495600000000003</v>
      </c>
      <c r="O714" s="181">
        <v>10.2591</v>
      </c>
      <c r="P714" s="181"/>
      <c r="Q714" s="181">
        <v>10.840199999999999</v>
      </c>
      <c r="R714" s="181">
        <v>44.399700000000003</v>
      </c>
      <c r="S714" s="124"/>
      <c r="T714" s="127"/>
      <c r="U714" s="128"/>
      <c r="V714" s="128"/>
      <c r="W714" s="128"/>
      <c r="X714" s="128"/>
      <c r="Y714" s="128"/>
      <c r="Z714" s="128"/>
      <c r="AA714" s="128"/>
      <c r="AB714" s="128"/>
      <c r="AC714" s="128"/>
      <c r="AD714" s="128"/>
      <c r="AE714" s="128"/>
      <c r="AF714" s="128"/>
      <c r="AG714" s="128"/>
      <c r="AH714" s="128"/>
    </row>
    <row r="715" spans="1:34" x14ac:dyDescent="0.3">
      <c r="A715" s="177" t="s">
        <v>756</v>
      </c>
      <c r="B715" s="177" t="s">
        <v>769</v>
      </c>
      <c r="C715" s="177">
        <v>148033</v>
      </c>
      <c r="D715" s="180">
        <v>44679</v>
      </c>
      <c r="E715" s="181">
        <v>16.9328</v>
      </c>
      <c r="F715" s="181">
        <v>0.86309999999999998</v>
      </c>
      <c r="G715" s="181">
        <v>1.4419999999999999</v>
      </c>
      <c r="H715" s="181">
        <v>-1.0518000000000001</v>
      </c>
      <c r="I715" s="181">
        <v>-1.0536000000000001</v>
      </c>
      <c r="J715" s="181">
        <v>2.2635999999999998</v>
      </c>
      <c r="K715" s="181">
        <v>0.39729999999999999</v>
      </c>
      <c r="L715" s="181">
        <v>-0.15509999999999999</v>
      </c>
      <c r="M715" s="181">
        <v>12.1846</v>
      </c>
      <c r="N715" s="181">
        <v>27.7166</v>
      </c>
      <c r="O715" s="181"/>
      <c r="P715" s="181"/>
      <c r="Q715" s="181">
        <v>27.432099999999998</v>
      </c>
      <c r="R715" s="181">
        <v>46.406999999999996</v>
      </c>
      <c r="S715" s="124"/>
      <c r="T715" s="127"/>
      <c r="U715" s="128"/>
      <c r="V715" s="128"/>
      <c r="W715" s="128"/>
      <c r="X715" s="128"/>
      <c r="Y715" s="128"/>
      <c r="Z715" s="128"/>
      <c r="AA715" s="128"/>
      <c r="AB715" s="128"/>
      <c r="AC715" s="128"/>
      <c r="AD715" s="128"/>
      <c r="AE715" s="128"/>
      <c r="AF715" s="128"/>
      <c r="AG715" s="128"/>
      <c r="AH715" s="128"/>
    </row>
    <row r="716" spans="1:34" x14ac:dyDescent="0.3">
      <c r="A716" s="177" t="s">
        <v>756</v>
      </c>
      <c r="B716" s="177" t="s">
        <v>770</v>
      </c>
      <c r="C716" s="177">
        <v>148035</v>
      </c>
      <c r="D716" s="180">
        <v>44679</v>
      </c>
      <c r="E716" s="181">
        <v>17.273900000000001</v>
      </c>
      <c r="F716" s="181">
        <v>0.86599999999999999</v>
      </c>
      <c r="G716" s="181">
        <v>1.4505999999999999</v>
      </c>
      <c r="H716" s="181">
        <v>-1.0329999999999999</v>
      </c>
      <c r="I716" s="181">
        <v>-1.0143</v>
      </c>
      <c r="J716" s="181">
        <v>2.3292999999999999</v>
      </c>
      <c r="K716" s="181">
        <v>0.60099999999999998</v>
      </c>
      <c r="L716" s="181">
        <v>0.28849999999999998</v>
      </c>
      <c r="M716" s="181">
        <v>12.9633</v>
      </c>
      <c r="N716" s="181">
        <v>28.9222</v>
      </c>
      <c r="O716" s="181"/>
      <c r="P716" s="181"/>
      <c r="Q716" s="181">
        <v>28.607199999999999</v>
      </c>
      <c r="R716" s="181">
        <v>47.790100000000002</v>
      </c>
      <c r="S716" s="124"/>
      <c r="T716" s="127"/>
      <c r="U716" s="128"/>
      <c r="V716" s="128"/>
      <c r="W716" s="128"/>
      <c r="X716" s="128"/>
      <c r="Y716" s="128"/>
      <c r="Z716" s="128"/>
      <c r="AA716" s="128"/>
      <c r="AB716" s="128"/>
      <c r="AC716" s="128"/>
      <c r="AD716" s="128"/>
      <c r="AE716" s="128"/>
      <c r="AF716" s="128"/>
      <c r="AG716" s="128"/>
      <c r="AH716" s="128"/>
    </row>
    <row r="717" spans="1:34" x14ac:dyDescent="0.3">
      <c r="A717" s="177" t="s">
        <v>756</v>
      </c>
      <c r="B717" s="177" t="s">
        <v>771</v>
      </c>
      <c r="C717" s="177">
        <v>102133</v>
      </c>
      <c r="D717" s="180">
        <v>44679</v>
      </c>
      <c r="E717" s="181">
        <v>96.710099999999997</v>
      </c>
      <c r="F717" s="181">
        <v>0.90239999999999998</v>
      </c>
      <c r="G717" s="181">
        <v>1.3440000000000001</v>
      </c>
      <c r="H717" s="181">
        <v>-0.81779999999999997</v>
      </c>
      <c r="I717" s="181">
        <v>-1.1649</v>
      </c>
      <c r="J717" s="181">
        <v>1.984</v>
      </c>
      <c r="K717" s="181">
        <v>-0.63560000000000005</v>
      </c>
      <c r="L717" s="181">
        <v>-4.8236999999999997</v>
      </c>
      <c r="M717" s="181">
        <v>7.5641999999999996</v>
      </c>
      <c r="N717" s="181">
        <v>16.5138</v>
      </c>
      <c r="O717" s="181">
        <v>12.9992</v>
      </c>
      <c r="P717" s="181">
        <v>11.337999999999999</v>
      </c>
      <c r="Q717" s="181">
        <v>13.1457</v>
      </c>
      <c r="R717" s="181">
        <v>36.7941</v>
      </c>
      <c r="S717" s="124"/>
      <c r="T717" s="127"/>
      <c r="U717" s="128"/>
      <c r="V717" s="128"/>
      <c r="W717" s="128"/>
      <c r="X717" s="128"/>
      <c r="Y717" s="128"/>
      <c r="Z717" s="128"/>
      <c r="AA717" s="128"/>
      <c r="AB717" s="128"/>
      <c r="AC717" s="128"/>
      <c r="AD717" s="128"/>
      <c r="AE717" s="128"/>
      <c r="AF717" s="128"/>
      <c r="AG717" s="128"/>
      <c r="AH717" s="128"/>
    </row>
    <row r="718" spans="1:34" x14ac:dyDescent="0.3">
      <c r="A718" s="177" t="s">
        <v>756</v>
      </c>
      <c r="B718" s="177" t="s">
        <v>772</v>
      </c>
      <c r="C718" s="177">
        <v>120242</v>
      </c>
      <c r="D718" s="180">
        <v>44679</v>
      </c>
      <c r="E718" s="181">
        <v>100.3338</v>
      </c>
      <c r="F718" s="181">
        <v>0.90310000000000001</v>
      </c>
      <c r="G718" s="181">
        <v>1.3461000000000001</v>
      </c>
      <c r="H718" s="181">
        <v>-0.81269999999999998</v>
      </c>
      <c r="I718" s="181">
        <v>-1.1538999999999999</v>
      </c>
      <c r="J718" s="181">
        <v>2.0072999999999999</v>
      </c>
      <c r="K718" s="181">
        <v>-0.56810000000000005</v>
      </c>
      <c r="L718" s="181">
        <v>-4.6871</v>
      </c>
      <c r="M718" s="181">
        <v>7.7956000000000003</v>
      </c>
      <c r="N718" s="181">
        <v>16.8491</v>
      </c>
      <c r="O718" s="181">
        <v>13.389200000000001</v>
      </c>
      <c r="P718" s="181">
        <v>11.7338</v>
      </c>
      <c r="Q718" s="181">
        <v>11.696199999999999</v>
      </c>
      <c r="R718" s="181">
        <v>37.246899999999997</v>
      </c>
      <c r="S718" s="124"/>
      <c r="T718" s="127"/>
      <c r="U718" s="128"/>
      <c r="V718" s="128"/>
      <c r="W718" s="128"/>
      <c r="X718" s="128"/>
      <c r="Y718" s="128"/>
      <c r="Z718" s="128"/>
      <c r="AA718" s="128"/>
      <c r="AB718" s="128"/>
      <c r="AC718" s="128"/>
      <c r="AD718" s="128"/>
      <c r="AE718" s="128"/>
      <c r="AF718" s="128"/>
      <c r="AG718" s="128"/>
      <c r="AH718" s="128"/>
    </row>
    <row r="719" spans="1:34" x14ac:dyDescent="0.3">
      <c r="A719" s="177" t="s">
        <v>756</v>
      </c>
      <c r="B719" s="177" t="s">
        <v>773</v>
      </c>
      <c r="C719" s="177">
        <v>102135</v>
      </c>
      <c r="D719" s="180">
        <v>44679</v>
      </c>
      <c r="E719" s="181">
        <v>128.16470000000001</v>
      </c>
      <c r="F719" s="181">
        <v>0.81599999999999995</v>
      </c>
      <c r="G719" s="181">
        <v>0.98799999999999999</v>
      </c>
      <c r="H719" s="181">
        <v>-1.0710999999999999</v>
      </c>
      <c r="I719" s="181">
        <v>-1.6702999999999999</v>
      </c>
      <c r="J719" s="181">
        <v>1.1771</v>
      </c>
      <c r="K719" s="181">
        <v>-1.0031000000000001</v>
      </c>
      <c r="L719" s="181">
        <v>-1.7895000000000001</v>
      </c>
      <c r="M719" s="181">
        <v>8.3170999999999999</v>
      </c>
      <c r="N719" s="181">
        <v>23.839400000000001</v>
      </c>
      <c r="O719" s="181">
        <v>20.828700000000001</v>
      </c>
      <c r="P719" s="181">
        <v>14.669499999999999</v>
      </c>
      <c r="Q719" s="181">
        <v>14.8933</v>
      </c>
      <c r="R719" s="181">
        <v>46.061300000000003</v>
      </c>
      <c r="S719" s="124"/>
      <c r="T719" s="127"/>
      <c r="U719" s="128"/>
      <c r="V719" s="128"/>
      <c r="W719" s="128"/>
      <c r="X719" s="128"/>
      <c r="Y719" s="128"/>
      <c r="Z719" s="128"/>
      <c r="AA719" s="128"/>
      <c r="AB719" s="128"/>
      <c r="AC719" s="128"/>
      <c r="AD719" s="128"/>
      <c r="AE719" s="128"/>
      <c r="AF719" s="128"/>
      <c r="AG719" s="128"/>
      <c r="AH719" s="128"/>
    </row>
    <row r="720" spans="1:34" x14ac:dyDescent="0.3">
      <c r="A720" s="177" t="s">
        <v>756</v>
      </c>
      <c r="B720" s="177" t="s">
        <v>774</v>
      </c>
      <c r="C720" s="177">
        <v>120700</v>
      </c>
      <c r="D720" s="180">
        <v>44679</v>
      </c>
      <c r="E720" s="181">
        <v>131.71209999999999</v>
      </c>
      <c r="F720" s="181">
        <v>0.82</v>
      </c>
      <c r="G720" s="181">
        <v>1.0001</v>
      </c>
      <c r="H720" s="181">
        <v>-1.0432999999999999</v>
      </c>
      <c r="I720" s="181">
        <v>-1.6113</v>
      </c>
      <c r="J720" s="181">
        <v>1.2968</v>
      </c>
      <c r="K720" s="181">
        <v>-0.66859999999999997</v>
      </c>
      <c r="L720" s="181">
        <v>-1.1126</v>
      </c>
      <c r="M720" s="181">
        <v>9.2835000000000001</v>
      </c>
      <c r="N720" s="181">
        <v>25.0992</v>
      </c>
      <c r="O720" s="181">
        <v>21.4252</v>
      </c>
      <c r="P720" s="181">
        <v>15.1874</v>
      </c>
      <c r="Q720" s="181">
        <v>15.2906</v>
      </c>
      <c r="R720" s="181">
        <v>47.023899999999998</v>
      </c>
      <c r="S720" s="124"/>
      <c r="T720" s="127"/>
      <c r="U720" s="128"/>
      <c r="V720" s="128"/>
      <c r="W720" s="128"/>
      <c r="X720" s="128"/>
      <c r="Y720" s="128"/>
      <c r="Z720" s="128"/>
      <c r="AA720" s="128"/>
      <c r="AB720" s="128"/>
      <c r="AC720" s="128"/>
      <c r="AD720" s="128"/>
      <c r="AE720" s="128"/>
      <c r="AF720" s="128"/>
      <c r="AG720" s="128"/>
      <c r="AH720" s="128"/>
    </row>
    <row r="721" spans="1:34" x14ac:dyDescent="0.3">
      <c r="A721" s="177" t="s">
        <v>756</v>
      </c>
      <c r="B721" s="177" t="s">
        <v>775</v>
      </c>
      <c r="C721" s="177">
        <v>118485</v>
      </c>
      <c r="D721" s="180">
        <v>44679</v>
      </c>
      <c r="E721" s="181">
        <v>32.322699999999998</v>
      </c>
      <c r="F721" s="181">
        <v>0.64829999999999999</v>
      </c>
      <c r="G721" s="181">
        <v>0.69720000000000004</v>
      </c>
      <c r="H721" s="181">
        <v>-1.1181000000000001</v>
      </c>
      <c r="I721" s="181">
        <v>-1.5761000000000001</v>
      </c>
      <c r="J721" s="181">
        <v>-6.8599999999999994E-2</v>
      </c>
      <c r="K721" s="181">
        <v>-1.7182999999999999</v>
      </c>
      <c r="L721" s="181">
        <v>-3.0712999999999999</v>
      </c>
      <c r="M721" s="181">
        <v>3.9548999999999999</v>
      </c>
      <c r="N721" s="181">
        <v>12.3393</v>
      </c>
      <c r="O721" s="181">
        <v>10.753299999999999</v>
      </c>
      <c r="P721" s="181">
        <v>8.3485999999999994</v>
      </c>
      <c r="Q721" s="181">
        <v>10.023</v>
      </c>
      <c r="R721" s="181">
        <v>25.6434</v>
      </c>
      <c r="S721" s="124"/>
      <c r="T721" s="127"/>
      <c r="U721" s="128"/>
      <c r="V721" s="128"/>
      <c r="W721" s="128"/>
      <c r="X721" s="128"/>
      <c r="Y721" s="128"/>
      <c r="Z721" s="128"/>
      <c r="AA721" s="128"/>
      <c r="AB721" s="128"/>
      <c r="AC721" s="128"/>
      <c r="AD721" s="128"/>
      <c r="AE721" s="128"/>
      <c r="AF721" s="128"/>
      <c r="AG721" s="128"/>
      <c r="AH721" s="128"/>
    </row>
    <row r="722" spans="1:34" x14ac:dyDescent="0.3">
      <c r="A722" s="177" t="s">
        <v>756</v>
      </c>
      <c r="B722" s="177" t="s">
        <v>776</v>
      </c>
      <c r="C722" s="177">
        <v>112332</v>
      </c>
      <c r="D722" s="180">
        <v>44679</v>
      </c>
      <c r="E722" s="181">
        <v>30.604700000000001</v>
      </c>
      <c r="F722" s="181">
        <v>0.64590000000000003</v>
      </c>
      <c r="G722" s="181">
        <v>0.69020000000000004</v>
      </c>
      <c r="H722" s="181">
        <v>-1.1332</v>
      </c>
      <c r="I722" s="181">
        <v>-1.6077999999999999</v>
      </c>
      <c r="J722" s="181">
        <v>-0.13220000000000001</v>
      </c>
      <c r="K722" s="181">
        <v>-1.8829</v>
      </c>
      <c r="L722" s="181">
        <v>-3.4167999999999998</v>
      </c>
      <c r="M722" s="181">
        <v>3.3660000000000001</v>
      </c>
      <c r="N722" s="181">
        <v>11.478300000000001</v>
      </c>
      <c r="O722" s="181">
        <v>9.8348999999999993</v>
      </c>
      <c r="P722" s="181">
        <v>7.5037000000000003</v>
      </c>
      <c r="Q722" s="181">
        <v>9.5884999999999998</v>
      </c>
      <c r="R722" s="181">
        <v>24.637799999999999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77" t="s">
        <v>756</v>
      </c>
      <c r="B723" s="177" t="s">
        <v>777</v>
      </c>
      <c r="C723" s="177">
        <v>146513</v>
      </c>
      <c r="D723" s="180">
        <v>44679</v>
      </c>
      <c r="E723" s="181">
        <v>15.9091</v>
      </c>
      <c r="F723" s="181">
        <v>1.0794999999999999</v>
      </c>
      <c r="G723" s="181">
        <v>2.1996000000000002</v>
      </c>
      <c r="H723" s="181">
        <v>-0.38450000000000001</v>
      </c>
      <c r="I723" s="181">
        <v>-1.0966</v>
      </c>
      <c r="J723" s="181">
        <v>5.8955000000000002</v>
      </c>
      <c r="K723" s="181">
        <v>5.7069000000000001</v>
      </c>
      <c r="L723" s="181">
        <v>2.6341000000000001</v>
      </c>
      <c r="M723" s="181">
        <v>10.157</v>
      </c>
      <c r="N723" s="181">
        <v>24.171500000000002</v>
      </c>
      <c r="O723" s="181">
        <v>15.965</v>
      </c>
      <c r="P723" s="181"/>
      <c r="Q723" s="181">
        <v>15.922599999999999</v>
      </c>
      <c r="R723" s="181">
        <v>36.225700000000003</v>
      </c>
      <c r="S723" s="124"/>
      <c r="T723" s="127"/>
      <c r="U723" s="128"/>
      <c r="V723" s="128"/>
      <c r="W723" s="128"/>
      <c r="X723" s="128"/>
      <c r="Y723" s="128"/>
      <c r="Z723" s="128"/>
      <c r="AA723" s="128"/>
      <c r="AB723" s="128"/>
      <c r="AC723" s="128"/>
      <c r="AD723" s="128"/>
      <c r="AE723" s="128"/>
      <c r="AF723" s="128"/>
      <c r="AG723" s="128"/>
      <c r="AH723" s="128"/>
    </row>
    <row r="724" spans="1:34" x14ac:dyDescent="0.3">
      <c r="A724" s="177" t="s">
        <v>756</v>
      </c>
      <c r="B724" s="177" t="s">
        <v>778</v>
      </c>
      <c r="C724" s="177">
        <v>146514</v>
      </c>
      <c r="D724" s="180">
        <v>44679</v>
      </c>
      <c r="E724" s="181">
        <v>15.775700000000001</v>
      </c>
      <c r="F724" s="181">
        <v>1.079</v>
      </c>
      <c r="G724" s="181">
        <v>2.1974</v>
      </c>
      <c r="H724" s="181">
        <v>-0.38900000000000001</v>
      </c>
      <c r="I724" s="181">
        <v>-1.1071</v>
      </c>
      <c r="J724" s="181">
        <v>5.8658000000000001</v>
      </c>
      <c r="K724" s="181">
        <v>5.6333000000000002</v>
      </c>
      <c r="L724" s="181">
        <v>2.4948999999999999</v>
      </c>
      <c r="M724" s="181">
        <v>9.9359999999999999</v>
      </c>
      <c r="N724" s="181">
        <v>23.842700000000001</v>
      </c>
      <c r="O724" s="181">
        <v>15.6586</v>
      </c>
      <c r="P724" s="181"/>
      <c r="Q724" s="181">
        <v>15.612399999999999</v>
      </c>
      <c r="R724" s="181">
        <v>35.861899999999999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77" t="s">
        <v>756</v>
      </c>
      <c r="B725" s="177" t="s">
        <v>1993</v>
      </c>
      <c r="C725" s="177">
        <v>112039</v>
      </c>
      <c r="D725" s="180">
        <v>44679</v>
      </c>
      <c r="E725" s="181">
        <v>52.506</v>
      </c>
      <c r="F725" s="181">
        <v>0.99250000000000005</v>
      </c>
      <c r="G725" s="181">
        <v>1.0858000000000001</v>
      </c>
      <c r="H725" s="181">
        <v>-1.1800999999999999</v>
      </c>
      <c r="I725" s="181">
        <v>-2.0045000000000002</v>
      </c>
      <c r="J725" s="181">
        <v>0.6865</v>
      </c>
      <c r="K725" s="181">
        <v>-1.3731</v>
      </c>
      <c r="L725" s="181">
        <v>-4.8803999999999998</v>
      </c>
      <c r="M725" s="181">
        <v>4.9637000000000002</v>
      </c>
      <c r="N725" s="181">
        <v>15.741199999999999</v>
      </c>
      <c r="O725" s="181">
        <v>13.8675</v>
      </c>
      <c r="P725" s="181">
        <v>11.1594</v>
      </c>
      <c r="Q725" s="181">
        <v>13.8546</v>
      </c>
      <c r="R725" s="181">
        <v>33.481699999999996</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0.90351304347826089</v>
      </c>
      <c r="G726" s="183">
        <v>1.1671086956521739</v>
      </c>
      <c r="H726" s="183">
        <v>-1.0001043478260867</v>
      </c>
      <c r="I726" s="183">
        <v>-1.4467260869565215</v>
      </c>
      <c r="J726" s="183">
        <v>1.5961782608695652</v>
      </c>
      <c r="K726" s="183">
        <v>0.42725652173913037</v>
      </c>
      <c r="L726" s="183">
        <v>-1.0014434782608697</v>
      </c>
      <c r="M726" s="183">
        <v>8.5223478260869587</v>
      </c>
      <c r="N726" s="183">
        <v>19.740413043478259</v>
      </c>
      <c r="O726" s="183">
        <v>13.243333333333331</v>
      </c>
      <c r="P726" s="183">
        <v>10.41615294117647</v>
      </c>
      <c r="Q726" s="183">
        <v>13.935200000000002</v>
      </c>
      <c r="R726" s="183">
        <v>34.854065217391302</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0.86599999999999999</v>
      </c>
      <c r="G727" s="183">
        <v>1.0546</v>
      </c>
      <c r="H727" s="183">
        <v>-1.0432999999999999</v>
      </c>
      <c r="I727" s="183">
        <v>-1.4158999999999999</v>
      </c>
      <c r="J727" s="183">
        <v>1.1771</v>
      </c>
      <c r="K727" s="183">
        <v>-0.63560000000000005</v>
      </c>
      <c r="L727" s="183">
        <v>-1.7895000000000001</v>
      </c>
      <c r="M727" s="183">
        <v>6.4165000000000001</v>
      </c>
      <c r="N727" s="183">
        <v>15.9793</v>
      </c>
      <c r="O727" s="183">
        <v>12.9992</v>
      </c>
      <c r="P727" s="183">
        <v>10.2926</v>
      </c>
      <c r="Q727" s="183">
        <v>12.785299999999999</v>
      </c>
      <c r="R727" s="183">
        <v>34.227400000000003</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1676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1677</v>
      </c>
      <c r="B730" s="177" t="s">
        <v>1580</v>
      </c>
      <c r="C730" s="177">
        <v>132995</v>
      </c>
      <c r="D730" s="180">
        <v>44679</v>
      </c>
      <c r="E730" s="181">
        <v>18.510000000000002</v>
      </c>
      <c r="F730" s="181">
        <v>0.43409999999999999</v>
      </c>
      <c r="G730" s="181">
        <v>0.27089999999999997</v>
      </c>
      <c r="H730" s="181">
        <v>-0.69740000000000002</v>
      </c>
      <c r="I730" s="181">
        <v>-1.28</v>
      </c>
      <c r="J730" s="181">
        <v>0.1082</v>
      </c>
      <c r="K730" s="181">
        <v>-1.0689</v>
      </c>
      <c r="L730" s="181">
        <v>-2.4249000000000001</v>
      </c>
      <c r="M730" s="181">
        <v>2.6053000000000002</v>
      </c>
      <c r="N730" s="181">
        <v>6.3792999999999997</v>
      </c>
      <c r="O730" s="181">
        <v>9.7014999999999993</v>
      </c>
      <c r="P730" s="181">
        <v>7.5346000000000002</v>
      </c>
      <c r="Q730" s="181">
        <v>8.6532</v>
      </c>
      <c r="R730" s="181">
        <v>16.577500000000001</v>
      </c>
      <c r="S730" s="124"/>
      <c r="T730" s="127"/>
      <c r="U730" s="128"/>
      <c r="V730" s="128"/>
      <c r="W730" s="128"/>
      <c r="X730" s="128"/>
      <c r="Y730" s="128"/>
      <c r="Z730" s="128"/>
      <c r="AA730" s="128"/>
      <c r="AB730" s="128"/>
      <c r="AC730" s="128"/>
      <c r="AD730" s="128"/>
      <c r="AE730" s="128"/>
      <c r="AF730" s="128"/>
      <c r="AG730" s="128"/>
      <c r="AH730" s="128"/>
    </row>
    <row r="731" spans="1:34" x14ac:dyDescent="0.3">
      <c r="A731" s="177" t="s">
        <v>1677</v>
      </c>
      <c r="B731" s="177" t="s">
        <v>1603</v>
      </c>
      <c r="C731" s="177">
        <v>132998</v>
      </c>
      <c r="D731" s="180">
        <v>44679</v>
      </c>
      <c r="E731" s="181">
        <v>17.11</v>
      </c>
      <c r="F731" s="181">
        <v>0.4698</v>
      </c>
      <c r="G731" s="181">
        <v>0.29310000000000003</v>
      </c>
      <c r="H731" s="181">
        <v>-0.63880000000000003</v>
      </c>
      <c r="I731" s="181">
        <v>-1.2695000000000001</v>
      </c>
      <c r="J731" s="181">
        <v>5.8500000000000003E-2</v>
      </c>
      <c r="K731" s="181">
        <v>-1.2695000000000001</v>
      </c>
      <c r="L731" s="181">
        <v>-2.8944000000000001</v>
      </c>
      <c r="M731" s="181">
        <v>1.8452</v>
      </c>
      <c r="N731" s="181">
        <v>5.2275999999999998</v>
      </c>
      <c r="O731" s="181">
        <v>8.6257999999999999</v>
      </c>
      <c r="P731" s="181">
        <v>6.4253</v>
      </c>
      <c r="Q731" s="181">
        <v>7.5075000000000003</v>
      </c>
      <c r="R731" s="181">
        <v>15.436299999999999</v>
      </c>
      <c r="S731" s="124"/>
      <c r="T731" s="127"/>
      <c r="U731" s="128"/>
      <c r="V731" s="128"/>
      <c r="W731" s="128"/>
      <c r="X731" s="128"/>
      <c r="Y731" s="128"/>
      <c r="Z731" s="128"/>
      <c r="AA731" s="128"/>
      <c r="AB731" s="128"/>
      <c r="AC731" s="128"/>
      <c r="AD731" s="128"/>
      <c r="AE731" s="128"/>
      <c r="AF731" s="128"/>
      <c r="AG731" s="128"/>
      <c r="AH731" s="128"/>
    </row>
    <row r="732" spans="1:34" x14ac:dyDescent="0.3">
      <c r="A732" s="177" t="s">
        <v>1677</v>
      </c>
      <c r="B732" s="177" t="s">
        <v>1581</v>
      </c>
      <c r="C732" s="177">
        <v>135120</v>
      </c>
      <c r="D732" s="180">
        <v>44679</v>
      </c>
      <c r="E732" s="181">
        <v>17.88</v>
      </c>
      <c r="F732" s="181">
        <v>0.50590000000000002</v>
      </c>
      <c r="G732" s="181">
        <v>0.44940000000000002</v>
      </c>
      <c r="H732" s="181">
        <v>-0.27889999999999998</v>
      </c>
      <c r="I732" s="181">
        <v>-1.1062000000000001</v>
      </c>
      <c r="J732" s="181">
        <v>-0.44540000000000002</v>
      </c>
      <c r="K732" s="181">
        <v>-0.94179999999999997</v>
      </c>
      <c r="L732" s="181">
        <v>-2.8788999999999998</v>
      </c>
      <c r="M732" s="181">
        <v>2.8769</v>
      </c>
      <c r="N732" s="181">
        <v>8.9580000000000002</v>
      </c>
      <c r="O732" s="181">
        <v>9.8994</v>
      </c>
      <c r="P732" s="181">
        <v>9.5289999999999999</v>
      </c>
      <c r="Q732" s="181">
        <v>9.0467999999999993</v>
      </c>
      <c r="R732" s="181">
        <v>16.872900000000001</v>
      </c>
      <c r="S732" s="124"/>
      <c r="T732" s="127"/>
      <c r="U732" s="128"/>
      <c r="V732" s="128"/>
      <c r="W732" s="128"/>
      <c r="X732" s="128"/>
      <c r="Y732" s="128"/>
      <c r="Z732" s="128"/>
      <c r="AA732" s="128"/>
      <c r="AB732" s="128"/>
      <c r="AC732" s="128"/>
      <c r="AD732" s="128"/>
      <c r="AE732" s="128"/>
      <c r="AF732" s="128"/>
      <c r="AG732" s="128"/>
      <c r="AH732" s="128"/>
    </row>
    <row r="733" spans="1:34" x14ac:dyDescent="0.3">
      <c r="A733" s="177" t="s">
        <v>1677</v>
      </c>
      <c r="B733" s="177" t="s">
        <v>1604</v>
      </c>
      <c r="C733" s="177">
        <v>135122</v>
      </c>
      <c r="D733" s="180">
        <v>44679</v>
      </c>
      <c r="E733" s="181">
        <v>16.45</v>
      </c>
      <c r="F733" s="181">
        <v>0.48870000000000002</v>
      </c>
      <c r="G733" s="181">
        <v>0.4274</v>
      </c>
      <c r="H733" s="181">
        <v>-0.3634</v>
      </c>
      <c r="I733" s="181">
        <v>-1.1417999999999999</v>
      </c>
      <c r="J733" s="181">
        <v>-0.60419999999999996</v>
      </c>
      <c r="K733" s="181">
        <v>-1.3197000000000001</v>
      </c>
      <c r="L733" s="181">
        <v>-3.5756000000000001</v>
      </c>
      <c r="M733" s="181">
        <v>1.8575999999999999</v>
      </c>
      <c r="N733" s="181">
        <v>7.4461000000000004</v>
      </c>
      <c r="O733" s="181">
        <v>8.4445999999999994</v>
      </c>
      <c r="P733" s="181">
        <v>8.1806999999999999</v>
      </c>
      <c r="Q733" s="181">
        <v>7.7004000000000001</v>
      </c>
      <c r="R733" s="181">
        <v>15.225199999999999</v>
      </c>
      <c r="S733" s="124"/>
      <c r="T733" s="127"/>
      <c r="U733" s="128"/>
      <c r="V733" s="128"/>
      <c r="W733" s="128"/>
      <c r="X733" s="128"/>
      <c r="Y733" s="128"/>
      <c r="Z733" s="128"/>
      <c r="AA733" s="128"/>
      <c r="AB733" s="128"/>
      <c r="AC733" s="128"/>
      <c r="AD733" s="128"/>
      <c r="AE733" s="128"/>
      <c r="AF733" s="128"/>
      <c r="AG733" s="128"/>
      <c r="AH733" s="128"/>
    </row>
    <row r="734" spans="1:34" x14ac:dyDescent="0.3">
      <c r="A734" s="177" t="s">
        <v>1677</v>
      </c>
      <c r="B734" s="177" t="s">
        <v>2010</v>
      </c>
      <c r="C734" s="177">
        <v>147496</v>
      </c>
      <c r="D734" s="180">
        <v>44679</v>
      </c>
      <c r="E734" s="181">
        <v>12.6273</v>
      </c>
      <c r="F734" s="181">
        <v>0.38159999999999999</v>
      </c>
      <c r="G734" s="181">
        <v>0.41670000000000001</v>
      </c>
      <c r="H734" s="181">
        <v>-0.38650000000000001</v>
      </c>
      <c r="I734" s="181">
        <v>-0.62639999999999996</v>
      </c>
      <c r="J734" s="181">
        <v>-0.25590000000000002</v>
      </c>
      <c r="K734" s="181">
        <v>0.2167</v>
      </c>
      <c r="L734" s="181">
        <v>0.2167</v>
      </c>
      <c r="M734" s="181">
        <v>3.5024999999999999</v>
      </c>
      <c r="N734" s="181">
        <v>5.7563000000000004</v>
      </c>
      <c r="O734" s="181"/>
      <c r="P734" s="181"/>
      <c r="Q734" s="181">
        <v>8.8140000000000001</v>
      </c>
      <c r="R734" s="181">
        <v>10.615399999999999</v>
      </c>
      <c r="S734" s="124"/>
      <c r="T734" s="127"/>
      <c r="U734" s="128"/>
      <c r="V734" s="128"/>
      <c r="W734" s="128"/>
      <c r="X734" s="128"/>
      <c r="Y734" s="128"/>
      <c r="Z734" s="128"/>
      <c r="AA734" s="128"/>
      <c r="AB734" s="128"/>
      <c r="AC734" s="128"/>
      <c r="AD734" s="128"/>
      <c r="AE734" s="128"/>
      <c r="AF734" s="128"/>
      <c r="AG734" s="128"/>
      <c r="AH734" s="128"/>
    </row>
    <row r="735" spans="1:34" x14ac:dyDescent="0.3">
      <c r="A735" s="177" t="s">
        <v>1677</v>
      </c>
      <c r="B735" s="177" t="s">
        <v>2011</v>
      </c>
      <c r="C735" s="177">
        <v>147494</v>
      </c>
      <c r="D735" s="180">
        <v>44679</v>
      </c>
      <c r="E735" s="181">
        <v>12.2578</v>
      </c>
      <c r="F735" s="181">
        <v>0.37919999999999998</v>
      </c>
      <c r="G735" s="181">
        <v>0.4088</v>
      </c>
      <c r="H735" s="181">
        <v>-0.40620000000000001</v>
      </c>
      <c r="I735" s="181">
        <v>-0.67020000000000002</v>
      </c>
      <c r="J735" s="181">
        <v>-0.3463</v>
      </c>
      <c r="K735" s="181">
        <v>-9.9400000000000002E-2</v>
      </c>
      <c r="L735" s="181">
        <v>-0.34310000000000002</v>
      </c>
      <c r="M735" s="181">
        <v>2.6616</v>
      </c>
      <c r="N735" s="181">
        <v>4.5887000000000002</v>
      </c>
      <c r="O735" s="181"/>
      <c r="P735" s="181"/>
      <c r="Q735" s="181">
        <v>7.6501000000000001</v>
      </c>
      <c r="R735" s="181">
        <v>9.4098000000000006</v>
      </c>
      <c r="S735" s="124"/>
      <c r="T735" s="127"/>
      <c r="U735" s="128"/>
      <c r="V735" s="128"/>
      <c r="W735" s="128"/>
      <c r="X735" s="128"/>
      <c r="Y735" s="128"/>
      <c r="Z735" s="128"/>
      <c r="AA735" s="128"/>
      <c r="AB735" s="128"/>
      <c r="AC735" s="128"/>
      <c r="AD735" s="128"/>
      <c r="AE735" s="128"/>
      <c r="AF735" s="128"/>
      <c r="AG735" s="128"/>
      <c r="AH735" s="128"/>
    </row>
    <row r="736" spans="1:34" x14ac:dyDescent="0.3">
      <c r="A736" s="177" t="s">
        <v>1677</v>
      </c>
      <c r="B736" s="177" t="s">
        <v>1582</v>
      </c>
      <c r="C736" s="177">
        <v>136567</v>
      </c>
      <c r="D736" s="180">
        <v>44679</v>
      </c>
      <c r="E736" s="181">
        <v>17.564</v>
      </c>
      <c r="F736" s="181">
        <v>0.41160000000000002</v>
      </c>
      <c r="G736" s="181">
        <v>0.28549999999999998</v>
      </c>
      <c r="H736" s="181">
        <v>-0.22159999999999999</v>
      </c>
      <c r="I736" s="181">
        <v>-0.57179999999999997</v>
      </c>
      <c r="J736" s="181">
        <v>0.97729999999999995</v>
      </c>
      <c r="K736" s="181">
        <v>4.5600000000000002E-2</v>
      </c>
      <c r="L736" s="181">
        <v>0.83819999999999995</v>
      </c>
      <c r="M736" s="181">
        <v>3.4820000000000002</v>
      </c>
      <c r="N736" s="181">
        <v>9.5763999999999996</v>
      </c>
      <c r="O736" s="181">
        <v>9.9909999999999997</v>
      </c>
      <c r="P736" s="181">
        <v>8.4152000000000005</v>
      </c>
      <c r="Q736" s="181">
        <v>9.6941000000000006</v>
      </c>
      <c r="R736" s="181">
        <v>18.7422</v>
      </c>
      <c r="S736" s="124"/>
      <c r="T736" s="127"/>
      <c r="U736" s="128"/>
      <c r="V736" s="128"/>
      <c r="W736" s="128"/>
      <c r="X736" s="128"/>
      <c r="Y736" s="128"/>
      <c r="Z736" s="128"/>
      <c r="AA736" s="128"/>
      <c r="AB736" s="128"/>
      <c r="AC736" s="128"/>
      <c r="AD736" s="128"/>
      <c r="AE736" s="128"/>
      <c r="AF736" s="128"/>
      <c r="AG736" s="128"/>
      <c r="AH736" s="128"/>
    </row>
    <row r="737" spans="1:34" x14ac:dyDescent="0.3">
      <c r="A737" s="177" t="s">
        <v>1677</v>
      </c>
      <c r="B737" s="177" t="s">
        <v>1605</v>
      </c>
      <c r="C737" s="177">
        <v>136563</v>
      </c>
      <c r="D737" s="180">
        <v>44679</v>
      </c>
      <c r="E737" s="181">
        <v>16.102</v>
      </c>
      <c r="F737" s="181">
        <v>0.40529999999999999</v>
      </c>
      <c r="G737" s="181">
        <v>0.27400000000000002</v>
      </c>
      <c r="H737" s="181">
        <v>-0.24160000000000001</v>
      </c>
      <c r="I737" s="181">
        <v>-0.61719999999999997</v>
      </c>
      <c r="J737" s="181">
        <v>0.88339999999999996</v>
      </c>
      <c r="K737" s="181">
        <v>-0.1983</v>
      </c>
      <c r="L737" s="181">
        <v>0.33650000000000002</v>
      </c>
      <c r="M737" s="181">
        <v>2.5539999999999998</v>
      </c>
      <c r="N737" s="181">
        <v>8.1686999999999994</v>
      </c>
      <c r="O737" s="181">
        <v>8.4140999999999995</v>
      </c>
      <c r="P737" s="181">
        <v>6.7987000000000002</v>
      </c>
      <c r="Q737" s="181">
        <v>8.1393000000000004</v>
      </c>
      <c r="R737" s="181">
        <v>17.063400000000001</v>
      </c>
      <c r="S737" s="124"/>
      <c r="T737" s="127"/>
      <c r="U737" s="128"/>
      <c r="V737" s="128"/>
      <c r="W737" s="128"/>
      <c r="X737" s="128"/>
      <c r="Y737" s="128"/>
      <c r="Z737" s="128"/>
      <c r="AA737" s="128"/>
      <c r="AB737" s="128"/>
      <c r="AC737" s="128"/>
      <c r="AD737" s="128"/>
      <c r="AE737" s="128"/>
      <c r="AF737" s="128"/>
      <c r="AG737" s="128"/>
      <c r="AH737" s="128"/>
    </row>
    <row r="738" spans="1:34" x14ac:dyDescent="0.3">
      <c r="A738" s="177" t="s">
        <v>1677</v>
      </c>
      <c r="B738" s="177" t="s">
        <v>1583</v>
      </c>
      <c r="C738" s="177">
        <v>140347</v>
      </c>
      <c r="D738" s="180">
        <v>44679</v>
      </c>
      <c r="E738" s="181">
        <v>19.4876</v>
      </c>
      <c r="F738" s="181">
        <v>0.3926</v>
      </c>
      <c r="G738" s="181">
        <v>0.40079999999999999</v>
      </c>
      <c r="H738" s="181">
        <v>-0.28089999999999998</v>
      </c>
      <c r="I738" s="181">
        <v>-0.34470000000000001</v>
      </c>
      <c r="J738" s="181">
        <v>1.4493</v>
      </c>
      <c r="K738" s="181">
        <v>0.76890000000000003</v>
      </c>
      <c r="L738" s="181">
        <v>0.45929999999999999</v>
      </c>
      <c r="M738" s="181">
        <v>4.6382000000000003</v>
      </c>
      <c r="N738" s="181">
        <v>9.8952000000000009</v>
      </c>
      <c r="O738" s="181">
        <v>10.831899999999999</v>
      </c>
      <c r="P738" s="181">
        <v>9.9283999999999999</v>
      </c>
      <c r="Q738" s="181">
        <v>9.2454000000000001</v>
      </c>
      <c r="R738" s="181">
        <v>14.6768</v>
      </c>
      <c r="S738" s="124"/>
      <c r="T738" s="127"/>
      <c r="U738" s="128"/>
      <c r="V738" s="128"/>
      <c r="W738" s="128"/>
      <c r="X738" s="128"/>
      <c r="Y738" s="128"/>
      <c r="Z738" s="128"/>
      <c r="AA738" s="128"/>
      <c r="AB738" s="128"/>
      <c r="AC738" s="128"/>
      <c r="AD738" s="128"/>
      <c r="AE738" s="128"/>
      <c r="AF738" s="128"/>
      <c r="AG738" s="128"/>
      <c r="AH738" s="128"/>
    </row>
    <row r="739" spans="1:34" x14ac:dyDescent="0.3">
      <c r="A739" s="177" t="s">
        <v>1677</v>
      </c>
      <c r="B739" s="177" t="s">
        <v>1606</v>
      </c>
      <c r="C739" s="177">
        <v>140351</v>
      </c>
      <c r="D739" s="180">
        <v>44679</v>
      </c>
      <c r="E739" s="181">
        <v>18.305800000000001</v>
      </c>
      <c r="F739" s="181">
        <v>0.38879999999999998</v>
      </c>
      <c r="G739" s="181">
        <v>0.38940000000000002</v>
      </c>
      <c r="H739" s="181">
        <v>-0.30659999999999998</v>
      </c>
      <c r="I739" s="181">
        <v>-0.39989999999999998</v>
      </c>
      <c r="J739" s="181">
        <v>1.3334999999999999</v>
      </c>
      <c r="K739" s="181">
        <v>0.43730000000000002</v>
      </c>
      <c r="L739" s="181">
        <v>-0.2273</v>
      </c>
      <c r="M739" s="181">
        <v>3.5548000000000002</v>
      </c>
      <c r="N739" s="181">
        <v>8.4170999999999996</v>
      </c>
      <c r="O739" s="181">
        <v>9.6034000000000006</v>
      </c>
      <c r="P739" s="181">
        <v>8.7710000000000008</v>
      </c>
      <c r="Q739" s="181">
        <v>8.3432999999999993</v>
      </c>
      <c r="R739" s="181">
        <v>13.333399999999999</v>
      </c>
      <c r="S739" s="124"/>
      <c r="T739" s="127"/>
      <c r="U739" s="128"/>
      <c r="V739" s="128"/>
      <c r="W739" s="128"/>
      <c r="X739" s="128"/>
      <c r="Y739" s="128"/>
      <c r="Z739" s="128"/>
      <c r="AA739" s="128"/>
      <c r="AB739" s="128"/>
      <c r="AC739" s="128"/>
      <c r="AD739" s="128"/>
      <c r="AE739" s="128"/>
      <c r="AF739" s="128"/>
      <c r="AG739" s="128"/>
      <c r="AH739" s="128"/>
    </row>
    <row r="740" spans="1:34" x14ac:dyDescent="0.3">
      <c r="A740" s="177" t="s">
        <v>1677</v>
      </c>
      <c r="B740" s="177" t="s">
        <v>1607</v>
      </c>
      <c r="C740" s="177">
        <v>144461</v>
      </c>
      <c r="D740" s="180">
        <v>44679</v>
      </c>
      <c r="E740" s="181">
        <v>12.739100000000001</v>
      </c>
      <c r="F740" s="181">
        <v>0.45979999999999999</v>
      </c>
      <c r="G740" s="181">
        <v>0.45660000000000001</v>
      </c>
      <c r="H740" s="181">
        <v>-0.44469999999999998</v>
      </c>
      <c r="I740" s="181">
        <v>-0.80979999999999996</v>
      </c>
      <c r="J740" s="181">
        <v>1.0358000000000001</v>
      </c>
      <c r="K740" s="181">
        <v>-0.56899999999999995</v>
      </c>
      <c r="L740" s="181">
        <v>-0.93089999999999995</v>
      </c>
      <c r="M740" s="181">
        <v>3.9544999999999999</v>
      </c>
      <c r="N740" s="181">
        <v>9.7073</v>
      </c>
      <c r="O740" s="181">
        <v>7.6180000000000003</v>
      </c>
      <c r="P740" s="181"/>
      <c r="Q740" s="181">
        <v>6.8164999999999996</v>
      </c>
      <c r="R740" s="181">
        <v>16.7362</v>
      </c>
      <c r="S740" s="124"/>
      <c r="T740" s="127"/>
      <c r="U740" s="128"/>
      <c r="V740" s="128"/>
      <c r="W740" s="128"/>
      <c r="X740" s="128"/>
      <c r="Y740" s="128"/>
      <c r="Z740" s="128"/>
      <c r="AA740" s="128"/>
      <c r="AB740" s="128"/>
      <c r="AC740" s="128"/>
      <c r="AD740" s="128"/>
      <c r="AE740" s="128"/>
      <c r="AF740" s="128"/>
      <c r="AG740" s="128"/>
      <c r="AH740" s="128"/>
    </row>
    <row r="741" spans="1:34" x14ac:dyDescent="0.3">
      <c r="A741" s="177" t="s">
        <v>1677</v>
      </c>
      <c r="B741" s="177" t="s">
        <v>1584</v>
      </c>
      <c r="C741" s="177">
        <v>144466</v>
      </c>
      <c r="D741" s="180">
        <v>44679</v>
      </c>
      <c r="E741" s="181">
        <v>13.490600000000001</v>
      </c>
      <c r="F741" s="181">
        <v>0.46239999999999998</v>
      </c>
      <c r="G741" s="181">
        <v>0.46689999999999998</v>
      </c>
      <c r="H741" s="181">
        <v>-0.42149999999999999</v>
      </c>
      <c r="I741" s="181">
        <v>-0.75990000000000002</v>
      </c>
      <c r="J741" s="181">
        <v>1.1417999999999999</v>
      </c>
      <c r="K741" s="181">
        <v>-0.26100000000000001</v>
      </c>
      <c r="L741" s="181">
        <v>-0.31109999999999999</v>
      </c>
      <c r="M741" s="181">
        <v>4.9500999999999999</v>
      </c>
      <c r="N741" s="181">
        <v>11.107799999999999</v>
      </c>
      <c r="O741" s="181">
        <v>9.2494999999999994</v>
      </c>
      <c r="P741" s="181"/>
      <c r="Q741" s="181">
        <v>8.4972999999999992</v>
      </c>
      <c r="R741" s="181">
        <v>18.302199999999999</v>
      </c>
      <c r="S741" s="124"/>
      <c r="T741" s="127"/>
      <c r="U741" s="128"/>
      <c r="V741" s="128"/>
      <c r="W741" s="128"/>
      <c r="X741" s="128"/>
      <c r="Y741" s="128"/>
      <c r="Z741" s="128"/>
      <c r="AA741" s="128"/>
      <c r="AB741" s="128"/>
      <c r="AC741" s="128"/>
      <c r="AD741" s="128"/>
      <c r="AE741" s="128"/>
      <c r="AF741" s="128"/>
      <c r="AG741" s="128"/>
      <c r="AH741" s="128"/>
    </row>
    <row r="742" spans="1:34" x14ac:dyDescent="0.3">
      <c r="A742" s="177" t="s">
        <v>1677</v>
      </c>
      <c r="B742" s="177" t="s">
        <v>1608</v>
      </c>
      <c r="C742" s="177">
        <v>101585</v>
      </c>
      <c r="D742" s="180">
        <v>44679</v>
      </c>
      <c r="E742" s="181">
        <v>48.465000000000003</v>
      </c>
      <c r="F742" s="181">
        <v>0.4456</v>
      </c>
      <c r="G742" s="181">
        <v>0.50390000000000001</v>
      </c>
      <c r="H742" s="181">
        <v>-0.43959999999999999</v>
      </c>
      <c r="I742" s="181">
        <v>-0.53559999999999997</v>
      </c>
      <c r="J742" s="181">
        <v>0.75880000000000003</v>
      </c>
      <c r="K742" s="181">
        <v>0.62490000000000001</v>
      </c>
      <c r="L742" s="181">
        <v>0.71279999999999999</v>
      </c>
      <c r="M742" s="181">
        <v>5.3769999999999998</v>
      </c>
      <c r="N742" s="181">
        <v>12.4556</v>
      </c>
      <c r="O742" s="181">
        <v>9.5533999999999999</v>
      </c>
      <c r="P742" s="181">
        <v>7.9996999999999998</v>
      </c>
      <c r="Q742" s="181">
        <v>9.3695000000000004</v>
      </c>
      <c r="R742" s="181">
        <v>19.4024</v>
      </c>
      <c r="S742" s="124"/>
      <c r="T742" s="127"/>
      <c r="U742" s="128"/>
      <c r="V742" s="128"/>
      <c r="W742" s="128"/>
      <c r="X742" s="128"/>
      <c r="Y742" s="128"/>
      <c r="Z742" s="128"/>
      <c r="AA742" s="128"/>
      <c r="AB742" s="128"/>
      <c r="AC742" s="128"/>
      <c r="AD742" s="128"/>
      <c r="AE742" s="128"/>
      <c r="AF742" s="128"/>
      <c r="AG742" s="128"/>
      <c r="AH742" s="128"/>
    </row>
    <row r="743" spans="1:34" x14ac:dyDescent="0.3">
      <c r="A743" s="177" t="s">
        <v>1677</v>
      </c>
      <c r="B743" s="177" t="s">
        <v>1585</v>
      </c>
      <c r="C743" s="177">
        <v>119128</v>
      </c>
      <c r="D743" s="180">
        <v>44679</v>
      </c>
      <c r="E743" s="181">
        <v>52.649000000000001</v>
      </c>
      <c r="F743" s="181">
        <v>0.44640000000000002</v>
      </c>
      <c r="G743" s="181">
        <v>0.50970000000000004</v>
      </c>
      <c r="H743" s="181">
        <v>-0.42370000000000002</v>
      </c>
      <c r="I743" s="181">
        <v>-0.50270000000000004</v>
      </c>
      <c r="J743" s="181">
        <v>0.82730000000000004</v>
      </c>
      <c r="K743" s="181">
        <v>0.83499999999999996</v>
      </c>
      <c r="L743" s="181">
        <v>1.1411</v>
      </c>
      <c r="M743" s="181">
        <v>6.0530999999999997</v>
      </c>
      <c r="N743" s="181">
        <v>13.409000000000001</v>
      </c>
      <c r="O743" s="181">
        <v>10.404500000000001</v>
      </c>
      <c r="P743" s="181">
        <v>9.1516999999999999</v>
      </c>
      <c r="Q743" s="181">
        <v>10.3284</v>
      </c>
      <c r="R743" s="181">
        <v>20.369</v>
      </c>
      <c r="S743" s="124"/>
      <c r="T743" s="127"/>
      <c r="U743" s="128"/>
      <c r="V743" s="128"/>
      <c r="W743" s="128"/>
      <c r="X743" s="128"/>
      <c r="Y743" s="128"/>
      <c r="Z743" s="128"/>
      <c r="AA743" s="128"/>
      <c r="AB743" s="128"/>
      <c r="AC743" s="128"/>
      <c r="AD743" s="128"/>
      <c r="AE743" s="128"/>
      <c r="AF743" s="128"/>
      <c r="AG743" s="128"/>
      <c r="AH743" s="128"/>
    </row>
    <row r="744" spans="1:34" x14ac:dyDescent="0.3">
      <c r="A744" s="177" t="s">
        <v>1677</v>
      </c>
      <c r="B744" s="177" t="s">
        <v>1771</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1677</v>
      </c>
      <c r="B745" s="177" t="s">
        <v>1772</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1677</v>
      </c>
      <c r="B746" s="177" t="s">
        <v>1609</v>
      </c>
      <c r="C746" s="177">
        <v>133051</v>
      </c>
      <c r="D746" s="180">
        <v>44679</v>
      </c>
      <c r="E746" s="181">
        <v>17.38</v>
      </c>
      <c r="F746" s="181">
        <v>0.1152</v>
      </c>
      <c r="G746" s="181">
        <v>0.1152</v>
      </c>
      <c r="H746" s="181">
        <v>-0.1149</v>
      </c>
      <c r="I746" s="181">
        <v>5.7599999999999998E-2</v>
      </c>
      <c r="J746" s="181">
        <v>1.2821</v>
      </c>
      <c r="K746" s="181">
        <v>1.9953000000000001</v>
      </c>
      <c r="L746" s="181">
        <v>3.3908</v>
      </c>
      <c r="M746" s="181">
        <v>5.9756</v>
      </c>
      <c r="N746" s="181">
        <v>8.4216999999999995</v>
      </c>
      <c r="O746" s="181">
        <v>8.0210000000000008</v>
      </c>
      <c r="P746" s="181">
        <v>7.4005000000000001</v>
      </c>
      <c r="Q746" s="181">
        <v>7.7553999999999998</v>
      </c>
      <c r="R746" s="181">
        <v>15.0078</v>
      </c>
      <c r="S746" s="124"/>
      <c r="T746" s="127"/>
      <c r="U746" s="128"/>
      <c r="V746" s="128"/>
      <c r="W746" s="128"/>
      <c r="X746" s="128"/>
      <c r="Y746" s="128"/>
      <c r="Z746" s="128"/>
      <c r="AA746" s="128"/>
      <c r="AB746" s="128"/>
      <c r="AC746" s="128"/>
      <c r="AD746" s="128"/>
      <c r="AE746" s="128"/>
      <c r="AF746" s="128"/>
      <c r="AG746" s="128"/>
      <c r="AH746" s="128"/>
    </row>
    <row r="747" spans="1:34" x14ac:dyDescent="0.3">
      <c r="A747" s="177" t="s">
        <v>1677</v>
      </c>
      <c r="B747" s="177" t="s">
        <v>1586</v>
      </c>
      <c r="C747" s="177">
        <v>133054</v>
      </c>
      <c r="D747" s="180">
        <v>44679</v>
      </c>
      <c r="E747" s="181">
        <v>18.37</v>
      </c>
      <c r="F747" s="181">
        <v>0.1636</v>
      </c>
      <c r="G747" s="181">
        <v>0.109</v>
      </c>
      <c r="H747" s="181">
        <v>-5.4399999999999997E-2</v>
      </c>
      <c r="I747" s="181">
        <v>0.109</v>
      </c>
      <c r="J747" s="181">
        <v>1.3796999999999999</v>
      </c>
      <c r="K747" s="181">
        <v>2.1690999999999998</v>
      </c>
      <c r="L747" s="181">
        <v>3.7267000000000001</v>
      </c>
      <c r="M747" s="181">
        <v>6.4927999999999999</v>
      </c>
      <c r="N747" s="181">
        <v>9.0854999999999997</v>
      </c>
      <c r="O747" s="181">
        <v>8.6822999999999997</v>
      </c>
      <c r="P747" s="181">
        <v>8.1380999999999997</v>
      </c>
      <c r="Q747" s="181">
        <v>8.5650999999999993</v>
      </c>
      <c r="R747" s="181">
        <v>15.7118</v>
      </c>
      <c r="S747" s="124"/>
      <c r="T747" s="127"/>
      <c r="U747" s="128"/>
      <c r="V747" s="128"/>
      <c r="W747" s="128"/>
      <c r="X747" s="128"/>
      <c r="Y747" s="128"/>
      <c r="Z747" s="128"/>
      <c r="AA747" s="128"/>
      <c r="AB747" s="128"/>
      <c r="AC747" s="128"/>
      <c r="AD747" s="128"/>
      <c r="AE747" s="128"/>
      <c r="AF747" s="128"/>
      <c r="AG747" s="128"/>
      <c r="AH747" s="128"/>
    </row>
    <row r="748" spans="1:34" x14ac:dyDescent="0.3">
      <c r="A748" s="177" t="s">
        <v>1677</v>
      </c>
      <c r="B748" s="177" t="s">
        <v>1610</v>
      </c>
      <c r="C748" s="177">
        <v>114982</v>
      </c>
      <c r="D748" s="180">
        <v>44679</v>
      </c>
      <c r="E748" s="181">
        <v>20.944800000000001</v>
      </c>
      <c r="F748" s="181">
        <v>0.56420000000000003</v>
      </c>
      <c r="G748" s="181">
        <v>0.64049999999999996</v>
      </c>
      <c r="H748" s="181">
        <v>-0.2258</v>
      </c>
      <c r="I748" s="181">
        <v>-0.44019999999999998</v>
      </c>
      <c r="J748" s="181">
        <v>1.0679000000000001</v>
      </c>
      <c r="K748" s="181">
        <v>0.44990000000000002</v>
      </c>
      <c r="L748" s="181">
        <v>-0.48180000000000001</v>
      </c>
      <c r="M748" s="181">
        <v>3.8016999999999999</v>
      </c>
      <c r="N748" s="181">
        <v>7.1635999999999997</v>
      </c>
      <c r="O748" s="181">
        <v>8.4985999999999997</v>
      </c>
      <c r="P748" s="181">
        <v>6.0129999999999999</v>
      </c>
      <c r="Q748" s="181">
        <v>6.8548999999999998</v>
      </c>
      <c r="R748" s="181">
        <v>14.158899999999999</v>
      </c>
      <c r="S748" s="124"/>
      <c r="T748" s="127"/>
      <c r="U748" s="128"/>
      <c r="V748" s="128"/>
      <c r="W748" s="128"/>
      <c r="X748" s="128"/>
      <c r="Y748" s="128"/>
      <c r="Z748" s="128"/>
      <c r="AA748" s="128"/>
      <c r="AB748" s="128"/>
      <c r="AC748" s="128"/>
      <c r="AD748" s="128"/>
      <c r="AE748" s="128"/>
      <c r="AF748" s="128"/>
      <c r="AG748" s="128"/>
      <c r="AH748" s="128"/>
    </row>
    <row r="749" spans="1:34" x14ac:dyDescent="0.3">
      <c r="A749" s="177" t="s">
        <v>1677</v>
      </c>
      <c r="B749" s="177" t="s">
        <v>1587</v>
      </c>
      <c r="C749" s="177">
        <v>118452</v>
      </c>
      <c r="D749" s="180">
        <v>44679</v>
      </c>
      <c r="E749" s="181">
        <v>22.887899999999998</v>
      </c>
      <c r="F749" s="181">
        <v>0.56730000000000003</v>
      </c>
      <c r="G749" s="181">
        <v>0.64910000000000001</v>
      </c>
      <c r="H749" s="181">
        <v>-0.20669999999999999</v>
      </c>
      <c r="I749" s="181">
        <v>-0.40899999999999997</v>
      </c>
      <c r="J749" s="181">
        <v>1.1227</v>
      </c>
      <c r="K749" s="181">
        <v>0.66769999999999996</v>
      </c>
      <c r="L749" s="181">
        <v>-1.8800000000000001E-2</v>
      </c>
      <c r="M749" s="181">
        <v>4.5506000000000002</v>
      </c>
      <c r="N749" s="181">
        <v>8.2174999999999994</v>
      </c>
      <c r="O749" s="181">
        <v>9.5623000000000005</v>
      </c>
      <c r="P749" s="181">
        <v>7.3837999999999999</v>
      </c>
      <c r="Q749" s="181">
        <v>7.5913000000000004</v>
      </c>
      <c r="R749" s="181">
        <v>15.2782</v>
      </c>
      <c r="S749" s="124"/>
      <c r="T749" s="127"/>
      <c r="U749" s="128"/>
      <c r="V749" s="128"/>
      <c r="W749" s="128"/>
      <c r="X749" s="128"/>
      <c r="Y749" s="128"/>
      <c r="Z749" s="128"/>
      <c r="AA749" s="128"/>
      <c r="AB749" s="128"/>
      <c r="AC749" s="128"/>
      <c r="AD749" s="128"/>
      <c r="AE749" s="128"/>
      <c r="AF749" s="128"/>
      <c r="AG749" s="128"/>
      <c r="AH749" s="128"/>
    </row>
    <row r="750" spans="1:34" x14ac:dyDescent="0.3">
      <c r="A750" s="177" t="s">
        <v>1677</v>
      </c>
      <c r="B750" s="177" t="s">
        <v>1588</v>
      </c>
      <c r="C750" s="177">
        <v>118477</v>
      </c>
      <c r="D750" s="180">
        <v>44679</v>
      </c>
      <c r="E750" s="181">
        <v>26.61</v>
      </c>
      <c r="F750" s="181">
        <v>0.26379999999999998</v>
      </c>
      <c r="G750" s="181">
        <v>0.1883</v>
      </c>
      <c r="H750" s="181">
        <v>-0.26240000000000002</v>
      </c>
      <c r="I750" s="181">
        <v>-0.52339999999999998</v>
      </c>
      <c r="J750" s="181">
        <v>0.1129</v>
      </c>
      <c r="K750" s="181">
        <v>-3.7600000000000001E-2</v>
      </c>
      <c r="L750" s="181">
        <v>0.98670000000000002</v>
      </c>
      <c r="M750" s="181">
        <v>4.4348999999999998</v>
      </c>
      <c r="N750" s="181">
        <v>7.9074999999999998</v>
      </c>
      <c r="O750" s="181">
        <v>8.4466999999999999</v>
      </c>
      <c r="P750" s="181">
        <v>7.2927</v>
      </c>
      <c r="Q750" s="181">
        <v>7.5993000000000004</v>
      </c>
      <c r="R750" s="181">
        <v>14.210800000000001</v>
      </c>
      <c r="S750" s="124"/>
      <c r="T750" s="127"/>
      <c r="U750" s="128"/>
      <c r="V750" s="128"/>
      <c r="W750" s="128"/>
      <c r="X750" s="128"/>
      <c r="Y750" s="128"/>
      <c r="Z750" s="128"/>
      <c r="AA750" s="128"/>
      <c r="AB750" s="128"/>
      <c r="AC750" s="128"/>
      <c r="AD750" s="128"/>
      <c r="AE750" s="128"/>
      <c r="AF750" s="128"/>
      <c r="AG750" s="128"/>
      <c r="AH750" s="128"/>
    </row>
    <row r="751" spans="1:34" x14ac:dyDescent="0.3">
      <c r="A751" s="177" t="s">
        <v>1677</v>
      </c>
      <c r="B751" s="177" t="s">
        <v>1611</v>
      </c>
      <c r="C751" s="177">
        <v>108995</v>
      </c>
      <c r="D751" s="180">
        <v>44679</v>
      </c>
      <c r="E751" s="181">
        <v>24.74</v>
      </c>
      <c r="F751" s="181">
        <v>0.24310000000000001</v>
      </c>
      <c r="G751" s="181">
        <v>0.16189999999999999</v>
      </c>
      <c r="H751" s="181">
        <v>-0.28210000000000002</v>
      </c>
      <c r="I751" s="181">
        <v>-0.56269999999999998</v>
      </c>
      <c r="J751" s="181">
        <v>0</v>
      </c>
      <c r="K751" s="181">
        <v>-0.28210000000000002</v>
      </c>
      <c r="L751" s="181">
        <v>0.4874</v>
      </c>
      <c r="M751" s="181">
        <v>3.6013000000000002</v>
      </c>
      <c r="N751" s="181">
        <v>6.7759999999999998</v>
      </c>
      <c r="O751" s="181">
        <v>7.3441000000000001</v>
      </c>
      <c r="P751" s="181">
        <v>6.2050000000000001</v>
      </c>
      <c r="Q751" s="181">
        <v>6.7373000000000003</v>
      </c>
      <c r="R751" s="181">
        <v>13.014699999999999</v>
      </c>
      <c r="S751" s="124"/>
      <c r="T751" s="127"/>
      <c r="U751" s="128"/>
      <c r="V751" s="128"/>
      <c r="W751" s="128"/>
      <c r="X751" s="128"/>
      <c r="Y751" s="128"/>
      <c r="Z751" s="128"/>
      <c r="AA751" s="128"/>
      <c r="AB751" s="128"/>
      <c r="AC751" s="128"/>
      <c r="AD751" s="128"/>
      <c r="AE751" s="128"/>
      <c r="AF751" s="128"/>
      <c r="AG751" s="128"/>
      <c r="AH751" s="128"/>
    </row>
    <row r="752" spans="1:34" x14ac:dyDescent="0.3">
      <c r="A752" s="177" t="s">
        <v>1677</v>
      </c>
      <c r="B752" s="177" t="s">
        <v>1589</v>
      </c>
      <c r="C752" s="177">
        <v>146457</v>
      </c>
      <c r="D752" s="180">
        <v>44679</v>
      </c>
      <c r="E752" s="181">
        <v>13.0946</v>
      </c>
      <c r="F752" s="181">
        <v>0.40789999999999998</v>
      </c>
      <c r="G752" s="181">
        <v>0.27639999999999998</v>
      </c>
      <c r="H752" s="181">
        <v>-0.42430000000000001</v>
      </c>
      <c r="I752" s="181">
        <v>-0.66830000000000001</v>
      </c>
      <c r="J752" s="181">
        <v>0.25109999999999999</v>
      </c>
      <c r="K752" s="181">
        <v>-0.63290000000000002</v>
      </c>
      <c r="L752" s="181">
        <v>-1.3678999999999999</v>
      </c>
      <c r="M752" s="181">
        <v>2.7534999999999998</v>
      </c>
      <c r="N752" s="181">
        <v>7.4279000000000002</v>
      </c>
      <c r="O752" s="181">
        <v>8.7738999999999994</v>
      </c>
      <c r="P752" s="181"/>
      <c r="Q752" s="181">
        <v>8.9504000000000001</v>
      </c>
      <c r="R752" s="181">
        <v>12.619</v>
      </c>
      <c r="S752" s="124"/>
      <c r="T752" s="127"/>
      <c r="U752" s="128"/>
      <c r="V752" s="128"/>
      <c r="W752" s="128"/>
      <c r="X752" s="128"/>
      <c r="Y752" s="128"/>
      <c r="Z752" s="128"/>
      <c r="AA752" s="128"/>
      <c r="AB752" s="128"/>
      <c r="AC752" s="128"/>
      <c r="AD752" s="128"/>
      <c r="AE752" s="128"/>
      <c r="AF752" s="128"/>
      <c r="AG752" s="128"/>
      <c r="AH752" s="128"/>
    </row>
    <row r="753" spans="1:34" x14ac:dyDescent="0.3">
      <c r="A753" s="177" t="s">
        <v>1677</v>
      </c>
      <c r="B753" s="177" t="s">
        <v>1612</v>
      </c>
      <c r="C753" s="177">
        <v>146456</v>
      </c>
      <c r="D753" s="180">
        <v>44679</v>
      </c>
      <c r="E753" s="181">
        <v>12.387600000000001</v>
      </c>
      <c r="F753" s="181">
        <v>0.40200000000000002</v>
      </c>
      <c r="G753" s="181">
        <v>0.2606</v>
      </c>
      <c r="H753" s="181">
        <v>-0.45800000000000002</v>
      </c>
      <c r="I753" s="181">
        <v>-0.73960000000000004</v>
      </c>
      <c r="J753" s="181">
        <v>0.10340000000000001</v>
      </c>
      <c r="K753" s="181">
        <v>-1.0511999999999999</v>
      </c>
      <c r="L753" s="181">
        <v>-2.2025999999999999</v>
      </c>
      <c r="M753" s="181">
        <v>1.4512</v>
      </c>
      <c r="N753" s="181">
        <v>5.6258999999999997</v>
      </c>
      <c r="O753" s="181">
        <v>6.8887999999999998</v>
      </c>
      <c r="P753" s="181"/>
      <c r="Q753" s="181">
        <v>7.0446</v>
      </c>
      <c r="R753" s="181">
        <v>10.708299999999999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77" t="s">
        <v>1677</v>
      </c>
      <c r="B754" s="177" t="s">
        <v>1613</v>
      </c>
      <c r="C754" s="177">
        <v>131372</v>
      </c>
      <c r="D754" s="180">
        <v>44679</v>
      </c>
      <c r="E754" s="181">
        <v>18.6843</v>
      </c>
      <c r="F754" s="181">
        <v>0.44669999999999999</v>
      </c>
      <c r="G754" s="181">
        <v>0.41710000000000003</v>
      </c>
      <c r="H754" s="181">
        <v>2.5700000000000001E-2</v>
      </c>
      <c r="I754" s="181">
        <v>3.6900000000000002E-2</v>
      </c>
      <c r="J754" s="181">
        <v>0.89100000000000001</v>
      </c>
      <c r="K754" s="181">
        <v>1.3815</v>
      </c>
      <c r="L754" s="181">
        <v>1.8794999999999999</v>
      </c>
      <c r="M754" s="181">
        <v>7.1727999999999996</v>
      </c>
      <c r="N754" s="181">
        <v>10.8657</v>
      </c>
      <c r="O754" s="181">
        <v>9.3606999999999996</v>
      </c>
      <c r="P754" s="181">
        <v>8.6910000000000007</v>
      </c>
      <c r="Q754" s="181">
        <v>8.6376000000000008</v>
      </c>
      <c r="R754" s="181">
        <v>15.577400000000001</v>
      </c>
      <c r="S754" s="124"/>
      <c r="T754" s="127"/>
      <c r="U754" s="128"/>
      <c r="V754" s="128"/>
      <c r="W754" s="128"/>
      <c r="X754" s="128"/>
      <c r="Y754" s="128"/>
      <c r="Z754" s="128"/>
      <c r="AA754" s="128"/>
      <c r="AB754" s="128"/>
      <c r="AC754" s="128"/>
      <c r="AD754" s="128"/>
      <c r="AE754" s="128"/>
      <c r="AF754" s="128"/>
      <c r="AG754" s="128"/>
      <c r="AH754" s="128"/>
    </row>
    <row r="755" spans="1:34" x14ac:dyDescent="0.3">
      <c r="A755" s="177" t="s">
        <v>1677</v>
      </c>
      <c r="B755" s="177" t="s">
        <v>1590</v>
      </c>
      <c r="C755" s="177">
        <v>131373</v>
      </c>
      <c r="D755" s="180">
        <v>44679</v>
      </c>
      <c r="E755" s="181">
        <v>19.822600000000001</v>
      </c>
      <c r="F755" s="181">
        <v>0.44950000000000001</v>
      </c>
      <c r="G755" s="181">
        <v>0.42559999999999998</v>
      </c>
      <c r="H755" s="181">
        <v>4.4900000000000002E-2</v>
      </c>
      <c r="I755" s="181">
        <v>7.8299999999999995E-2</v>
      </c>
      <c r="J755" s="181">
        <v>0.97699999999999998</v>
      </c>
      <c r="K755" s="181">
        <v>1.6318999999999999</v>
      </c>
      <c r="L755" s="181">
        <v>2.3932000000000002</v>
      </c>
      <c r="M755" s="181">
        <v>7.9774000000000003</v>
      </c>
      <c r="N755" s="181">
        <v>11.9649</v>
      </c>
      <c r="O755" s="181">
        <v>10.3896</v>
      </c>
      <c r="P755" s="181">
        <v>9.6039999999999992</v>
      </c>
      <c r="Q755" s="181">
        <v>9.4923999999999999</v>
      </c>
      <c r="R755" s="181">
        <v>16.705300000000001</v>
      </c>
      <c r="S755" s="124"/>
      <c r="T755" s="127"/>
      <c r="U755" s="128"/>
      <c r="V755" s="128"/>
      <c r="W755" s="128"/>
      <c r="X755" s="128"/>
      <c r="Y755" s="128"/>
      <c r="Z755" s="128"/>
      <c r="AA755" s="128"/>
      <c r="AB755" s="128"/>
      <c r="AC755" s="128"/>
      <c r="AD755" s="128"/>
      <c r="AE755" s="128"/>
      <c r="AF755" s="128"/>
      <c r="AG755" s="128"/>
      <c r="AH755" s="128"/>
    </row>
    <row r="756" spans="1:34" x14ac:dyDescent="0.3">
      <c r="A756" s="177" t="s">
        <v>1677</v>
      </c>
      <c r="B756" s="177" t="s">
        <v>1591</v>
      </c>
      <c r="C756" s="177">
        <v>119802</v>
      </c>
      <c r="D756" s="180">
        <v>44679</v>
      </c>
      <c r="E756" s="181">
        <v>24.93</v>
      </c>
      <c r="F756" s="181">
        <v>0.31790000000000002</v>
      </c>
      <c r="G756" s="181">
        <v>0.35420000000000001</v>
      </c>
      <c r="H756" s="181">
        <v>-0.24410000000000001</v>
      </c>
      <c r="I756" s="181">
        <v>-0.53459999999999996</v>
      </c>
      <c r="J756" s="181">
        <v>4.0099999999999997E-2</v>
      </c>
      <c r="K756" s="181">
        <v>1.1031</v>
      </c>
      <c r="L756" s="181">
        <v>1.6720999999999999</v>
      </c>
      <c r="M756" s="181">
        <v>5.8418999999999999</v>
      </c>
      <c r="N756" s="181">
        <v>12.449299999999999</v>
      </c>
      <c r="O756" s="181">
        <v>9.9308999999999994</v>
      </c>
      <c r="P756" s="181">
        <v>8.3825000000000003</v>
      </c>
      <c r="Q756" s="181">
        <v>9.0863999999999994</v>
      </c>
      <c r="R756" s="181">
        <v>22.060199999999998</v>
      </c>
      <c r="S756" s="124"/>
      <c r="T756" s="127"/>
      <c r="U756" s="128"/>
      <c r="V756" s="128"/>
      <c r="W756" s="128"/>
      <c r="X756" s="128"/>
      <c r="Y756" s="128"/>
      <c r="Z756" s="128"/>
      <c r="AA756" s="128"/>
      <c r="AB756" s="128"/>
      <c r="AC756" s="128"/>
      <c r="AD756" s="128"/>
      <c r="AE756" s="128"/>
      <c r="AF756" s="128"/>
      <c r="AG756" s="128"/>
      <c r="AH756" s="128"/>
    </row>
    <row r="757" spans="1:34" x14ac:dyDescent="0.3">
      <c r="A757" s="177" t="s">
        <v>1677</v>
      </c>
      <c r="B757" s="177" t="s">
        <v>1614</v>
      </c>
      <c r="C757" s="177">
        <v>115887</v>
      </c>
      <c r="D757" s="180">
        <v>44679</v>
      </c>
      <c r="E757" s="181">
        <v>23.126999999999999</v>
      </c>
      <c r="F757" s="181">
        <v>0.31230000000000002</v>
      </c>
      <c r="G757" s="181">
        <v>0.34710000000000002</v>
      </c>
      <c r="H757" s="181">
        <v>-0.25879999999999997</v>
      </c>
      <c r="I757" s="181">
        <v>-0.57179999999999997</v>
      </c>
      <c r="J757" s="181">
        <v>-3.8899999999999997E-2</v>
      </c>
      <c r="K757" s="181">
        <v>0.88109999999999999</v>
      </c>
      <c r="L757" s="181">
        <v>1.2211000000000001</v>
      </c>
      <c r="M757" s="181">
        <v>5.1371000000000002</v>
      </c>
      <c r="N757" s="181">
        <v>11.450100000000001</v>
      </c>
      <c r="O757" s="181">
        <v>8.9505999999999997</v>
      </c>
      <c r="P757" s="181">
        <v>7.4574999999999996</v>
      </c>
      <c r="Q757" s="181">
        <v>8.2842000000000002</v>
      </c>
      <c r="R757" s="181">
        <v>20.9925</v>
      </c>
      <c r="S757" s="124"/>
      <c r="T757" s="127"/>
      <c r="U757" s="128"/>
      <c r="V757" s="128"/>
      <c r="W757" s="128"/>
      <c r="X757" s="128"/>
      <c r="Y757" s="128"/>
      <c r="Z757" s="128"/>
      <c r="AA757" s="128"/>
      <c r="AB757" s="128"/>
      <c r="AC757" s="128"/>
      <c r="AD757" s="128"/>
      <c r="AE757" s="128"/>
      <c r="AF757" s="128"/>
      <c r="AG757" s="128"/>
      <c r="AH757" s="128"/>
    </row>
    <row r="758" spans="1:34" x14ac:dyDescent="0.3">
      <c r="A758" s="177" t="s">
        <v>1677</v>
      </c>
      <c r="B758" s="177" t="s">
        <v>1592</v>
      </c>
      <c r="C758" s="177">
        <v>140444</v>
      </c>
      <c r="D758" s="180">
        <v>44679</v>
      </c>
      <c r="E758" s="181">
        <v>17.289100000000001</v>
      </c>
      <c r="F758" s="181">
        <v>0.50690000000000002</v>
      </c>
      <c r="G758" s="181">
        <v>0.62329999999999997</v>
      </c>
      <c r="H758" s="181">
        <v>-0.57050000000000001</v>
      </c>
      <c r="I758" s="181">
        <v>-0.6613</v>
      </c>
      <c r="J758" s="181">
        <v>0.97</v>
      </c>
      <c r="K758" s="181">
        <v>0.98540000000000005</v>
      </c>
      <c r="L758" s="181">
        <v>1.0999999999999999E-2</v>
      </c>
      <c r="M758" s="181">
        <v>7.8520000000000003</v>
      </c>
      <c r="N758" s="181">
        <v>13.8482</v>
      </c>
      <c r="O758" s="181">
        <v>13.6218</v>
      </c>
      <c r="P758" s="181">
        <v>10.5274</v>
      </c>
      <c r="Q758" s="181">
        <v>11.017300000000001</v>
      </c>
      <c r="R758" s="181">
        <v>23.4404</v>
      </c>
      <c r="S758" s="124"/>
      <c r="T758" s="127"/>
      <c r="U758" s="128"/>
      <c r="V758" s="128"/>
      <c r="W758" s="128"/>
      <c r="X758" s="128"/>
      <c r="Y758" s="128"/>
      <c r="Z758" s="128"/>
      <c r="AA758" s="128"/>
      <c r="AB758" s="128"/>
      <c r="AC758" s="128"/>
      <c r="AD758" s="128"/>
      <c r="AE758" s="128"/>
      <c r="AF758" s="128"/>
      <c r="AG758" s="128"/>
      <c r="AH758" s="128"/>
    </row>
    <row r="759" spans="1:34" x14ac:dyDescent="0.3">
      <c r="A759" s="177" t="s">
        <v>1677</v>
      </c>
      <c r="B759" s="177" t="s">
        <v>1615</v>
      </c>
      <c r="C759" s="177">
        <v>140447</v>
      </c>
      <c r="D759" s="180">
        <v>44679</v>
      </c>
      <c r="E759" s="181">
        <v>15.6586</v>
      </c>
      <c r="F759" s="181">
        <v>0.50129999999999997</v>
      </c>
      <c r="G759" s="181">
        <v>0.60719999999999996</v>
      </c>
      <c r="H759" s="181">
        <v>-0.60750000000000004</v>
      </c>
      <c r="I759" s="181">
        <v>-0.73909999999999998</v>
      </c>
      <c r="J759" s="181">
        <v>0.8105</v>
      </c>
      <c r="K759" s="181">
        <v>0.51680000000000004</v>
      </c>
      <c r="L759" s="181">
        <v>-0.91310000000000002</v>
      </c>
      <c r="M759" s="181">
        <v>6.3886000000000003</v>
      </c>
      <c r="N759" s="181">
        <v>11.799200000000001</v>
      </c>
      <c r="O759" s="181">
        <v>11.720599999999999</v>
      </c>
      <c r="P759" s="181">
        <v>8.4825999999999997</v>
      </c>
      <c r="Q759" s="181">
        <v>8.9376999999999995</v>
      </c>
      <c r="R759" s="181">
        <v>21.3291</v>
      </c>
      <c r="S759" s="124"/>
      <c r="T759" s="127"/>
      <c r="U759" s="128"/>
      <c r="V759" s="128"/>
      <c r="W759" s="128"/>
      <c r="X759" s="128"/>
      <c r="Y759" s="128"/>
      <c r="Z759" s="128"/>
      <c r="AA759" s="128"/>
      <c r="AB759" s="128"/>
      <c r="AC759" s="128"/>
      <c r="AD759" s="128"/>
      <c r="AE759" s="128"/>
      <c r="AF759" s="128"/>
      <c r="AG759" s="128"/>
      <c r="AH759" s="128"/>
    </row>
    <row r="760" spans="1:34" x14ac:dyDescent="0.3">
      <c r="A760" s="177" t="s">
        <v>1677</v>
      </c>
      <c r="B760" s="177" t="s">
        <v>1593</v>
      </c>
      <c r="C760" s="177">
        <v>145693</v>
      </c>
      <c r="D760" s="180">
        <v>44679</v>
      </c>
      <c r="E760" s="181">
        <v>15.116</v>
      </c>
      <c r="F760" s="181">
        <v>0.41849999999999998</v>
      </c>
      <c r="G760" s="181">
        <v>0.41849999999999998</v>
      </c>
      <c r="H760" s="181">
        <v>-0.39539999999999997</v>
      </c>
      <c r="I760" s="181">
        <v>-0.50029999999999997</v>
      </c>
      <c r="J760" s="181">
        <v>0.89439999999999997</v>
      </c>
      <c r="K760" s="181">
        <v>0.33850000000000002</v>
      </c>
      <c r="L760" s="181">
        <v>0.16569999999999999</v>
      </c>
      <c r="M760" s="181">
        <v>5.1620999999999997</v>
      </c>
      <c r="N760" s="181">
        <v>10.935</v>
      </c>
      <c r="O760" s="181">
        <v>13.160600000000001</v>
      </c>
      <c r="P760" s="181"/>
      <c r="Q760" s="181">
        <v>13.066599999999999</v>
      </c>
      <c r="R760" s="181">
        <v>20.832899999999999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77" t="s">
        <v>1677</v>
      </c>
      <c r="B761" s="177" t="s">
        <v>1616</v>
      </c>
      <c r="C761" s="177">
        <v>145695</v>
      </c>
      <c r="D761" s="180">
        <v>44679</v>
      </c>
      <c r="E761" s="181">
        <v>14.574999999999999</v>
      </c>
      <c r="F761" s="181">
        <v>0.41339999999999999</v>
      </c>
      <c r="G761" s="181">
        <v>0.41339999999999999</v>
      </c>
      <c r="H761" s="181">
        <v>-0.4168</v>
      </c>
      <c r="I761" s="181">
        <v>-0.54590000000000005</v>
      </c>
      <c r="J761" s="181">
        <v>0.81620000000000004</v>
      </c>
      <c r="K761" s="181">
        <v>9.6100000000000005E-2</v>
      </c>
      <c r="L761" s="181">
        <v>-0.34189999999999998</v>
      </c>
      <c r="M761" s="181">
        <v>4.3605999999999998</v>
      </c>
      <c r="N761" s="181">
        <v>9.8094000000000001</v>
      </c>
      <c r="O761" s="181">
        <v>11.965999999999999</v>
      </c>
      <c r="P761" s="181"/>
      <c r="Q761" s="181">
        <v>11.8483</v>
      </c>
      <c r="R761" s="181">
        <v>19.590299999999999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7" t="s">
        <v>1677</v>
      </c>
      <c r="B762" s="177" t="s">
        <v>1617</v>
      </c>
      <c r="C762" s="177">
        <v>134593</v>
      </c>
      <c r="D762" s="180">
        <v>44679</v>
      </c>
      <c r="E762" s="181">
        <v>12.3391</v>
      </c>
      <c r="F762" s="181">
        <v>0.43630000000000002</v>
      </c>
      <c r="G762" s="181">
        <v>0.55249999999999999</v>
      </c>
      <c r="H762" s="181">
        <v>-0.12790000000000001</v>
      </c>
      <c r="I762" s="181">
        <v>-0.3569</v>
      </c>
      <c r="J762" s="181">
        <v>0.70679999999999998</v>
      </c>
      <c r="K762" s="181">
        <v>0.59430000000000005</v>
      </c>
      <c r="L762" s="181">
        <v>-0.75129999999999997</v>
      </c>
      <c r="M762" s="181">
        <v>3.5211999999999999</v>
      </c>
      <c r="N762" s="181">
        <v>7.8064999999999998</v>
      </c>
      <c r="O762" s="181">
        <v>-1.0230999999999999</v>
      </c>
      <c r="P762" s="181">
        <v>1.1788000000000001</v>
      </c>
      <c r="Q762" s="181">
        <v>3.085</v>
      </c>
      <c r="R762" s="181">
        <v>13.839700000000001</v>
      </c>
      <c r="S762" s="124"/>
      <c r="T762" s="127"/>
      <c r="U762" s="128"/>
      <c r="V762" s="128"/>
      <c r="W762" s="128"/>
      <c r="X762" s="128"/>
      <c r="Y762" s="128"/>
      <c r="Z762" s="128"/>
      <c r="AA762" s="128"/>
      <c r="AB762" s="128"/>
      <c r="AC762" s="128"/>
      <c r="AD762" s="128"/>
      <c r="AE762" s="128"/>
      <c r="AF762" s="128"/>
      <c r="AG762" s="128"/>
      <c r="AH762" s="128"/>
    </row>
    <row r="763" spans="1:34" x14ac:dyDescent="0.3">
      <c r="A763" s="177" t="s">
        <v>1677</v>
      </c>
      <c r="B763" s="177" t="s">
        <v>1594</v>
      </c>
      <c r="C763" s="177">
        <v>134594</v>
      </c>
      <c r="D763" s="180">
        <v>44679</v>
      </c>
      <c r="E763" s="181">
        <v>13.1991</v>
      </c>
      <c r="F763" s="181">
        <v>0.43830000000000002</v>
      </c>
      <c r="G763" s="181">
        <v>0.55840000000000001</v>
      </c>
      <c r="H763" s="181">
        <v>-0.1128</v>
      </c>
      <c r="I763" s="181">
        <v>-0.31869999999999998</v>
      </c>
      <c r="J763" s="181">
        <v>0.78029999999999999</v>
      </c>
      <c r="K763" s="181">
        <v>0.79959999999999998</v>
      </c>
      <c r="L763" s="181">
        <v>-0.33900000000000002</v>
      </c>
      <c r="M763" s="181">
        <v>4.1752000000000002</v>
      </c>
      <c r="N763" s="181">
        <v>8.7124000000000006</v>
      </c>
      <c r="O763" s="181">
        <v>-0.21240000000000001</v>
      </c>
      <c r="P763" s="181">
        <v>2.1244000000000001</v>
      </c>
      <c r="Q763" s="181">
        <v>4.0938999999999997</v>
      </c>
      <c r="R763" s="181">
        <v>14.7818</v>
      </c>
      <c r="S763" s="124"/>
      <c r="T763" s="127"/>
      <c r="U763" s="128"/>
      <c r="V763" s="128"/>
      <c r="W763" s="128"/>
      <c r="X763" s="128"/>
      <c r="Y763" s="128"/>
      <c r="Z763" s="128"/>
      <c r="AA763" s="128"/>
      <c r="AB763" s="128"/>
      <c r="AC763" s="128"/>
      <c r="AD763" s="128"/>
      <c r="AE763" s="128"/>
      <c r="AF763" s="128"/>
      <c r="AG763" s="128"/>
      <c r="AH763" s="128"/>
    </row>
    <row r="764" spans="1:34" x14ac:dyDescent="0.3">
      <c r="A764" s="177" t="s">
        <v>1677</v>
      </c>
      <c r="B764" s="177" t="s">
        <v>1618</v>
      </c>
      <c r="C764" s="177">
        <v>147700</v>
      </c>
      <c r="D764" s="180">
        <v>44679</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1677</v>
      </c>
      <c r="B765" s="177" t="s">
        <v>1595</v>
      </c>
      <c r="C765" s="177">
        <v>147697</v>
      </c>
      <c r="D765" s="180">
        <v>44679</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1677</v>
      </c>
      <c r="B766" s="177" t="s">
        <v>1619</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1677</v>
      </c>
      <c r="B767" s="177" t="s">
        <v>1596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1677</v>
      </c>
      <c r="B768" s="177" t="s">
        <v>1620</v>
      </c>
      <c r="C768" s="177">
        <v>138372</v>
      </c>
      <c r="D768" s="180">
        <v>44679</v>
      </c>
      <c r="E768" s="181">
        <v>39.929699999999997</v>
      </c>
      <c r="F768" s="181">
        <v>0.19450000000000001</v>
      </c>
      <c r="G768" s="181">
        <v>0.18140000000000001</v>
      </c>
      <c r="H768" s="181">
        <v>-0.14699999999999999</v>
      </c>
      <c r="I768" s="181">
        <v>-0.192</v>
      </c>
      <c r="J768" s="181">
        <v>0.6915</v>
      </c>
      <c r="K768" s="181">
        <v>0.84299999999999997</v>
      </c>
      <c r="L768" s="181">
        <v>0.89070000000000005</v>
      </c>
      <c r="M768" s="181">
        <v>4.2645999999999997</v>
      </c>
      <c r="N768" s="181">
        <v>9.2440999999999995</v>
      </c>
      <c r="O768" s="181">
        <v>7.7504</v>
      </c>
      <c r="P768" s="181">
        <v>7.0571999999999999</v>
      </c>
      <c r="Q768" s="181">
        <v>7.8868999999999998</v>
      </c>
      <c r="R768" s="181">
        <v>14.287000000000001</v>
      </c>
      <c r="S768" s="124"/>
      <c r="T768" s="127"/>
      <c r="U768" s="128"/>
      <c r="V768" s="128"/>
      <c r="W768" s="128"/>
      <c r="X768" s="128"/>
      <c r="Y768" s="128"/>
      <c r="Z768" s="128"/>
      <c r="AA768" s="128"/>
      <c r="AB768" s="128"/>
      <c r="AC768" s="128"/>
      <c r="AD768" s="128"/>
      <c r="AE768" s="128"/>
      <c r="AF768" s="128"/>
      <c r="AG768" s="128"/>
      <c r="AH768" s="128"/>
    </row>
    <row r="769" spans="1:34" x14ac:dyDescent="0.3">
      <c r="A769" s="177" t="s">
        <v>1677</v>
      </c>
      <c r="B769" s="177" t="s">
        <v>1597</v>
      </c>
      <c r="C769" s="177">
        <v>138376</v>
      </c>
      <c r="D769" s="180">
        <v>44679</v>
      </c>
      <c r="E769" s="181">
        <v>44.079500000000003</v>
      </c>
      <c r="F769" s="181">
        <v>0.1966</v>
      </c>
      <c r="G769" s="181">
        <v>0.18820000000000001</v>
      </c>
      <c r="H769" s="181">
        <v>-0.13100000000000001</v>
      </c>
      <c r="I769" s="181">
        <v>-0.15740000000000001</v>
      </c>
      <c r="J769" s="181">
        <v>0.76370000000000005</v>
      </c>
      <c r="K769" s="181">
        <v>1.0529999999999999</v>
      </c>
      <c r="L769" s="181">
        <v>1.3512999999999999</v>
      </c>
      <c r="M769" s="181">
        <v>5.0029000000000003</v>
      </c>
      <c r="N769" s="181">
        <v>10.4201</v>
      </c>
      <c r="O769" s="181">
        <v>8.9765999999999995</v>
      </c>
      <c r="P769" s="181">
        <v>8.3074999999999992</v>
      </c>
      <c r="Q769" s="181">
        <v>9.5036000000000005</v>
      </c>
      <c r="R769" s="181">
        <v>15.6564</v>
      </c>
      <c r="S769" s="124"/>
      <c r="T769" s="127"/>
      <c r="U769" s="128"/>
      <c r="V769" s="128"/>
      <c r="W769" s="128"/>
      <c r="X769" s="128"/>
      <c r="Y769" s="128"/>
      <c r="Z769" s="128"/>
      <c r="AA769" s="128"/>
      <c r="AB769" s="128"/>
      <c r="AC769" s="128"/>
      <c r="AD769" s="128"/>
      <c r="AE769" s="128"/>
      <c r="AF769" s="128"/>
      <c r="AG769" s="128"/>
      <c r="AH769" s="128"/>
    </row>
    <row r="770" spans="1:34" x14ac:dyDescent="0.3">
      <c r="A770" s="177" t="s">
        <v>1677</v>
      </c>
      <c r="B770" s="177" t="s">
        <v>1773</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1677</v>
      </c>
      <c r="B771" s="177" t="s">
        <v>1774</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1677</v>
      </c>
      <c r="B772" s="177" t="s">
        <v>1598</v>
      </c>
      <c r="C772" s="177">
        <v>134643</v>
      </c>
      <c r="D772" s="180">
        <v>44679</v>
      </c>
      <c r="E772" s="181">
        <v>18.863800000000001</v>
      </c>
      <c r="F772" s="181">
        <v>0.32390000000000002</v>
      </c>
      <c r="G772" s="181">
        <v>0.245</v>
      </c>
      <c r="H772" s="181">
        <v>-0.69379999999999997</v>
      </c>
      <c r="I772" s="181">
        <v>-0.54359999999999997</v>
      </c>
      <c r="J772" s="181">
        <v>0.89749999999999996</v>
      </c>
      <c r="K772" s="181">
        <v>0.9294</v>
      </c>
      <c r="L772" s="181">
        <v>1.2229000000000001</v>
      </c>
      <c r="M772" s="181">
        <v>5.4592000000000001</v>
      </c>
      <c r="N772" s="181">
        <v>9.8597999999999999</v>
      </c>
      <c r="O772" s="181">
        <v>10.7095</v>
      </c>
      <c r="P772" s="181">
        <v>9.4748999999999999</v>
      </c>
      <c r="Q772" s="181">
        <v>9.5963999999999992</v>
      </c>
      <c r="R772" s="181">
        <v>19.345700000000001</v>
      </c>
      <c r="S772" s="124"/>
      <c r="T772" s="127"/>
      <c r="U772" s="128"/>
      <c r="V772" s="128"/>
      <c r="W772" s="128"/>
      <c r="X772" s="128"/>
      <c r="Y772" s="128"/>
      <c r="Z772" s="128"/>
      <c r="AA772" s="128"/>
      <c r="AB772" s="128"/>
      <c r="AC772" s="128"/>
      <c r="AD772" s="128"/>
      <c r="AE772" s="128"/>
      <c r="AF772" s="128"/>
      <c r="AG772" s="128"/>
      <c r="AH772" s="128"/>
    </row>
    <row r="773" spans="1:34" x14ac:dyDescent="0.3">
      <c r="A773" s="177" t="s">
        <v>1677</v>
      </c>
      <c r="B773" s="177" t="s">
        <v>1621</v>
      </c>
      <c r="C773" s="177">
        <v>134644</v>
      </c>
      <c r="D773" s="180">
        <v>44679</v>
      </c>
      <c r="E773" s="181">
        <v>17.398099999999999</v>
      </c>
      <c r="F773" s="181">
        <v>0.32229999999999998</v>
      </c>
      <c r="G773" s="181">
        <v>0.24079999999999999</v>
      </c>
      <c r="H773" s="181">
        <v>-0.70369999999999999</v>
      </c>
      <c r="I773" s="181">
        <v>-0.56579999999999997</v>
      </c>
      <c r="J773" s="181">
        <v>0.85040000000000004</v>
      </c>
      <c r="K773" s="181">
        <v>0.79310000000000003</v>
      </c>
      <c r="L773" s="181">
        <v>0.93930000000000002</v>
      </c>
      <c r="M773" s="181">
        <v>5.0147000000000004</v>
      </c>
      <c r="N773" s="181">
        <v>9.2234999999999996</v>
      </c>
      <c r="O773" s="181">
        <v>10.0152</v>
      </c>
      <c r="P773" s="181">
        <v>8.3626000000000005</v>
      </c>
      <c r="Q773" s="181">
        <v>8.3239000000000001</v>
      </c>
      <c r="R773" s="181">
        <v>18.591100000000001</v>
      </c>
      <c r="S773" s="124"/>
      <c r="T773" s="127"/>
      <c r="U773" s="128"/>
      <c r="V773" s="128"/>
      <c r="W773" s="128"/>
      <c r="X773" s="128"/>
      <c r="Y773" s="128"/>
      <c r="Z773" s="128"/>
      <c r="AA773" s="128"/>
      <c r="AB773" s="128"/>
      <c r="AC773" s="128"/>
      <c r="AD773" s="128"/>
      <c r="AE773" s="128"/>
      <c r="AF773" s="128"/>
      <c r="AG773" s="128"/>
      <c r="AH773" s="128"/>
    </row>
    <row r="774" spans="1:34" x14ac:dyDescent="0.3">
      <c r="A774" s="177" t="s">
        <v>1677</v>
      </c>
      <c r="B774" s="177" t="s">
        <v>1951</v>
      </c>
      <c r="C774" s="177">
        <v>149674</v>
      </c>
      <c r="D774" s="180">
        <v>44679</v>
      </c>
      <c r="E774" s="181">
        <v>50.282299999999999</v>
      </c>
      <c r="F774" s="181">
        <v>0.34660000000000002</v>
      </c>
      <c r="G774" s="181">
        <v>0.38450000000000001</v>
      </c>
      <c r="H774" s="181">
        <v>-0.71709999999999996</v>
      </c>
      <c r="I774" s="181">
        <v>-0.76080000000000003</v>
      </c>
      <c r="J774" s="181">
        <v>0.95569999999999999</v>
      </c>
      <c r="K774" s="181">
        <v>0.13780000000000001</v>
      </c>
      <c r="L774" s="181">
        <v>0.27400000000000002</v>
      </c>
      <c r="M774" s="181">
        <v>7.4954999999999998</v>
      </c>
      <c r="N774" s="181">
        <v>13.317600000000001</v>
      </c>
      <c r="O774" s="181">
        <v>11.8407</v>
      </c>
      <c r="P774" s="181">
        <v>9.0357000000000003</v>
      </c>
      <c r="Q774" s="181">
        <v>8.4344000000000001</v>
      </c>
      <c r="R774" s="181">
        <v>20.404900000000001</v>
      </c>
      <c r="S774" s="124"/>
      <c r="T774" s="127"/>
      <c r="U774" s="128"/>
      <c r="V774" s="128"/>
      <c r="W774" s="128"/>
      <c r="X774" s="128"/>
      <c r="Y774" s="128"/>
      <c r="Z774" s="128"/>
      <c r="AA774" s="128"/>
      <c r="AB774" s="128"/>
      <c r="AC774" s="128"/>
      <c r="AD774" s="128"/>
      <c r="AE774" s="128"/>
      <c r="AF774" s="128"/>
      <c r="AG774" s="128"/>
      <c r="AH774" s="128"/>
    </row>
    <row r="775" spans="1:34" x14ac:dyDescent="0.3">
      <c r="A775" s="177" t="s">
        <v>1677</v>
      </c>
      <c r="B775" s="177" t="s">
        <v>1599</v>
      </c>
      <c r="C775" s="177">
        <v>149679</v>
      </c>
      <c r="D775" s="180">
        <v>44679</v>
      </c>
      <c r="E775" s="181">
        <v>55.342500000000001</v>
      </c>
      <c r="F775" s="181">
        <v>0.35160000000000002</v>
      </c>
      <c r="G775" s="181">
        <v>0.39889999999999998</v>
      </c>
      <c r="H775" s="181">
        <v>-0.68389999999999995</v>
      </c>
      <c r="I775" s="181">
        <v>-0.69</v>
      </c>
      <c r="J775" s="181">
        <v>1.1051</v>
      </c>
      <c r="K775" s="181">
        <v>0.56950000000000001</v>
      </c>
      <c r="L775" s="181">
        <v>1.1223000000000001</v>
      </c>
      <c r="M775" s="181">
        <v>8.8097999999999992</v>
      </c>
      <c r="N775" s="181">
        <v>15.112500000000001</v>
      </c>
      <c r="O775" s="181">
        <v>13.341100000000001</v>
      </c>
      <c r="P775" s="181">
        <v>10.427899999999999</v>
      </c>
      <c r="Q775" s="181">
        <v>9.2745999999999995</v>
      </c>
      <c r="R775" s="181">
        <v>22.136299999999999</v>
      </c>
      <c r="S775" s="124"/>
      <c r="T775" s="127"/>
      <c r="U775" s="128"/>
      <c r="V775" s="128"/>
      <c r="W775" s="128"/>
      <c r="X775" s="128"/>
      <c r="Y775" s="128"/>
      <c r="Z775" s="128"/>
      <c r="AA775" s="128"/>
      <c r="AB775" s="128"/>
      <c r="AC775" s="128"/>
      <c r="AD775" s="128"/>
      <c r="AE775" s="128"/>
      <c r="AF775" s="128"/>
      <c r="AG775" s="128"/>
      <c r="AH775" s="128"/>
    </row>
    <row r="776" spans="1:34" x14ac:dyDescent="0.3">
      <c r="A776" s="177" t="s">
        <v>1677</v>
      </c>
      <c r="B776" s="177" t="s">
        <v>1952</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1677</v>
      </c>
      <c r="B777" s="177" t="s">
        <v>1953</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1677</v>
      </c>
      <c r="B778" s="177" t="s">
        <v>1600</v>
      </c>
      <c r="C778" s="177">
        <v>119960</v>
      </c>
      <c r="D778" s="180">
        <v>44679</v>
      </c>
      <c r="E778" s="181">
        <v>45.551299999999998</v>
      </c>
      <c r="F778" s="181">
        <v>0.48820000000000002</v>
      </c>
      <c r="G778" s="181">
        <v>0.5927</v>
      </c>
      <c r="H778" s="181">
        <v>-6.4699999999999994E-2</v>
      </c>
      <c r="I778" s="181">
        <v>-0.30969999999999998</v>
      </c>
      <c r="J778" s="181">
        <v>0.47199999999999998</v>
      </c>
      <c r="K778" s="181">
        <v>1.2033</v>
      </c>
      <c r="L778" s="181">
        <v>0.87409999999999999</v>
      </c>
      <c r="M778" s="181">
        <v>6.3014000000000001</v>
      </c>
      <c r="N778" s="181">
        <v>9.2811000000000003</v>
      </c>
      <c r="O778" s="181">
        <v>9.3449000000000009</v>
      </c>
      <c r="P778" s="181">
        <v>7.6093000000000002</v>
      </c>
      <c r="Q778" s="181">
        <v>8.3325999999999993</v>
      </c>
      <c r="R778" s="181">
        <v>15.6861</v>
      </c>
      <c r="S778" s="124"/>
      <c r="T778" s="127"/>
      <c r="U778" s="128"/>
      <c r="V778" s="128"/>
      <c r="W778" s="128"/>
      <c r="X778" s="128"/>
      <c r="Y778" s="128"/>
      <c r="Z778" s="128"/>
      <c r="AA778" s="128"/>
      <c r="AB778" s="128"/>
      <c r="AC778" s="128"/>
      <c r="AD778" s="128"/>
      <c r="AE778" s="128"/>
      <c r="AF778" s="128"/>
      <c r="AG778" s="128"/>
      <c r="AH778" s="128"/>
    </row>
    <row r="779" spans="1:34" x14ac:dyDescent="0.3">
      <c r="A779" s="177" t="s">
        <v>1677</v>
      </c>
      <c r="B779" s="177" t="s">
        <v>1622</v>
      </c>
      <c r="C779" s="177">
        <v>101906</v>
      </c>
      <c r="D779" s="180">
        <v>44679</v>
      </c>
      <c r="E779" s="181">
        <v>54.603125430377098</v>
      </c>
      <c r="F779" s="181">
        <v>0.4854</v>
      </c>
      <c r="G779" s="181">
        <v>0.58499999999999996</v>
      </c>
      <c r="H779" s="181">
        <v>-8.2799999999999999E-2</v>
      </c>
      <c r="I779" s="181">
        <v>-0.34899999999999998</v>
      </c>
      <c r="J779" s="181">
        <v>0.38990000000000002</v>
      </c>
      <c r="K779" s="181">
        <v>0.95220000000000005</v>
      </c>
      <c r="L779" s="181">
        <v>0.2681</v>
      </c>
      <c r="M779" s="181">
        <v>5.3109999999999999</v>
      </c>
      <c r="N779" s="181">
        <v>7.9729000000000001</v>
      </c>
      <c r="O779" s="181">
        <v>8.1178000000000008</v>
      </c>
      <c r="P779" s="181">
        <v>6.4457000000000004</v>
      </c>
      <c r="Q779" s="181">
        <v>7.7835999999999999</v>
      </c>
      <c r="R779" s="181">
        <v>14.349399999999999</v>
      </c>
      <c r="S779" s="124"/>
      <c r="T779" s="127"/>
      <c r="U779" s="128"/>
      <c r="V779" s="128"/>
      <c r="W779" s="128"/>
      <c r="X779" s="128"/>
      <c r="Y779" s="128"/>
      <c r="Z779" s="128"/>
      <c r="AA779" s="128"/>
      <c r="AB779" s="128"/>
      <c r="AC779" s="128"/>
      <c r="AD779" s="128"/>
      <c r="AE779" s="128"/>
      <c r="AF779" s="128"/>
      <c r="AG779" s="128"/>
      <c r="AH779" s="128"/>
    </row>
    <row r="780" spans="1:34" x14ac:dyDescent="0.3">
      <c r="A780" s="177" t="s">
        <v>1677</v>
      </c>
      <c r="B780" s="177" t="s">
        <v>1601</v>
      </c>
      <c r="C780" s="177">
        <v>144312</v>
      </c>
      <c r="D780" s="180">
        <v>44679</v>
      </c>
      <c r="E780" s="181">
        <v>13.47</v>
      </c>
      <c r="F780" s="181">
        <v>0.44740000000000002</v>
      </c>
      <c r="G780" s="181">
        <v>0.44740000000000002</v>
      </c>
      <c r="H780" s="181">
        <v>-0.29609999999999997</v>
      </c>
      <c r="I780" s="181">
        <v>-0.29609999999999997</v>
      </c>
      <c r="J780" s="181">
        <v>0.1487</v>
      </c>
      <c r="K780" s="181">
        <v>0.29780000000000001</v>
      </c>
      <c r="L780" s="181">
        <v>-0.95589999999999997</v>
      </c>
      <c r="M780" s="181">
        <v>3.3767999999999998</v>
      </c>
      <c r="N780" s="181">
        <v>6.4821999999999997</v>
      </c>
      <c r="O780" s="181">
        <v>8.5983999999999998</v>
      </c>
      <c r="P780" s="181"/>
      <c r="Q780" s="181">
        <v>8.3355999999999995</v>
      </c>
      <c r="R780" s="181">
        <v>13.263299999999999</v>
      </c>
      <c r="S780" s="124"/>
      <c r="T780" s="127"/>
      <c r="U780" s="128"/>
      <c r="V780" s="128"/>
      <c r="W780" s="128"/>
      <c r="X780" s="128"/>
      <c r="Y780" s="128"/>
      <c r="Z780" s="128"/>
      <c r="AA780" s="128"/>
      <c r="AB780" s="128"/>
      <c r="AC780" s="128"/>
      <c r="AD780" s="128"/>
      <c r="AE780" s="128"/>
      <c r="AF780" s="128"/>
      <c r="AG780" s="128"/>
      <c r="AH780" s="128"/>
    </row>
    <row r="781" spans="1:34" x14ac:dyDescent="0.3">
      <c r="A781" s="177" t="s">
        <v>1677</v>
      </c>
      <c r="B781" s="177" t="s">
        <v>1623</v>
      </c>
      <c r="C781" s="177">
        <v>144310</v>
      </c>
      <c r="D781" s="180">
        <v>44679</v>
      </c>
      <c r="E781" s="181">
        <v>13.17</v>
      </c>
      <c r="F781" s="181">
        <v>0.38109999999999999</v>
      </c>
      <c r="G781" s="181">
        <v>0.4577</v>
      </c>
      <c r="H781" s="181">
        <v>-0.37819999999999998</v>
      </c>
      <c r="I781" s="181">
        <v>-0.37819999999999998</v>
      </c>
      <c r="J781" s="181">
        <v>7.5999999999999998E-2</v>
      </c>
      <c r="K781" s="181">
        <v>7.5999999999999998E-2</v>
      </c>
      <c r="L781" s="181">
        <v>-1.2744</v>
      </c>
      <c r="M781" s="181">
        <v>2.8906000000000001</v>
      </c>
      <c r="N781" s="181">
        <v>5.7831000000000001</v>
      </c>
      <c r="O781" s="181">
        <v>7.9936999999999996</v>
      </c>
      <c r="P781" s="181"/>
      <c r="Q781" s="181">
        <v>7.6817000000000002</v>
      </c>
      <c r="R781" s="181">
        <v>12.5862</v>
      </c>
      <c r="S781" s="124"/>
      <c r="T781" s="127"/>
      <c r="U781" s="128"/>
      <c r="V781" s="128"/>
      <c r="W781" s="128"/>
      <c r="X781" s="128"/>
      <c r="Y781" s="128"/>
      <c r="Z781" s="128"/>
      <c r="AA781" s="128"/>
      <c r="AB781" s="128"/>
      <c r="AC781" s="128"/>
      <c r="AD781" s="128"/>
      <c r="AE781" s="128"/>
      <c r="AF781" s="128"/>
      <c r="AG781" s="128"/>
      <c r="AH781" s="128"/>
    </row>
    <row r="782" spans="1:34" x14ac:dyDescent="0.3">
      <c r="A782" s="177" t="s">
        <v>1677</v>
      </c>
      <c r="B782" s="177" t="s">
        <v>1602</v>
      </c>
      <c r="C782" s="177">
        <v>144490</v>
      </c>
      <c r="D782" s="180">
        <v>44679</v>
      </c>
      <c r="E782" s="181">
        <v>13.6435</v>
      </c>
      <c r="F782" s="181">
        <v>0.40770000000000001</v>
      </c>
      <c r="G782" s="181">
        <v>0.57199999999999995</v>
      </c>
      <c r="H782" s="181">
        <v>-0.33600000000000002</v>
      </c>
      <c r="I782" s="181">
        <v>-0.67120000000000002</v>
      </c>
      <c r="J782" s="181">
        <v>0.39510000000000001</v>
      </c>
      <c r="K782" s="181">
        <v>0.66249999999999998</v>
      </c>
      <c r="L782" s="181">
        <v>0.82250000000000001</v>
      </c>
      <c r="M782" s="181">
        <v>6.2222</v>
      </c>
      <c r="N782" s="181">
        <v>10.287000000000001</v>
      </c>
      <c r="O782" s="181">
        <v>9.9049999999999994</v>
      </c>
      <c r="P782" s="181"/>
      <c r="Q782" s="181">
        <v>8.8515999999999995</v>
      </c>
      <c r="R782" s="181">
        <v>17.9161</v>
      </c>
      <c r="S782" s="124"/>
      <c r="T782" s="127"/>
      <c r="U782" s="128"/>
      <c r="V782" s="128"/>
      <c r="W782" s="128"/>
      <c r="X782" s="128"/>
      <c r="Y782" s="128"/>
      <c r="Z782" s="128"/>
      <c r="AA782" s="128"/>
      <c r="AB782" s="128"/>
      <c r="AC782" s="128"/>
      <c r="AD782" s="128"/>
      <c r="AE782" s="128"/>
      <c r="AF782" s="128"/>
      <c r="AG782" s="128"/>
      <c r="AH782" s="128"/>
    </row>
    <row r="783" spans="1:34" x14ac:dyDescent="0.3">
      <c r="A783" s="177" t="s">
        <v>1677</v>
      </c>
      <c r="B783" s="177" t="s">
        <v>1624</v>
      </c>
      <c r="C783" s="177">
        <v>144484</v>
      </c>
      <c r="D783" s="180">
        <v>44679</v>
      </c>
      <c r="E783" s="181">
        <v>13.1935</v>
      </c>
      <c r="F783" s="181">
        <v>0.40560000000000002</v>
      </c>
      <c r="G783" s="181">
        <v>0.56559999999999999</v>
      </c>
      <c r="H783" s="181">
        <v>-0.35199999999999998</v>
      </c>
      <c r="I783" s="181">
        <v>-0.70440000000000003</v>
      </c>
      <c r="J783" s="181">
        <v>0.32469999999999999</v>
      </c>
      <c r="K783" s="181">
        <v>0.45610000000000001</v>
      </c>
      <c r="L783" s="181">
        <v>0.40560000000000002</v>
      </c>
      <c r="M783" s="181">
        <v>5.5632000000000001</v>
      </c>
      <c r="N783" s="181">
        <v>9.3780000000000001</v>
      </c>
      <c r="O783" s="181">
        <v>9.0109999999999992</v>
      </c>
      <c r="P783" s="181"/>
      <c r="Q783" s="181">
        <v>7.8593999999999999</v>
      </c>
      <c r="R783" s="181">
        <v>16.948</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0.37806304347826086</v>
      </c>
      <c r="G784" s="183">
        <v>0.38109999999999999</v>
      </c>
      <c r="H784" s="183">
        <v>-0.32238043478260875</v>
      </c>
      <c r="I784" s="183">
        <v>-0.51182391304347818</v>
      </c>
      <c r="J784" s="183">
        <v>0.56868695652173928</v>
      </c>
      <c r="K784" s="183">
        <v>0.36480434782608701</v>
      </c>
      <c r="L784" s="183">
        <v>0.12123260869565222</v>
      </c>
      <c r="M784" s="183">
        <v>4.4842434782608702</v>
      </c>
      <c r="N784" s="183">
        <v>8.8635065217391276</v>
      </c>
      <c r="O784" s="183">
        <v>9.0958190476190488</v>
      </c>
      <c r="P784" s="183">
        <v>7.7605124999999981</v>
      </c>
      <c r="Q784" s="183">
        <v>8.0503869565217379</v>
      </c>
      <c r="R784" s="183">
        <v>15.734615217391303</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0.4078</v>
      </c>
      <c r="G785" s="183">
        <v>0.41110000000000002</v>
      </c>
      <c r="H785" s="183">
        <v>-0.30135000000000001</v>
      </c>
      <c r="I785" s="183">
        <v>-0.53959999999999997</v>
      </c>
      <c r="J785" s="183">
        <v>0.76124999999999998</v>
      </c>
      <c r="K785" s="183">
        <v>0.45300000000000001</v>
      </c>
      <c r="L785" s="183">
        <v>0.2424</v>
      </c>
      <c r="M785" s="183">
        <v>4.49275</v>
      </c>
      <c r="N785" s="183">
        <v>9.1544999999999987</v>
      </c>
      <c r="O785" s="183">
        <v>9.2972000000000001</v>
      </c>
      <c r="P785" s="183">
        <v>8.1593999999999998</v>
      </c>
      <c r="Q785" s="183">
        <v>8.3394499999999994</v>
      </c>
      <c r="R785" s="183">
        <v>15.671250000000001</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1685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1686</v>
      </c>
      <c r="B788" s="177" t="s">
        <v>1710</v>
      </c>
      <c r="C788" s="177">
        <v>103166</v>
      </c>
      <c r="D788" s="180">
        <v>44679</v>
      </c>
      <c r="E788" s="181">
        <v>1107.46</v>
      </c>
      <c r="F788" s="181">
        <v>0.7964</v>
      </c>
      <c r="G788" s="181">
        <v>0.81659999999999999</v>
      </c>
      <c r="H788" s="181">
        <v>-1.8391999999999999</v>
      </c>
      <c r="I788" s="181">
        <v>-3.2244999999999999</v>
      </c>
      <c r="J788" s="181">
        <v>-1.1257999999999999</v>
      </c>
      <c r="K788" s="181">
        <v>-0.9153</v>
      </c>
      <c r="L788" s="181">
        <v>-5.7617000000000003</v>
      </c>
      <c r="M788" s="181">
        <v>3.7812000000000001</v>
      </c>
      <c r="N788" s="181">
        <v>14.7829</v>
      </c>
      <c r="O788" s="181">
        <v>14.901199999999999</v>
      </c>
      <c r="P788" s="181">
        <v>11.5517</v>
      </c>
      <c r="Q788" s="181">
        <v>21.986999999999998</v>
      </c>
      <c r="R788" s="181">
        <v>36.721899999999998</v>
      </c>
      <c r="S788" s="124"/>
      <c r="T788" s="127"/>
      <c r="U788" s="128"/>
      <c r="V788" s="128"/>
      <c r="W788" s="128"/>
      <c r="X788" s="128"/>
      <c r="Y788" s="128"/>
      <c r="Z788" s="128"/>
      <c r="AA788" s="128"/>
      <c r="AB788" s="128"/>
      <c r="AC788" s="128"/>
      <c r="AD788" s="128"/>
      <c r="AE788" s="128"/>
      <c r="AF788" s="128"/>
      <c r="AG788" s="128"/>
      <c r="AH788" s="128"/>
    </row>
    <row r="789" spans="1:34" x14ac:dyDescent="0.3">
      <c r="A789" s="177" t="s">
        <v>1686</v>
      </c>
      <c r="B789" s="177" t="s">
        <v>1711</v>
      </c>
      <c r="C789" s="177">
        <v>120564</v>
      </c>
      <c r="D789" s="180">
        <v>44679</v>
      </c>
      <c r="E789" s="181">
        <v>1205.48</v>
      </c>
      <c r="F789" s="181">
        <v>0.7994</v>
      </c>
      <c r="G789" s="181">
        <v>0.82469999999999999</v>
      </c>
      <c r="H789" s="181">
        <v>-1.8210999999999999</v>
      </c>
      <c r="I789" s="181">
        <v>-3.1867000000000001</v>
      </c>
      <c r="J789" s="181">
        <v>-1.0498000000000001</v>
      </c>
      <c r="K789" s="181">
        <v>-0.71160000000000001</v>
      </c>
      <c r="L789" s="181">
        <v>-5.3620000000000001</v>
      </c>
      <c r="M789" s="181">
        <v>4.4682000000000004</v>
      </c>
      <c r="N789" s="181">
        <v>15.7957</v>
      </c>
      <c r="O789" s="181">
        <v>15.9016</v>
      </c>
      <c r="P789" s="181">
        <v>12.6394</v>
      </c>
      <c r="Q789" s="181">
        <v>17.0093</v>
      </c>
      <c r="R789" s="181">
        <v>37.923499999999997</v>
      </c>
      <c r="S789" s="124"/>
      <c r="T789" s="127"/>
      <c r="U789" s="128"/>
      <c r="V789" s="128"/>
      <c r="W789" s="128"/>
      <c r="X789" s="128"/>
      <c r="Y789" s="128"/>
      <c r="Z789" s="128"/>
      <c r="AA789" s="128"/>
      <c r="AB789" s="128"/>
      <c r="AC789" s="128"/>
      <c r="AD789" s="128"/>
      <c r="AE789" s="128"/>
      <c r="AF789" s="128"/>
      <c r="AG789" s="128"/>
      <c r="AH789" s="128"/>
    </row>
    <row r="790" spans="1:34" x14ac:dyDescent="0.3">
      <c r="A790" s="177" t="s">
        <v>1686</v>
      </c>
      <c r="B790" s="177" t="s">
        <v>1712</v>
      </c>
      <c r="C790" s="177">
        <v>141925</v>
      </c>
      <c r="D790" s="180">
        <v>44679</v>
      </c>
      <c r="E790" s="181">
        <v>19.059999999999999</v>
      </c>
      <c r="F790" s="181">
        <v>0.84660000000000002</v>
      </c>
      <c r="G790" s="181">
        <v>0.31580000000000003</v>
      </c>
      <c r="H790" s="181">
        <v>-1.3458000000000001</v>
      </c>
      <c r="I790" s="181">
        <v>-2.9531999999999998</v>
      </c>
      <c r="J790" s="181">
        <v>-1.8031999999999999</v>
      </c>
      <c r="K790" s="181">
        <v>-2.3065000000000002</v>
      </c>
      <c r="L790" s="181">
        <v>-8.6289999999999996</v>
      </c>
      <c r="M790" s="181">
        <v>3.3062</v>
      </c>
      <c r="N790" s="181">
        <v>14.7502</v>
      </c>
      <c r="O790" s="181">
        <v>17.5122</v>
      </c>
      <c r="P790" s="181"/>
      <c r="Q790" s="181">
        <v>15.6105</v>
      </c>
      <c r="R790" s="181">
        <v>29.587599999999998</v>
      </c>
      <c r="S790" s="124"/>
      <c r="T790" s="127"/>
      <c r="U790" s="128"/>
      <c r="V790" s="128"/>
      <c r="W790" s="128"/>
      <c r="X790" s="128"/>
      <c r="Y790" s="128"/>
      <c r="Z790" s="128"/>
      <c r="AA790" s="128"/>
      <c r="AB790" s="128"/>
      <c r="AC790" s="128"/>
      <c r="AD790" s="128"/>
      <c r="AE790" s="128"/>
      <c r="AF790" s="128"/>
      <c r="AG790" s="128"/>
      <c r="AH790" s="128"/>
    </row>
    <row r="791" spans="1:34" x14ac:dyDescent="0.3">
      <c r="A791" s="177" t="s">
        <v>1686</v>
      </c>
      <c r="B791" s="177" t="s">
        <v>1713</v>
      </c>
      <c r="C791" s="177">
        <v>141927</v>
      </c>
      <c r="D791" s="180">
        <v>44679</v>
      </c>
      <c r="E791" s="181">
        <v>17.86</v>
      </c>
      <c r="F791" s="181">
        <v>0.84699999999999998</v>
      </c>
      <c r="G791" s="181">
        <v>0.28070000000000001</v>
      </c>
      <c r="H791" s="181">
        <v>-1.3805000000000001</v>
      </c>
      <c r="I791" s="181">
        <v>-3.0402</v>
      </c>
      <c r="J791" s="181">
        <v>-1.9219999999999999</v>
      </c>
      <c r="K791" s="181">
        <v>-2.6172</v>
      </c>
      <c r="L791" s="181">
        <v>-9.1555999999999997</v>
      </c>
      <c r="M791" s="181">
        <v>2.3496000000000001</v>
      </c>
      <c r="N791" s="181">
        <v>13.3249</v>
      </c>
      <c r="O791" s="181">
        <v>15.926500000000001</v>
      </c>
      <c r="P791" s="181"/>
      <c r="Q791" s="181">
        <v>13.9321</v>
      </c>
      <c r="R791" s="181">
        <v>27.887899999999998</v>
      </c>
      <c r="S791" s="124"/>
      <c r="T791" s="127"/>
      <c r="U791" s="128"/>
      <c r="V791" s="128"/>
      <c r="W791" s="128"/>
      <c r="X791" s="128"/>
      <c r="Y791" s="128"/>
      <c r="Z791" s="128"/>
      <c r="AA791" s="128"/>
      <c r="AB791" s="128"/>
      <c r="AC791" s="128"/>
      <c r="AD791" s="128"/>
      <c r="AE791" s="128"/>
      <c r="AF791" s="128"/>
      <c r="AG791" s="128"/>
      <c r="AH791" s="128"/>
    </row>
    <row r="792" spans="1:34" x14ac:dyDescent="0.3">
      <c r="A792" s="177" t="s">
        <v>1686</v>
      </c>
      <c r="B792" s="177" t="s">
        <v>1775</v>
      </c>
      <c r="C792" s="177">
        <v>148404</v>
      </c>
      <c r="D792" s="180">
        <v>44679</v>
      </c>
      <c r="E792" s="181">
        <v>20.010000000000002</v>
      </c>
      <c r="F792" s="181">
        <v>0.55279999999999996</v>
      </c>
      <c r="G792" s="181">
        <v>0.90769999999999995</v>
      </c>
      <c r="H792" s="181">
        <v>-2.1993999999999998</v>
      </c>
      <c r="I792" s="181">
        <v>-2.1993999999999998</v>
      </c>
      <c r="J792" s="181">
        <v>1.4192</v>
      </c>
      <c r="K792" s="181">
        <v>-0.59609999999999996</v>
      </c>
      <c r="L792" s="181">
        <v>0.1502</v>
      </c>
      <c r="M792" s="181">
        <v>8.5730000000000004</v>
      </c>
      <c r="N792" s="181">
        <v>26.485499999999998</v>
      </c>
      <c r="O792" s="181"/>
      <c r="P792" s="181"/>
      <c r="Q792" s="181">
        <v>46.084299999999999</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1686</v>
      </c>
      <c r="B793" s="177" t="s">
        <v>1724</v>
      </c>
      <c r="C793" s="177">
        <v>148405</v>
      </c>
      <c r="D793" s="180">
        <v>44679</v>
      </c>
      <c r="E793" s="181">
        <v>19.399999999999999</v>
      </c>
      <c r="F793" s="181">
        <v>0.5181</v>
      </c>
      <c r="G793" s="181">
        <v>0.88400000000000001</v>
      </c>
      <c r="H793" s="181">
        <v>-2.2669999999999999</v>
      </c>
      <c r="I793" s="181">
        <v>-2.2669999999999999</v>
      </c>
      <c r="J793" s="181">
        <v>1.3055000000000001</v>
      </c>
      <c r="K793" s="181">
        <v>-0.96989999999999998</v>
      </c>
      <c r="L793" s="181">
        <v>-0.61480000000000001</v>
      </c>
      <c r="M793" s="181">
        <v>7.3009000000000004</v>
      </c>
      <c r="N793" s="181">
        <v>24.598600000000001</v>
      </c>
      <c r="O793" s="181"/>
      <c r="P793" s="181"/>
      <c r="Q793" s="181">
        <v>43.633899999999997</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1686</v>
      </c>
      <c r="B794" s="177" t="s">
        <v>1732</v>
      </c>
      <c r="C794" s="177">
        <v>118275</v>
      </c>
      <c r="D794" s="180">
        <v>44679</v>
      </c>
      <c r="E794" s="181">
        <v>235.58</v>
      </c>
      <c r="F794" s="181">
        <v>0.9859</v>
      </c>
      <c r="G794" s="181">
        <v>0.93830000000000002</v>
      </c>
      <c r="H794" s="181">
        <v>-1.3773</v>
      </c>
      <c r="I794" s="181">
        <v>-1.6285000000000001</v>
      </c>
      <c r="J794" s="181">
        <v>0.14449999999999999</v>
      </c>
      <c r="K794" s="181">
        <v>-2.1800000000000002</v>
      </c>
      <c r="L794" s="181">
        <v>-4.5075000000000003</v>
      </c>
      <c r="M794" s="181">
        <v>6.9846000000000004</v>
      </c>
      <c r="N794" s="181">
        <v>18.596499999999999</v>
      </c>
      <c r="O794" s="181">
        <v>18.982199999999999</v>
      </c>
      <c r="P794" s="181">
        <v>15.9643</v>
      </c>
      <c r="Q794" s="181">
        <v>15.010300000000001</v>
      </c>
      <c r="R794" s="181">
        <v>35.648000000000003</v>
      </c>
      <c r="S794" s="124"/>
      <c r="T794" s="127"/>
      <c r="U794" s="128"/>
      <c r="V794" s="128"/>
      <c r="W794" s="128"/>
      <c r="X794" s="128"/>
      <c r="Y794" s="128"/>
      <c r="Z794" s="128"/>
      <c r="AA794" s="128"/>
      <c r="AB794" s="128"/>
      <c r="AC794" s="128"/>
      <c r="AD794" s="128"/>
      <c r="AE794" s="128"/>
      <c r="AF794" s="128"/>
      <c r="AG794" s="128"/>
      <c r="AH794" s="128"/>
    </row>
    <row r="795" spans="1:34" x14ac:dyDescent="0.3">
      <c r="A795" s="177" t="s">
        <v>1686</v>
      </c>
      <c r="B795" s="177" t="s">
        <v>1733</v>
      </c>
      <c r="C795" s="177">
        <v>101922</v>
      </c>
      <c r="D795" s="180">
        <v>44679</v>
      </c>
      <c r="E795" s="181">
        <v>218.35</v>
      </c>
      <c r="F795" s="181">
        <v>0.98509999999999998</v>
      </c>
      <c r="G795" s="181">
        <v>0.92910000000000004</v>
      </c>
      <c r="H795" s="181">
        <v>-1.3998999999999999</v>
      </c>
      <c r="I795" s="181">
        <v>-1.6796</v>
      </c>
      <c r="J795" s="181">
        <v>3.2099999999999997E-2</v>
      </c>
      <c r="K795" s="181">
        <v>-2.5005999999999999</v>
      </c>
      <c r="L795" s="181">
        <v>-5.1517999999999997</v>
      </c>
      <c r="M795" s="181">
        <v>5.8922999999999996</v>
      </c>
      <c r="N795" s="181">
        <v>16.996200000000002</v>
      </c>
      <c r="O795" s="181">
        <v>17.456499999999998</v>
      </c>
      <c r="P795" s="181">
        <v>14.759399999999999</v>
      </c>
      <c r="Q795" s="181">
        <v>18.002600000000001</v>
      </c>
      <c r="R795" s="181">
        <v>33.836599999999997</v>
      </c>
      <c r="S795" s="124"/>
      <c r="T795" s="127"/>
      <c r="U795" s="128"/>
      <c r="V795" s="128"/>
      <c r="W795" s="128"/>
      <c r="X795" s="128"/>
      <c r="Y795" s="128"/>
      <c r="Z795" s="128"/>
      <c r="AA795" s="128"/>
      <c r="AB795" s="128"/>
      <c r="AC795" s="128"/>
      <c r="AD795" s="128"/>
      <c r="AE795" s="128"/>
      <c r="AF795" s="128"/>
      <c r="AG795" s="128"/>
      <c r="AH795" s="128"/>
    </row>
    <row r="796" spans="1:34" x14ac:dyDescent="0.3">
      <c r="A796" s="177" t="s">
        <v>1686</v>
      </c>
      <c r="B796" s="177" t="s">
        <v>1776</v>
      </c>
      <c r="C796" s="177">
        <v>119076</v>
      </c>
      <c r="D796" s="180">
        <v>44679</v>
      </c>
      <c r="E796" s="181">
        <v>66.799000000000007</v>
      </c>
      <c r="F796" s="181">
        <v>0.86980000000000002</v>
      </c>
      <c r="G796" s="181">
        <v>0.66149999999999998</v>
      </c>
      <c r="H796" s="181">
        <v>-1.5794999999999999</v>
      </c>
      <c r="I796" s="181">
        <v>-2.5785</v>
      </c>
      <c r="J796" s="181">
        <v>0.69340000000000002</v>
      </c>
      <c r="K796" s="181">
        <v>-3.5783</v>
      </c>
      <c r="L796" s="181">
        <v>-8.1409000000000002</v>
      </c>
      <c r="M796" s="181">
        <v>-0.47820000000000001</v>
      </c>
      <c r="N796" s="181">
        <v>12.611700000000001</v>
      </c>
      <c r="O796" s="181">
        <v>17.6873</v>
      </c>
      <c r="P796" s="181">
        <v>13.7369</v>
      </c>
      <c r="Q796" s="181">
        <v>15.206300000000001</v>
      </c>
      <c r="R796" s="181">
        <v>34.373399999999997</v>
      </c>
      <c r="S796" s="124"/>
      <c r="T796" s="127"/>
      <c r="U796" s="128"/>
      <c r="V796" s="128"/>
      <c r="W796" s="128"/>
      <c r="X796" s="128"/>
      <c r="Y796" s="128"/>
      <c r="Z796" s="128"/>
      <c r="AA796" s="128"/>
      <c r="AB796" s="128"/>
      <c r="AC796" s="128"/>
      <c r="AD796" s="128"/>
      <c r="AE796" s="128"/>
      <c r="AF796" s="128"/>
      <c r="AG796" s="128"/>
      <c r="AH796" s="128"/>
    </row>
    <row r="797" spans="1:34" x14ac:dyDescent="0.3">
      <c r="A797" s="177" t="s">
        <v>1686</v>
      </c>
      <c r="B797" s="177" t="s">
        <v>1879</v>
      </c>
      <c r="C797" s="177">
        <v>119077</v>
      </c>
      <c r="D797" s="180">
        <v>44679</v>
      </c>
      <c r="E797" s="181">
        <v>184.589626825968</v>
      </c>
      <c r="F797" s="181">
        <v>0.86870000000000003</v>
      </c>
      <c r="G797" s="181">
        <v>0.66080000000000005</v>
      </c>
      <c r="H797" s="181">
        <v>-1.5794999999999999</v>
      </c>
      <c r="I797" s="181">
        <v>-2.5792999999999999</v>
      </c>
      <c r="J797" s="181">
        <v>0.69169999999999998</v>
      </c>
      <c r="K797" s="181">
        <v>-3.5785999999999998</v>
      </c>
      <c r="L797" s="181">
        <v>-8.1416000000000004</v>
      </c>
      <c r="M797" s="181">
        <v>-0.47939999999999999</v>
      </c>
      <c r="N797" s="181">
        <v>12.6111</v>
      </c>
      <c r="O797" s="181">
        <v>17.127700000000001</v>
      </c>
      <c r="P797" s="181">
        <v>13.1168</v>
      </c>
      <c r="Q797" s="181">
        <v>14.8712</v>
      </c>
      <c r="R797" s="181">
        <v>34.373199999999997</v>
      </c>
      <c r="S797" s="124"/>
      <c r="T797" s="127"/>
      <c r="U797" s="128"/>
      <c r="V797" s="128"/>
      <c r="W797" s="128"/>
      <c r="X797" s="128"/>
      <c r="Y797" s="128"/>
      <c r="Z797" s="128"/>
      <c r="AA797" s="128"/>
      <c r="AB797" s="128"/>
      <c r="AC797" s="128"/>
      <c r="AD797" s="128"/>
      <c r="AE797" s="128"/>
      <c r="AF797" s="128"/>
      <c r="AG797" s="128"/>
      <c r="AH797" s="128"/>
    </row>
    <row r="798" spans="1:34" x14ac:dyDescent="0.3">
      <c r="A798" s="177" t="s">
        <v>1686</v>
      </c>
      <c r="B798" s="177" t="s">
        <v>1777</v>
      </c>
      <c r="C798" s="177">
        <v>105875</v>
      </c>
      <c r="D798" s="180">
        <v>44679</v>
      </c>
      <c r="E798" s="181">
        <v>62.154000000000003</v>
      </c>
      <c r="F798" s="181">
        <v>0.86499999999999999</v>
      </c>
      <c r="G798" s="181">
        <v>0.65100000000000002</v>
      </c>
      <c r="H798" s="181">
        <v>-1.6006</v>
      </c>
      <c r="I798" s="181">
        <v>-2.6242000000000001</v>
      </c>
      <c r="J798" s="181">
        <v>0.59889999999999999</v>
      </c>
      <c r="K798" s="181">
        <v>-3.8443999999999998</v>
      </c>
      <c r="L798" s="181">
        <v>-8.6655999999999995</v>
      </c>
      <c r="M798" s="181">
        <v>-1.3366</v>
      </c>
      <c r="N798" s="181">
        <v>11.357200000000001</v>
      </c>
      <c r="O798" s="181">
        <v>16.500599999999999</v>
      </c>
      <c r="P798" s="181">
        <v>12.703200000000001</v>
      </c>
      <c r="Q798" s="181">
        <v>13.0441</v>
      </c>
      <c r="R798" s="181">
        <v>32.9604</v>
      </c>
      <c r="S798" s="124"/>
      <c r="T798" s="127"/>
      <c r="U798" s="128"/>
      <c r="V798" s="128"/>
      <c r="W798" s="128"/>
      <c r="X798" s="128"/>
      <c r="Y798" s="128"/>
      <c r="Z798" s="128"/>
      <c r="AA798" s="128"/>
      <c r="AB798" s="128"/>
      <c r="AC798" s="128"/>
      <c r="AD798" s="128"/>
      <c r="AE798" s="128"/>
      <c r="AF798" s="128"/>
      <c r="AG798" s="128"/>
      <c r="AH798" s="128"/>
    </row>
    <row r="799" spans="1:34" x14ac:dyDescent="0.3">
      <c r="A799" s="177" t="s">
        <v>1686</v>
      </c>
      <c r="B799" s="177" t="s">
        <v>1880</v>
      </c>
      <c r="C799" s="177">
        <v>100080</v>
      </c>
      <c r="D799" s="180">
        <v>44679</v>
      </c>
      <c r="E799" s="181">
        <v>775.18867117704701</v>
      </c>
      <c r="F799" s="181">
        <v>0.86670000000000003</v>
      </c>
      <c r="G799" s="181">
        <v>0.65269999999999995</v>
      </c>
      <c r="H799" s="181">
        <v>-1.5992999999999999</v>
      </c>
      <c r="I799" s="181">
        <v>-2.6225999999999998</v>
      </c>
      <c r="J799" s="181">
        <v>0.59940000000000004</v>
      </c>
      <c r="K799" s="181">
        <v>-3.8433999999999999</v>
      </c>
      <c r="L799" s="181">
        <v>-8.6646000000000001</v>
      </c>
      <c r="M799" s="181">
        <v>-1.3364</v>
      </c>
      <c r="N799" s="181">
        <v>11.36</v>
      </c>
      <c r="O799" s="181">
        <v>15.944100000000001</v>
      </c>
      <c r="P799" s="181">
        <v>12.082700000000001</v>
      </c>
      <c r="Q799" s="181">
        <v>18.996700000000001</v>
      </c>
      <c r="R799" s="181">
        <v>32.962499999999999</v>
      </c>
      <c r="S799" s="124"/>
      <c r="T799" s="127"/>
      <c r="U799" s="128"/>
      <c r="V799" s="128"/>
      <c r="W799" s="128"/>
      <c r="X799" s="128"/>
      <c r="Y799" s="128"/>
      <c r="Z799" s="128"/>
      <c r="AA799" s="128"/>
      <c r="AB799" s="128"/>
      <c r="AC799" s="128"/>
      <c r="AD799" s="128"/>
      <c r="AE799" s="128"/>
      <c r="AF799" s="128"/>
      <c r="AG799" s="128"/>
      <c r="AH799" s="128"/>
    </row>
    <row r="800" spans="1:34" x14ac:dyDescent="0.3">
      <c r="A800" s="177" t="s">
        <v>1686</v>
      </c>
      <c r="B800" s="177" t="s">
        <v>1695</v>
      </c>
      <c r="C800" s="177">
        <v>140353</v>
      </c>
      <c r="D800" s="180">
        <v>44679</v>
      </c>
      <c r="E800" s="181">
        <v>24.504999999999999</v>
      </c>
      <c r="F800" s="181">
        <v>0.96</v>
      </c>
      <c r="G800" s="181">
        <v>1.2226999999999999</v>
      </c>
      <c r="H800" s="181">
        <v>-1.2889999999999999</v>
      </c>
      <c r="I800" s="181">
        <v>-2.2810000000000001</v>
      </c>
      <c r="J800" s="181">
        <v>-0.54790000000000005</v>
      </c>
      <c r="K800" s="181">
        <v>-0.89380000000000004</v>
      </c>
      <c r="L800" s="181">
        <v>-2.7888000000000002</v>
      </c>
      <c r="M800" s="181">
        <v>7.0041000000000002</v>
      </c>
      <c r="N800" s="181">
        <v>20.293600000000001</v>
      </c>
      <c r="O800" s="181">
        <v>17.274799999999999</v>
      </c>
      <c r="P800" s="181">
        <v>14.5185</v>
      </c>
      <c r="Q800" s="181">
        <v>13.187099999999999</v>
      </c>
      <c r="R800" s="181">
        <v>38.618499999999997</v>
      </c>
      <c r="S800" s="124"/>
      <c r="T800" s="127"/>
      <c r="U800" s="128"/>
      <c r="V800" s="128"/>
      <c r="W800" s="128"/>
      <c r="X800" s="128"/>
      <c r="Y800" s="128"/>
      <c r="Z800" s="128"/>
      <c r="AA800" s="128"/>
      <c r="AB800" s="128"/>
      <c r="AC800" s="128"/>
      <c r="AD800" s="128"/>
      <c r="AE800" s="128"/>
      <c r="AF800" s="128"/>
      <c r="AG800" s="128"/>
      <c r="AH800" s="128"/>
    </row>
    <row r="801" spans="1:34" x14ac:dyDescent="0.3">
      <c r="A801" s="177" t="s">
        <v>1686</v>
      </c>
      <c r="B801" s="177" t="s">
        <v>1696</v>
      </c>
      <c r="C801" s="177">
        <v>140355</v>
      </c>
      <c r="D801" s="180">
        <v>44679</v>
      </c>
      <c r="E801" s="181">
        <v>22.306000000000001</v>
      </c>
      <c r="F801" s="181">
        <v>0.95499999999999996</v>
      </c>
      <c r="G801" s="181">
        <v>1.2115</v>
      </c>
      <c r="H801" s="181">
        <v>-1.3184</v>
      </c>
      <c r="I801" s="181">
        <v>-2.3466</v>
      </c>
      <c r="J801" s="181">
        <v>-0.69010000000000005</v>
      </c>
      <c r="K801" s="181">
        <v>-1.3184</v>
      </c>
      <c r="L801" s="181">
        <v>-3.6291000000000002</v>
      </c>
      <c r="M801" s="181">
        <v>5.6154999999999999</v>
      </c>
      <c r="N801" s="181">
        <v>18.2151</v>
      </c>
      <c r="O801" s="181">
        <v>15.224600000000001</v>
      </c>
      <c r="P801" s="181">
        <v>12.8157</v>
      </c>
      <c r="Q801" s="181">
        <v>11.725899999999999</v>
      </c>
      <c r="R801" s="181">
        <v>36.208599999999997</v>
      </c>
      <c r="S801" s="124"/>
      <c r="T801" s="127"/>
      <c r="U801" s="128"/>
      <c r="V801" s="128"/>
      <c r="W801" s="128"/>
      <c r="X801" s="128"/>
      <c r="Y801" s="128"/>
      <c r="Z801" s="128"/>
      <c r="AA801" s="128"/>
      <c r="AB801" s="128"/>
      <c r="AC801" s="128"/>
      <c r="AD801" s="128"/>
      <c r="AE801" s="128"/>
      <c r="AF801" s="128"/>
      <c r="AG801" s="128"/>
      <c r="AH801" s="128"/>
    </row>
    <row r="802" spans="1:34" x14ac:dyDescent="0.3">
      <c r="A802" s="177" t="s">
        <v>1686</v>
      </c>
      <c r="B802" s="177" t="s">
        <v>1701</v>
      </c>
      <c r="C802" s="177">
        <v>100520</v>
      </c>
      <c r="D802" s="180">
        <v>44679</v>
      </c>
      <c r="E802" s="181">
        <v>948.57230000000004</v>
      </c>
      <c r="F802" s="181">
        <v>1.07</v>
      </c>
      <c r="G802" s="181">
        <v>1.2766999999999999</v>
      </c>
      <c r="H802" s="181">
        <v>-0.98909999999999998</v>
      </c>
      <c r="I802" s="181">
        <v>-2.1612</v>
      </c>
      <c r="J802" s="181">
        <v>1.7791999999999999</v>
      </c>
      <c r="K802" s="181">
        <v>-1.141</v>
      </c>
      <c r="L802" s="181">
        <v>-3.1331000000000002</v>
      </c>
      <c r="M802" s="181">
        <v>10.572100000000001</v>
      </c>
      <c r="N802" s="181">
        <v>22.774899999999999</v>
      </c>
      <c r="O802" s="181">
        <v>16.229099999999999</v>
      </c>
      <c r="P802" s="181">
        <v>12.383100000000001</v>
      </c>
      <c r="Q802" s="181">
        <v>17.9343</v>
      </c>
      <c r="R802" s="181">
        <v>45.302799999999998</v>
      </c>
      <c r="S802" s="124"/>
      <c r="T802" s="127"/>
      <c r="U802" s="128"/>
      <c r="V802" s="128"/>
      <c r="W802" s="128"/>
      <c r="X802" s="128"/>
      <c r="Y802" s="128"/>
      <c r="Z802" s="128"/>
      <c r="AA802" s="128"/>
      <c r="AB802" s="128"/>
      <c r="AC802" s="128"/>
      <c r="AD802" s="128"/>
      <c r="AE802" s="128"/>
      <c r="AF802" s="128"/>
      <c r="AG802" s="128"/>
      <c r="AH802" s="128"/>
    </row>
    <row r="803" spans="1:34" x14ac:dyDescent="0.3">
      <c r="A803" s="177" t="s">
        <v>1686</v>
      </c>
      <c r="B803" s="177" t="s">
        <v>1702</v>
      </c>
      <c r="C803" s="177">
        <v>118535</v>
      </c>
      <c r="D803" s="180">
        <v>44679</v>
      </c>
      <c r="E803" s="181">
        <v>1030.1159</v>
      </c>
      <c r="F803" s="181">
        <v>1.0720000000000001</v>
      </c>
      <c r="G803" s="181">
        <v>1.2827</v>
      </c>
      <c r="H803" s="181">
        <v>-0.97560000000000002</v>
      </c>
      <c r="I803" s="181">
        <v>-2.1326000000000001</v>
      </c>
      <c r="J803" s="181">
        <v>1.8388</v>
      </c>
      <c r="K803" s="181">
        <v>-0.96409999999999996</v>
      </c>
      <c r="L803" s="181">
        <v>-2.7877000000000001</v>
      </c>
      <c r="M803" s="181">
        <v>11.1623</v>
      </c>
      <c r="N803" s="181">
        <v>23.648800000000001</v>
      </c>
      <c r="O803" s="181">
        <v>17.1021</v>
      </c>
      <c r="P803" s="181">
        <v>13.3475</v>
      </c>
      <c r="Q803" s="181">
        <v>16.2134</v>
      </c>
      <c r="R803" s="181">
        <v>46.365200000000002</v>
      </c>
      <c r="S803" s="124"/>
      <c r="T803" s="127"/>
      <c r="U803" s="128"/>
      <c r="V803" s="128"/>
      <c r="W803" s="128"/>
      <c r="X803" s="128"/>
      <c r="Y803" s="128"/>
      <c r="Z803" s="128"/>
      <c r="AA803" s="128"/>
      <c r="AB803" s="128"/>
      <c r="AC803" s="128"/>
      <c r="AD803" s="128"/>
      <c r="AE803" s="128"/>
      <c r="AF803" s="128"/>
      <c r="AG803" s="128"/>
      <c r="AH803" s="128"/>
    </row>
    <row r="804" spans="1:34" x14ac:dyDescent="0.3">
      <c r="A804" s="177" t="s">
        <v>1686</v>
      </c>
      <c r="B804" s="177" t="s">
        <v>1703</v>
      </c>
      <c r="C804" s="177">
        <v>101762</v>
      </c>
      <c r="D804" s="180">
        <v>44679</v>
      </c>
      <c r="E804" s="181">
        <v>1031.402</v>
      </c>
      <c r="F804" s="181">
        <v>1.026</v>
      </c>
      <c r="G804" s="181">
        <v>1.377</v>
      </c>
      <c r="H804" s="181">
        <v>-1.8347</v>
      </c>
      <c r="I804" s="181">
        <v>-1.4694</v>
      </c>
      <c r="J804" s="181">
        <v>2.8982000000000001</v>
      </c>
      <c r="K804" s="181">
        <v>2.6173999999999999</v>
      </c>
      <c r="L804" s="181">
        <v>2.7551999999999999</v>
      </c>
      <c r="M804" s="181">
        <v>15.5893</v>
      </c>
      <c r="N804" s="181">
        <v>28.357600000000001</v>
      </c>
      <c r="O804" s="181">
        <v>15.0991</v>
      </c>
      <c r="P804" s="181">
        <v>12.8741</v>
      </c>
      <c r="Q804" s="181">
        <v>18.479900000000001</v>
      </c>
      <c r="R804" s="181">
        <v>44.020699999999998</v>
      </c>
      <c r="S804" s="124"/>
      <c r="T804" s="127"/>
      <c r="U804" s="128"/>
      <c r="V804" s="128"/>
      <c r="W804" s="128"/>
      <c r="X804" s="128"/>
      <c r="Y804" s="128"/>
      <c r="Z804" s="128"/>
      <c r="AA804" s="128"/>
      <c r="AB804" s="128"/>
      <c r="AC804" s="128"/>
      <c r="AD804" s="128"/>
      <c r="AE804" s="128"/>
      <c r="AF804" s="128"/>
      <c r="AG804" s="128"/>
      <c r="AH804" s="128"/>
    </row>
    <row r="805" spans="1:34" x14ac:dyDescent="0.3">
      <c r="A805" s="177" t="s">
        <v>1686</v>
      </c>
      <c r="B805" s="177" t="s">
        <v>1704</v>
      </c>
      <c r="C805" s="177">
        <v>118955</v>
      </c>
      <c r="D805" s="180">
        <v>44679</v>
      </c>
      <c r="E805" s="181">
        <v>1103.895</v>
      </c>
      <c r="F805" s="181">
        <v>1.028</v>
      </c>
      <c r="G805" s="181">
        <v>1.3832</v>
      </c>
      <c r="H805" s="181">
        <v>-1.8206</v>
      </c>
      <c r="I805" s="181">
        <v>-1.4452</v>
      </c>
      <c r="J805" s="181">
        <v>2.9571999999999998</v>
      </c>
      <c r="K805" s="181">
        <v>2.79</v>
      </c>
      <c r="L805" s="181">
        <v>3.0994000000000002</v>
      </c>
      <c r="M805" s="181">
        <v>16.149999999999999</v>
      </c>
      <c r="N805" s="181">
        <v>29.1738</v>
      </c>
      <c r="O805" s="181">
        <v>15.775600000000001</v>
      </c>
      <c r="P805" s="181">
        <v>13.6661</v>
      </c>
      <c r="Q805" s="181">
        <v>15.2615</v>
      </c>
      <c r="R805" s="181">
        <v>44.899900000000002</v>
      </c>
      <c r="S805" s="124"/>
      <c r="T805" s="127"/>
      <c r="U805" s="128"/>
      <c r="V805" s="128"/>
      <c r="W805" s="128"/>
      <c r="X805" s="128"/>
      <c r="Y805" s="128"/>
      <c r="Z805" s="128"/>
      <c r="AA805" s="128"/>
      <c r="AB805" s="128"/>
      <c r="AC805" s="128"/>
      <c r="AD805" s="128"/>
      <c r="AE805" s="128"/>
      <c r="AF805" s="128"/>
      <c r="AG805" s="128"/>
      <c r="AH805" s="128"/>
    </row>
    <row r="806" spans="1:34" x14ac:dyDescent="0.3">
      <c r="A806" s="177" t="s">
        <v>1686</v>
      </c>
      <c r="B806" s="177" t="s">
        <v>1697</v>
      </c>
      <c r="C806" s="177">
        <v>102252</v>
      </c>
      <c r="D806" s="180">
        <v>44679</v>
      </c>
      <c r="E806" s="181">
        <v>129.10319999999999</v>
      </c>
      <c r="F806" s="181">
        <v>1.1826000000000001</v>
      </c>
      <c r="G806" s="181">
        <v>0.9153</v>
      </c>
      <c r="H806" s="181">
        <v>-1.6855</v>
      </c>
      <c r="I806" s="181">
        <v>-2.5186000000000002</v>
      </c>
      <c r="J806" s="181">
        <v>0.64380000000000004</v>
      </c>
      <c r="K806" s="181">
        <v>-2.1322999999999999</v>
      </c>
      <c r="L806" s="181">
        <v>-2.8742000000000001</v>
      </c>
      <c r="M806" s="181">
        <v>7.3540999999999999</v>
      </c>
      <c r="N806" s="181">
        <v>19.214099999999998</v>
      </c>
      <c r="O806" s="181">
        <v>13.7087</v>
      </c>
      <c r="P806" s="181">
        <v>10.4474</v>
      </c>
      <c r="Q806" s="181">
        <v>15.103</v>
      </c>
      <c r="R806" s="181">
        <v>36.669199999999996</v>
      </c>
      <c r="S806" s="124"/>
      <c r="T806" s="127"/>
      <c r="U806" s="128"/>
      <c r="V806" s="128"/>
      <c r="W806" s="128"/>
      <c r="X806" s="128"/>
      <c r="Y806" s="128"/>
      <c r="Z806" s="128"/>
      <c r="AA806" s="128"/>
      <c r="AB806" s="128"/>
      <c r="AC806" s="128"/>
      <c r="AD806" s="128"/>
      <c r="AE806" s="128"/>
      <c r="AF806" s="128"/>
      <c r="AG806" s="128"/>
      <c r="AH806" s="128"/>
    </row>
    <row r="807" spans="1:34" x14ac:dyDescent="0.3">
      <c r="A807" s="177" t="s">
        <v>1686</v>
      </c>
      <c r="B807" s="177" t="s">
        <v>1698</v>
      </c>
      <c r="C807" s="177">
        <v>120046</v>
      </c>
      <c r="D807" s="180">
        <v>44679</v>
      </c>
      <c r="E807" s="181">
        <v>140.08349999999999</v>
      </c>
      <c r="F807" s="181">
        <v>1.1858</v>
      </c>
      <c r="G807" s="181">
        <v>0.92490000000000006</v>
      </c>
      <c r="H807" s="181">
        <v>-1.6639999999999999</v>
      </c>
      <c r="I807" s="181">
        <v>-2.4727000000000001</v>
      </c>
      <c r="J807" s="181">
        <v>0.74239999999999995</v>
      </c>
      <c r="K807" s="181">
        <v>-1.8420000000000001</v>
      </c>
      <c r="L807" s="181">
        <v>-2.2976000000000001</v>
      </c>
      <c r="M807" s="181">
        <v>8.3087999999999997</v>
      </c>
      <c r="N807" s="181">
        <v>20.622699999999998</v>
      </c>
      <c r="O807" s="181">
        <v>15.032</v>
      </c>
      <c r="P807" s="181">
        <v>11.5497</v>
      </c>
      <c r="Q807" s="181">
        <v>14.9292</v>
      </c>
      <c r="R807" s="181">
        <v>38.271799999999999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77" t="s">
        <v>1686</v>
      </c>
      <c r="B808" s="177" t="s">
        <v>1705</v>
      </c>
      <c r="C808" s="177">
        <v>128235</v>
      </c>
      <c r="D808" s="180">
        <v>44679</v>
      </c>
      <c r="E808" s="181">
        <v>33.96</v>
      </c>
      <c r="F808" s="181">
        <v>0.86129999999999995</v>
      </c>
      <c r="G808" s="181">
        <v>1.3731</v>
      </c>
      <c r="H808" s="181">
        <v>-1.1929000000000001</v>
      </c>
      <c r="I808" s="181">
        <v>-2.2452999999999999</v>
      </c>
      <c r="J808" s="181">
        <v>0.17699999999999999</v>
      </c>
      <c r="K808" s="181">
        <v>-1.6507000000000001</v>
      </c>
      <c r="L808" s="181">
        <v>-3.0545</v>
      </c>
      <c r="M808" s="181">
        <v>11.0893</v>
      </c>
      <c r="N808" s="181">
        <v>23.1327</v>
      </c>
      <c r="O808" s="181">
        <v>17.774699999999999</v>
      </c>
      <c r="P808" s="181">
        <v>12.051</v>
      </c>
      <c r="Q808" s="181">
        <v>16.313300000000002</v>
      </c>
      <c r="R808" s="181">
        <v>36.8249</v>
      </c>
      <c r="S808" s="124"/>
      <c r="T808" s="127"/>
      <c r="U808" s="128"/>
      <c r="V808" s="128"/>
      <c r="W808" s="128"/>
      <c r="X808" s="128"/>
      <c r="Y808" s="128"/>
      <c r="Z808" s="128"/>
      <c r="AA808" s="128"/>
      <c r="AB808" s="128"/>
      <c r="AC808" s="128"/>
      <c r="AD808" s="128"/>
      <c r="AE808" s="128"/>
      <c r="AF808" s="128"/>
      <c r="AG808" s="128"/>
      <c r="AH808" s="128"/>
    </row>
    <row r="809" spans="1:34" x14ac:dyDescent="0.3">
      <c r="A809" s="177" t="s">
        <v>1686</v>
      </c>
      <c r="B809" s="177" t="s">
        <v>1706</v>
      </c>
      <c r="C809" s="177">
        <v>128236</v>
      </c>
      <c r="D809" s="180">
        <v>44679</v>
      </c>
      <c r="E809" s="181">
        <v>37.71</v>
      </c>
      <c r="F809" s="181">
        <v>0.82889999999999997</v>
      </c>
      <c r="G809" s="181">
        <v>1.371</v>
      </c>
      <c r="H809" s="181">
        <v>-1.1533</v>
      </c>
      <c r="I809" s="181">
        <v>-2.2804000000000002</v>
      </c>
      <c r="J809" s="181">
        <v>0.21260000000000001</v>
      </c>
      <c r="K809" s="181">
        <v>-1.3859999999999999</v>
      </c>
      <c r="L809" s="181">
        <v>-2.4824999999999999</v>
      </c>
      <c r="M809" s="181">
        <v>12.132</v>
      </c>
      <c r="N809" s="181">
        <v>24.743600000000001</v>
      </c>
      <c r="O809" s="181">
        <v>19.348500000000001</v>
      </c>
      <c r="P809" s="181">
        <v>13.8474</v>
      </c>
      <c r="Q809" s="181">
        <v>17.828900000000001</v>
      </c>
      <c r="R809" s="181">
        <v>38.566299999999998</v>
      </c>
      <c r="S809" s="124"/>
      <c r="T809" s="127"/>
      <c r="U809" s="128"/>
      <c r="V809" s="128"/>
      <c r="W809" s="128"/>
      <c r="X809" s="128"/>
      <c r="Y809" s="128"/>
      <c r="Z809" s="128"/>
      <c r="AA809" s="128"/>
      <c r="AB809" s="128"/>
      <c r="AC809" s="128"/>
      <c r="AD809" s="128"/>
      <c r="AE809" s="128"/>
      <c r="AF809" s="128"/>
      <c r="AG809" s="128"/>
      <c r="AH809" s="128"/>
    </row>
    <row r="810" spans="1:34" x14ac:dyDescent="0.3">
      <c r="A810" s="177" t="s">
        <v>1686</v>
      </c>
      <c r="B810" s="177" t="s">
        <v>1727</v>
      </c>
      <c r="C810" s="177">
        <v>118424</v>
      </c>
      <c r="D810" s="180">
        <v>44679</v>
      </c>
      <c r="E810" s="181">
        <v>140.88</v>
      </c>
      <c r="F810" s="181">
        <v>1.0399</v>
      </c>
      <c r="G810" s="181">
        <v>0.71489999999999998</v>
      </c>
      <c r="H810" s="181">
        <v>-1.5513999999999999</v>
      </c>
      <c r="I810" s="181">
        <v>-2.613</v>
      </c>
      <c r="J810" s="181">
        <v>-0.97009999999999996</v>
      </c>
      <c r="K810" s="181">
        <v>-2.8614999999999999</v>
      </c>
      <c r="L810" s="181">
        <v>-3.8624000000000001</v>
      </c>
      <c r="M810" s="181">
        <v>5.3230000000000004</v>
      </c>
      <c r="N810" s="181">
        <v>17.155899999999999</v>
      </c>
      <c r="O810" s="181">
        <v>13.0921</v>
      </c>
      <c r="P810" s="181">
        <v>9.6918000000000006</v>
      </c>
      <c r="Q810" s="181">
        <v>14.3195</v>
      </c>
      <c r="R810" s="181">
        <v>31.824000000000002</v>
      </c>
      <c r="S810" s="124"/>
      <c r="T810" s="127"/>
      <c r="U810" s="128"/>
      <c r="V810" s="128"/>
      <c r="W810" s="128"/>
      <c r="X810" s="128"/>
      <c r="Y810" s="128"/>
      <c r="Z810" s="128"/>
      <c r="AA810" s="128"/>
      <c r="AB810" s="128"/>
      <c r="AC810" s="128"/>
      <c r="AD810" s="128"/>
      <c r="AE810" s="128"/>
      <c r="AF810" s="128"/>
      <c r="AG810" s="128"/>
      <c r="AH810" s="128"/>
    </row>
    <row r="811" spans="1:34" x14ac:dyDescent="0.3">
      <c r="A811" s="177" t="s">
        <v>1686</v>
      </c>
      <c r="B811" s="177" t="s">
        <v>1728</v>
      </c>
      <c r="C811" s="177">
        <v>108594</v>
      </c>
      <c r="D811" s="180">
        <v>44679</v>
      </c>
      <c r="E811" s="181">
        <v>131.87</v>
      </c>
      <c r="F811" s="181">
        <v>1.0421</v>
      </c>
      <c r="G811" s="181">
        <v>0.7026</v>
      </c>
      <c r="H811" s="181">
        <v>-1.5674999999999999</v>
      </c>
      <c r="I811" s="181">
        <v>-2.6429999999999998</v>
      </c>
      <c r="J811" s="181">
        <v>-1.0282</v>
      </c>
      <c r="K811" s="181">
        <v>-3.0225</v>
      </c>
      <c r="L811" s="181">
        <v>-4.1920999999999999</v>
      </c>
      <c r="M811" s="181">
        <v>4.7751000000000001</v>
      </c>
      <c r="N811" s="181">
        <v>16.349</v>
      </c>
      <c r="O811" s="181">
        <v>12.317500000000001</v>
      </c>
      <c r="P811" s="181">
        <v>8.9179999999999993</v>
      </c>
      <c r="Q811" s="181">
        <v>16.8186</v>
      </c>
      <c r="R811" s="181">
        <v>30.908799999999999</v>
      </c>
      <c r="S811" s="124"/>
      <c r="T811" s="127"/>
      <c r="U811" s="128"/>
      <c r="V811" s="128"/>
      <c r="W811" s="128"/>
      <c r="X811" s="128"/>
      <c r="Y811" s="128"/>
      <c r="Z811" s="128"/>
      <c r="AA811" s="128"/>
      <c r="AB811" s="128"/>
      <c r="AC811" s="128"/>
      <c r="AD811" s="128"/>
      <c r="AE811" s="128"/>
      <c r="AF811" s="128"/>
      <c r="AG811" s="128"/>
      <c r="AH811" s="128"/>
    </row>
    <row r="812" spans="1:34" x14ac:dyDescent="0.3">
      <c r="A812" s="177" t="s">
        <v>1686</v>
      </c>
      <c r="B812" s="177" t="s">
        <v>1707</v>
      </c>
      <c r="C812" s="177">
        <v>120492</v>
      </c>
      <c r="D812" s="180">
        <v>44679</v>
      </c>
      <c r="E812" s="181">
        <v>55.261299999999999</v>
      </c>
      <c r="F812" s="181">
        <v>0.85360000000000003</v>
      </c>
      <c r="G812" s="181">
        <v>1.4320999999999999</v>
      </c>
      <c r="H812" s="181">
        <v>-1.2170000000000001</v>
      </c>
      <c r="I812" s="181">
        <v>-2.0066000000000002</v>
      </c>
      <c r="J812" s="181">
        <v>6.6500000000000004E-2</v>
      </c>
      <c r="K812" s="181">
        <v>-1.1496</v>
      </c>
      <c r="L812" s="181">
        <v>-2.6497999999999999</v>
      </c>
      <c r="M812" s="181">
        <v>10.930400000000001</v>
      </c>
      <c r="N812" s="181">
        <v>20.010100000000001</v>
      </c>
      <c r="O812" s="181">
        <v>18.0715</v>
      </c>
      <c r="P812" s="181">
        <v>13.206799999999999</v>
      </c>
      <c r="Q812" s="181">
        <v>16.1004</v>
      </c>
      <c r="R812" s="181">
        <v>36.030799999999999</v>
      </c>
      <c r="S812" s="124"/>
      <c r="T812" s="127"/>
      <c r="U812" s="128"/>
      <c r="V812" s="128"/>
      <c r="W812" s="128"/>
      <c r="X812" s="128"/>
      <c r="Y812" s="128"/>
      <c r="Z812" s="128"/>
      <c r="AA812" s="128"/>
      <c r="AB812" s="128"/>
      <c r="AC812" s="128"/>
      <c r="AD812" s="128"/>
      <c r="AE812" s="128"/>
      <c r="AF812" s="128"/>
      <c r="AG812" s="128"/>
      <c r="AH812" s="128"/>
    </row>
    <row r="813" spans="1:34" x14ac:dyDescent="0.3">
      <c r="A813" s="177" t="s">
        <v>1686</v>
      </c>
      <c r="B813" s="177" t="s">
        <v>2050</v>
      </c>
      <c r="C813" s="177">
        <v>109522</v>
      </c>
      <c r="D813" s="180">
        <v>44679</v>
      </c>
      <c r="E813" s="181">
        <v>50.468800000000002</v>
      </c>
      <c r="F813" s="181">
        <v>0.85150000000000003</v>
      </c>
      <c r="G813" s="181">
        <v>1.4255</v>
      </c>
      <c r="H813" s="181">
        <v>-1.2321</v>
      </c>
      <c r="I813" s="181">
        <v>-2.0387</v>
      </c>
      <c r="J813" s="181">
        <v>2.2000000000000001E-3</v>
      </c>
      <c r="K813" s="181">
        <v>-1.3146</v>
      </c>
      <c r="L813" s="181">
        <v>-3.0167999999999999</v>
      </c>
      <c r="M813" s="181">
        <v>10.295</v>
      </c>
      <c r="N813" s="181">
        <v>19.091100000000001</v>
      </c>
      <c r="O813" s="181">
        <v>17.159400000000002</v>
      </c>
      <c r="P813" s="181">
        <v>12.330299999999999</v>
      </c>
      <c r="Q813" s="181">
        <v>12.6374</v>
      </c>
      <c r="R813" s="181">
        <v>34.981400000000001</v>
      </c>
      <c r="S813" s="124"/>
      <c r="T813" s="127"/>
      <c r="U813" s="128"/>
      <c r="V813" s="128"/>
      <c r="W813" s="128"/>
      <c r="X813" s="128"/>
      <c r="Y813" s="128"/>
      <c r="Z813" s="128"/>
      <c r="AA813" s="128"/>
      <c r="AB813" s="128"/>
      <c r="AC813" s="128"/>
      <c r="AD813" s="128"/>
      <c r="AE813" s="128"/>
      <c r="AF813" s="128"/>
      <c r="AG813" s="128"/>
      <c r="AH813" s="128"/>
    </row>
    <row r="814" spans="1:34" x14ac:dyDescent="0.3">
      <c r="A814" s="177" t="s">
        <v>1686</v>
      </c>
      <c r="B814" s="177" t="s">
        <v>1714</v>
      </c>
      <c r="C814" s="177">
        <v>112090</v>
      </c>
      <c r="D814" s="180">
        <v>44679</v>
      </c>
      <c r="E814" s="181">
        <v>51.819000000000003</v>
      </c>
      <c r="F814" s="181">
        <v>1.2723</v>
      </c>
      <c r="G814" s="181">
        <v>1.6577</v>
      </c>
      <c r="H814" s="181">
        <v>-1.3515999999999999</v>
      </c>
      <c r="I814" s="181">
        <v>-1.7239</v>
      </c>
      <c r="J814" s="181">
        <v>1.6317999999999999</v>
      </c>
      <c r="K814" s="181">
        <v>-0.2291</v>
      </c>
      <c r="L814" s="181">
        <v>-2.8969999999999998</v>
      </c>
      <c r="M814" s="181">
        <v>5.2633000000000001</v>
      </c>
      <c r="N814" s="181">
        <v>13.740399999999999</v>
      </c>
      <c r="O814" s="181">
        <v>13.2536</v>
      </c>
      <c r="P814" s="181">
        <v>11.504300000000001</v>
      </c>
      <c r="Q814" s="181">
        <v>13.9057</v>
      </c>
      <c r="R814" s="181">
        <v>32.926200000000001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77" t="s">
        <v>1686</v>
      </c>
      <c r="B815" s="177" t="s">
        <v>1715</v>
      </c>
      <c r="C815" s="177">
        <v>120166</v>
      </c>
      <c r="D815" s="180">
        <v>44679</v>
      </c>
      <c r="E815" s="181">
        <v>56.74</v>
      </c>
      <c r="F815" s="181">
        <v>1.2744</v>
      </c>
      <c r="G815" s="181">
        <v>1.6664000000000001</v>
      </c>
      <c r="H815" s="181">
        <v>-1.3320000000000001</v>
      </c>
      <c r="I815" s="181">
        <v>-1.6841999999999999</v>
      </c>
      <c r="J815" s="181">
        <v>1.7138</v>
      </c>
      <c r="K815" s="181">
        <v>7.1000000000000004E-3</v>
      </c>
      <c r="L815" s="181">
        <v>-2.4331999999999998</v>
      </c>
      <c r="M815" s="181">
        <v>6.0125000000000002</v>
      </c>
      <c r="N815" s="181">
        <v>14.8188</v>
      </c>
      <c r="O815" s="181">
        <v>14.3375</v>
      </c>
      <c r="P815" s="181">
        <v>12.632999999999999</v>
      </c>
      <c r="Q815" s="181">
        <v>16.7546</v>
      </c>
      <c r="R815" s="181">
        <v>34.198599999999999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1686</v>
      </c>
      <c r="B816" s="177" t="s">
        <v>1729</v>
      </c>
      <c r="C816" s="177">
        <v>119291</v>
      </c>
      <c r="D816" s="180">
        <v>44679</v>
      </c>
      <c r="E816" s="181">
        <v>125.59</v>
      </c>
      <c r="F816" s="181">
        <v>0.91439999999999999</v>
      </c>
      <c r="G816" s="181">
        <v>1.0939000000000001</v>
      </c>
      <c r="H816" s="181">
        <v>-1.2401</v>
      </c>
      <c r="I816" s="181">
        <v>-1.7277</v>
      </c>
      <c r="J816" s="181">
        <v>1.4074</v>
      </c>
      <c r="K816" s="181">
        <v>0.52749999999999997</v>
      </c>
      <c r="L816" s="181">
        <v>-3.0777000000000001</v>
      </c>
      <c r="M816" s="181">
        <v>7.2557</v>
      </c>
      <c r="N816" s="181">
        <v>15.749000000000001</v>
      </c>
      <c r="O816" s="181">
        <v>13.4506</v>
      </c>
      <c r="P816" s="181">
        <v>10.6511</v>
      </c>
      <c r="Q816" s="181">
        <v>13.6645</v>
      </c>
      <c r="R816" s="181">
        <v>34.084600000000002</v>
      </c>
      <c r="S816" s="124"/>
      <c r="T816" s="127"/>
      <c r="U816" s="128"/>
      <c r="V816" s="128"/>
      <c r="W816" s="128"/>
      <c r="X816" s="128"/>
      <c r="Y816" s="128"/>
      <c r="Z816" s="128"/>
      <c r="AA816" s="128"/>
      <c r="AB816" s="128"/>
      <c r="AC816" s="128"/>
      <c r="AD816" s="128"/>
      <c r="AE816" s="128"/>
      <c r="AF816" s="128"/>
      <c r="AG816" s="128"/>
      <c r="AH816" s="128"/>
    </row>
    <row r="817" spans="1:34" x14ac:dyDescent="0.3">
      <c r="A817" s="177" t="s">
        <v>1686</v>
      </c>
      <c r="B817" s="177" t="s">
        <v>1730</v>
      </c>
      <c r="C817" s="177">
        <v>118043</v>
      </c>
      <c r="D817" s="180">
        <v>44679</v>
      </c>
      <c r="E817" s="181">
        <v>117.732</v>
      </c>
      <c r="F817" s="181">
        <v>0.91290000000000004</v>
      </c>
      <c r="G817" s="181">
        <v>1.0879000000000001</v>
      </c>
      <c r="H817" s="181">
        <v>-1.2546999999999999</v>
      </c>
      <c r="I817" s="181">
        <v>-1.7574000000000001</v>
      </c>
      <c r="J817" s="181">
        <v>1.3446</v>
      </c>
      <c r="K817" s="181">
        <v>0.35120000000000001</v>
      </c>
      <c r="L817" s="181">
        <v>-3.4207999999999998</v>
      </c>
      <c r="M817" s="181">
        <v>6.6741999999999999</v>
      </c>
      <c r="N817" s="181">
        <v>14.9053</v>
      </c>
      <c r="O817" s="181">
        <v>12.661099999999999</v>
      </c>
      <c r="P817" s="181">
        <v>9.8604000000000003</v>
      </c>
      <c r="Q817" s="181">
        <v>15.647500000000001</v>
      </c>
      <c r="R817" s="181">
        <v>33.121699999999997</v>
      </c>
      <c r="S817" s="124"/>
      <c r="T817" s="127"/>
      <c r="U817" s="128"/>
      <c r="V817" s="128"/>
      <c r="W817" s="128"/>
      <c r="X817" s="128"/>
      <c r="Y817" s="128"/>
      <c r="Z817" s="128"/>
      <c r="AA817" s="128"/>
      <c r="AB817" s="128"/>
      <c r="AC817" s="128"/>
      <c r="AD817" s="128"/>
      <c r="AE817" s="128"/>
      <c r="AF817" s="128"/>
      <c r="AG817" s="128"/>
      <c r="AH817" s="128"/>
    </row>
    <row r="818" spans="1:34" x14ac:dyDescent="0.3">
      <c r="A818" s="177" t="s">
        <v>1686</v>
      </c>
      <c r="B818" s="177" t="s">
        <v>1731</v>
      </c>
      <c r="C818" s="177">
        <v>120264</v>
      </c>
      <c r="D818" s="180">
        <v>44679</v>
      </c>
      <c r="E818" s="181">
        <v>68.636399999999995</v>
      </c>
      <c r="F818" s="181">
        <v>1.355</v>
      </c>
      <c r="G818" s="181">
        <v>1.3956</v>
      </c>
      <c r="H818" s="181">
        <v>-0.50429999999999997</v>
      </c>
      <c r="I818" s="181">
        <v>-1.9884999999999999</v>
      </c>
      <c r="J818" s="181">
        <v>0.9325</v>
      </c>
      <c r="K818" s="181">
        <v>-3.0512999999999999</v>
      </c>
      <c r="L818" s="181">
        <v>-4.9839000000000002</v>
      </c>
      <c r="M818" s="181">
        <v>3.6126999999999998</v>
      </c>
      <c r="N818" s="181">
        <v>13.0962</v>
      </c>
      <c r="O818" s="181">
        <v>12.2494</v>
      </c>
      <c r="P818" s="181">
        <v>9.0725999999999996</v>
      </c>
      <c r="Q818" s="181">
        <v>10.3156</v>
      </c>
      <c r="R818" s="181">
        <v>25.5989</v>
      </c>
      <c r="S818" s="124"/>
      <c r="T818" s="127"/>
      <c r="U818" s="128"/>
      <c r="V818" s="128"/>
      <c r="W818" s="128"/>
      <c r="X818" s="128"/>
      <c r="Y818" s="128"/>
      <c r="Z818" s="128"/>
      <c r="AA818" s="128"/>
      <c r="AB818" s="128"/>
      <c r="AC818" s="128"/>
      <c r="AD818" s="128"/>
      <c r="AE818" s="128"/>
      <c r="AF818" s="128"/>
      <c r="AG818" s="128"/>
      <c r="AH818" s="128"/>
    </row>
    <row r="819" spans="1:34" x14ac:dyDescent="0.3">
      <c r="A819" s="177" t="s">
        <v>1686</v>
      </c>
      <c r="B819" s="177" t="s">
        <v>1925</v>
      </c>
      <c r="C819" s="177">
        <v>100313</v>
      </c>
      <c r="D819" s="180">
        <v>44679</v>
      </c>
      <c r="E819" s="181">
        <v>64.070899999999995</v>
      </c>
      <c r="F819" s="181">
        <v>1.3525</v>
      </c>
      <c r="G819" s="181">
        <v>1.3880999999999999</v>
      </c>
      <c r="H819" s="181">
        <v>-0.52139999999999997</v>
      </c>
      <c r="I819" s="181">
        <v>-2.0257000000000001</v>
      </c>
      <c r="J819" s="181">
        <v>0.85129999999999995</v>
      </c>
      <c r="K819" s="181">
        <v>-3.2806999999999999</v>
      </c>
      <c r="L819" s="181">
        <v>-5.4363000000000001</v>
      </c>
      <c r="M819" s="181">
        <v>2.8641999999999999</v>
      </c>
      <c r="N819" s="181">
        <v>12.004200000000001</v>
      </c>
      <c r="O819" s="181">
        <v>11.303599999999999</v>
      </c>
      <c r="P819" s="181">
        <v>8.1187000000000005</v>
      </c>
      <c r="Q819" s="181">
        <v>8.9519000000000002</v>
      </c>
      <c r="R819" s="181">
        <v>24.4254</v>
      </c>
      <c r="S819" s="124"/>
      <c r="T819" s="127"/>
      <c r="U819" s="128"/>
      <c r="V819" s="128"/>
      <c r="W819" s="128"/>
      <c r="X819" s="128"/>
      <c r="Y819" s="128"/>
      <c r="Z819" s="128"/>
      <c r="AA819" s="128"/>
      <c r="AB819" s="128"/>
      <c r="AC819" s="128"/>
      <c r="AD819" s="128"/>
      <c r="AE819" s="128"/>
      <c r="AF819" s="128"/>
      <c r="AG819" s="128"/>
      <c r="AH819" s="128"/>
    </row>
    <row r="820" spans="1:34" x14ac:dyDescent="0.3">
      <c r="A820" s="177" t="s">
        <v>1686</v>
      </c>
      <c r="B820" s="177" t="s">
        <v>1725</v>
      </c>
      <c r="C820" s="177">
        <v>129046</v>
      </c>
      <c r="D820" s="180">
        <v>44679</v>
      </c>
      <c r="E820" s="181">
        <v>34.981299999999997</v>
      </c>
      <c r="F820" s="181">
        <v>1.3824000000000001</v>
      </c>
      <c r="G820" s="181">
        <v>1.2485999999999999</v>
      </c>
      <c r="H820" s="181">
        <v>-1.4080999999999999</v>
      </c>
      <c r="I820" s="181">
        <v>-1.5562</v>
      </c>
      <c r="J820" s="181">
        <v>2.9775999999999998</v>
      </c>
      <c r="K820" s="181">
        <v>-2.4451999999999998</v>
      </c>
      <c r="L820" s="181">
        <v>-8.0213999999999999</v>
      </c>
      <c r="M820" s="181">
        <v>-3.9847999999999999</v>
      </c>
      <c r="N820" s="181">
        <v>3.4367999999999999</v>
      </c>
      <c r="O820" s="181">
        <v>8.8000000000000007</v>
      </c>
      <c r="P820" s="181">
        <v>7.5590999999999999</v>
      </c>
      <c r="Q820" s="181">
        <v>16.931899999999999</v>
      </c>
      <c r="R820" s="181">
        <v>25.273499999999999</v>
      </c>
      <c r="S820" s="124"/>
      <c r="T820" s="127"/>
      <c r="U820" s="128"/>
      <c r="V820" s="128"/>
      <c r="W820" s="128"/>
      <c r="X820" s="128"/>
      <c r="Y820" s="128"/>
      <c r="Z820" s="128"/>
      <c r="AA820" s="128"/>
      <c r="AB820" s="128"/>
      <c r="AC820" s="128"/>
      <c r="AD820" s="128"/>
      <c r="AE820" s="128"/>
      <c r="AF820" s="128"/>
      <c r="AG820" s="128"/>
      <c r="AH820" s="128"/>
    </row>
    <row r="821" spans="1:34" x14ac:dyDescent="0.3">
      <c r="A821" s="177" t="s">
        <v>1686</v>
      </c>
      <c r="B821" s="177" t="s">
        <v>1726</v>
      </c>
      <c r="C821" s="177">
        <v>129048</v>
      </c>
      <c r="D821" s="180">
        <v>44679</v>
      </c>
      <c r="E821" s="181">
        <v>32.443300000000001</v>
      </c>
      <c r="F821" s="181">
        <v>1.3802000000000001</v>
      </c>
      <c r="G821" s="181">
        <v>1.2414000000000001</v>
      </c>
      <c r="H821" s="181">
        <v>-1.4247000000000001</v>
      </c>
      <c r="I821" s="181">
        <v>-1.593</v>
      </c>
      <c r="J821" s="181">
        <v>2.8988999999999998</v>
      </c>
      <c r="K821" s="181">
        <v>-2.6598000000000002</v>
      </c>
      <c r="L821" s="181">
        <v>-8.4268000000000001</v>
      </c>
      <c r="M821" s="181">
        <v>-4.6234000000000002</v>
      </c>
      <c r="N821" s="181">
        <v>2.5190999999999999</v>
      </c>
      <c r="O821" s="181">
        <v>7.8246000000000002</v>
      </c>
      <c r="P821" s="181">
        <v>6.5801999999999996</v>
      </c>
      <c r="Q821" s="181">
        <v>15.8369</v>
      </c>
      <c r="R821" s="181">
        <v>24.134399999999999</v>
      </c>
      <c r="S821" s="124"/>
      <c r="T821" s="127"/>
      <c r="U821" s="128"/>
      <c r="V821" s="128"/>
      <c r="W821" s="128"/>
      <c r="X821" s="128"/>
      <c r="Y821" s="128"/>
      <c r="Z821" s="128"/>
      <c r="AA821" s="128"/>
      <c r="AB821" s="128"/>
      <c r="AC821" s="128"/>
      <c r="AD821" s="128"/>
      <c r="AE821" s="128"/>
      <c r="AF821" s="128"/>
      <c r="AG821" s="128"/>
      <c r="AH821" s="128"/>
    </row>
    <row r="822" spans="1:34" x14ac:dyDescent="0.3">
      <c r="A822" s="177" t="s">
        <v>1686</v>
      </c>
      <c r="B822" s="177" t="s">
        <v>1910</v>
      </c>
      <c r="C822" s="177">
        <v>143793</v>
      </c>
      <c r="D822" s="180">
        <v>44679</v>
      </c>
      <c r="E822" s="181">
        <v>16.9815</v>
      </c>
      <c r="F822" s="181">
        <v>1.2334000000000001</v>
      </c>
      <c r="G822" s="181">
        <v>2.0731000000000002</v>
      </c>
      <c r="H822" s="181">
        <v>-0.3649</v>
      </c>
      <c r="I822" s="181">
        <v>-0.59709999999999996</v>
      </c>
      <c r="J822" s="181">
        <v>2.0897000000000001</v>
      </c>
      <c r="K822" s="181">
        <v>1.1623000000000001</v>
      </c>
      <c r="L822" s="181">
        <v>-3.1194999999999999</v>
      </c>
      <c r="M822" s="181">
        <v>10.0351</v>
      </c>
      <c r="N822" s="181">
        <v>20.795999999999999</v>
      </c>
      <c r="O822" s="181">
        <v>16.032900000000001</v>
      </c>
      <c r="P822" s="181"/>
      <c r="Q822" s="181">
        <v>14.9299</v>
      </c>
      <c r="R822" s="181">
        <v>37.454500000000003</v>
      </c>
      <c r="S822" s="124"/>
      <c r="T822" s="127"/>
      <c r="U822" s="128"/>
      <c r="V822" s="128"/>
      <c r="W822" s="128"/>
      <c r="X822" s="128"/>
      <c r="Y822" s="128"/>
      <c r="Z822" s="128"/>
      <c r="AA822" s="128"/>
      <c r="AB822" s="128"/>
      <c r="AC822" s="128"/>
      <c r="AD822" s="128"/>
      <c r="AE822" s="128"/>
      <c r="AF822" s="128"/>
      <c r="AG822" s="128"/>
      <c r="AH822" s="128"/>
    </row>
    <row r="823" spans="1:34" x14ac:dyDescent="0.3">
      <c r="A823" s="177" t="s">
        <v>1686</v>
      </c>
      <c r="B823" s="177" t="s">
        <v>1911</v>
      </c>
      <c r="C823" s="177">
        <v>143787</v>
      </c>
      <c r="D823" s="180">
        <v>44679</v>
      </c>
      <c r="E823" s="181">
        <v>15.7006</v>
      </c>
      <c r="F823" s="181">
        <v>1.2276</v>
      </c>
      <c r="G823" s="181">
        <v>2.0552999999999999</v>
      </c>
      <c r="H823" s="181">
        <v>-0.40529999999999999</v>
      </c>
      <c r="I823" s="181">
        <v>-0.6794</v>
      </c>
      <c r="J823" s="181">
        <v>1.9288000000000001</v>
      </c>
      <c r="K823" s="181">
        <v>0.62680000000000002</v>
      </c>
      <c r="L823" s="181">
        <v>-4.0827</v>
      </c>
      <c r="M823" s="181">
        <v>8.4573</v>
      </c>
      <c r="N823" s="181">
        <v>18.502199999999998</v>
      </c>
      <c r="O823" s="181">
        <v>13.7585</v>
      </c>
      <c r="P823" s="181"/>
      <c r="Q823" s="181">
        <v>12.585599999999999</v>
      </c>
      <c r="R823" s="181">
        <v>34.713099999999997</v>
      </c>
      <c r="S823" s="124"/>
      <c r="T823" s="127"/>
      <c r="U823" s="128"/>
      <c r="V823" s="128"/>
      <c r="W823" s="128"/>
      <c r="X823" s="128"/>
      <c r="Y823" s="128"/>
      <c r="Z823" s="128"/>
      <c r="AA823" s="128"/>
      <c r="AB823" s="128"/>
      <c r="AC823" s="128"/>
      <c r="AD823" s="128"/>
      <c r="AE823" s="128"/>
      <c r="AF823" s="128"/>
      <c r="AG823" s="128"/>
      <c r="AH823" s="128"/>
    </row>
    <row r="824" spans="1:34" x14ac:dyDescent="0.3">
      <c r="A824" s="177" t="s">
        <v>1686</v>
      </c>
      <c r="B824" s="177" t="s">
        <v>1688</v>
      </c>
      <c r="C824" s="177">
        <v>122639</v>
      </c>
      <c r="D824" s="180">
        <v>44679</v>
      </c>
      <c r="E824" s="181">
        <v>50.673200000000001</v>
      </c>
      <c r="F824" s="181">
        <v>0.69710000000000005</v>
      </c>
      <c r="G824" s="181">
        <v>0.84560000000000002</v>
      </c>
      <c r="H824" s="181">
        <v>-2.0855000000000001</v>
      </c>
      <c r="I824" s="181">
        <v>-3.0253999999999999</v>
      </c>
      <c r="J824" s="181">
        <v>-3.0312000000000001</v>
      </c>
      <c r="K824" s="181">
        <v>-1.8875999999999999</v>
      </c>
      <c r="L824" s="181">
        <v>-4.5068000000000001</v>
      </c>
      <c r="M824" s="181">
        <v>5.2196999999999996</v>
      </c>
      <c r="N824" s="181">
        <v>20.993600000000001</v>
      </c>
      <c r="O824" s="181">
        <v>24.5184</v>
      </c>
      <c r="P824" s="181">
        <v>20.027999999999999</v>
      </c>
      <c r="Q824" s="181">
        <v>19.946000000000002</v>
      </c>
      <c r="R824" s="181">
        <v>44.225900000000003</v>
      </c>
      <c r="S824" s="124"/>
      <c r="T824" s="127"/>
      <c r="U824" s="128"/>
      <c r="V824" s="128"/>
      <c r="W824" s="128"/>
      <c r="X824" s="128"/>
      <c r="Y824" s="128"/>
      <c r="Z824" s="128"/>
      <c r="AA824" s="128"/>
      <c r="AB824" s="128"/>
      <c r="AC824" s="128"/>
      <c r="AD824" s="128"/>
      <c r="AE824" s="128"/>
      <c r="AF824" s="128"/>
      <c r="AG824" s="128"/>
      <c r="AH824" s="128"/>
    </row>
    <row r="825" spans="1:34" x14ac:dyDescent="0.3">
      <c r="A825" s="177" t="s">
        <v>1686</v>
      </c>
      <c r="B825" s="177" t="s">
        <v>1687</v>
      </c>
      <c r="C825" s="177">
        <v>122640</v>
      </c>
      <c r="D825" s="180">
        <v>44679</v>
      </c>
      <c r="E825" s="181">
        <v>47.700099999999999</v>
      </c>
      <c r="F825" s="181">
        <v>0.69389999999999996</v>
      </c>
      <c r="G825" s="181">
        <v>0.83609999999999995</v>
      </c>
      <c r="H825" s="181">
        <v>-2.1071</v>
      </c>
      <c r="I825" s="181">
        <v>-3.0712000000000002</v>
      </c>
      <c r="J825" s="181">
        <v>-3.1223999999999998</v>
      </c>
      <c r="K825" s="181">
        <v>-2.1318000000000001</v>
      </c>
      <c r="L825" s="181">
        <v>-4.9756999999999998</v>
      </c>
      <c r="M825" s="181">
        <v>4.45</v>
      </c>
      <c r="N825" s="181">
        <v>19.773099999999999</v>
      </c>
      <c r="O825" s="181">
        <v>23.362400000000001</v>
      </c>
      <c r="P825" s="181">
        <v>19.064699999999998</v>
      </c>
      <c r="Q825" s="181">
        <v>19.136099999999999</v>
      </c>
      <c r="R825" s="181">
        <v>42.797699999999999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77" t="s">
        <v>1686</v>
      </c>
      <c r="B826" s="177" t="s">
        <v>1716</v>
      </c>
      <c r="C826" s="177">
        <v>133839</v>
      </c>
      <c r="D826" s="180">
        <v>44679</v>
      </c>
      <c r="E826" s="181">
        <v>28.07</v>
      </c>
      <c r="F826" s="181">
        <v>0.71760000000000002</v>
      </c>
      <c r="G826" s="181">
        <v>0.64539999999999997</v>
      </c>
      <c r="H826" s="181">
        <v>-1.8531</v>
      </c>
      <c r="I826" s="181">
        <v>-3.3401999999999998</v>
      </c>
      <c r="J826" s="181">
        <v>-0.17780000000000001</v>
      </c>
      <c r="K826" s="181">
        <v>-3.5394999999999999</v>
      </c>
      <c r="L826" s="181">
        <v>-4.4912999999999998</v>
      </c>
      <c r="M826" s="181">
        <v>3.5411000000000001</v>
      </c>
      <c r="N826" s="181">
        <v>20.783100000000001</v>
      </c>
      <c r="O826" s="181">
        <v>25.600999999999999</v>
      </c>
      <c r="P826" s="181">
        <v>17.702400000000001</v>
      </c>
      <c r="Q826" s="181">
        <v>15.514699999999999</v>
      </c>
      <c r="R826" s="181">
        <v>48.551699999999997</v>
      </c>
      <c r="S826" s="124"/>
      <c r="T826" s="127"/>
      <c r="U826" s="128"/>
      <c r="V826" s="128"/>
      <c r="W826" s="128"/>
      <c r="X826" s="128"/>
      <c r="Y826" s="128"/>
      <c r="Z826" s="128"/>
      <c r="AA826" s="128"/>
      <c r="AB826" s="128"/>
      <c r="AC826" s="128"/>
      <c r="AD826" s="128"/>
      <c r="AE826" s="128"/>
      <c r="AF826" s="128"/>
      <c r="AG826" s="128"/>
      <c r="AH826" s="128"/>
    </row>
    <row r="827" spans="1:34" x14ac:dyDescent="0.3">
      <c r="A827" s="177" t="s">
        <v>1686</v>
      </c>
      <c r="B827" s="177" t="s">
        <v>1717</v>
      </c>
      <c r="C827" s="177">
        <v>133836</v>
      </c>
      <c r="D827" s="180">
        <v>44679</v>
      </c>
      <c r="E827" s="181">
        <v>25.14</v>
      </c>
      <c r="F827" s="181">
        <v>0.68079999999999996</v>
      </c>
      <c r="G827" s="181">
        <v>0.64049999999999996</v>
      </c>
      <c r="H827" s="181">
        <v>-1.9117999999999999</v>
      </c>
      <c r="I827" s="181">
        <v>-3.4190999999999998</v>
      </c>
      <c r="J827" s="181">
        <v>-0.31719999999999998</v>
      </c>
      <c r="K827" s="181">
        <v>-3.9358</v>
      </c>
      <c r="L827" s="181">
        <v>-5.3464</v>
      </c>
      <c r="M827" s="181">
        <v>2.0706000000000002</v>
      </c>
      <c r="N827" s="181">
        <v>18.473099999999999</v>
      </c>
      <c r="O827" s="181">
        <v>23.233899999999998</v>
      </c>
      <c r="P827" s="181">
        <v>15.473599999999999</v>
      </c>
      <c r="Q827" s="181">
        <v>13.748799999999999</v>
      </c>
      <c r="R827" s="181">
        <v>45.654400000000003</v>
      </c>
      <c r="S827" s="124"/>
      <c r="T827" s="127"/>
      <c r="U827" s="128"/>
      <c r="V827" s="128"/>
      <c r="W827" s="128"/>
      <c r="X827" s="128"/>
      <c r="Y827" s="128"/>
      <c r="Z827" s="128"/>
      <c r="AA827" s="128"/>
      <c r="AB827" s="128"/>
      <c r="AC827" s="128"/>
      <c r="AD827" s="128"/>
      <c r="AE827" s="128"/>
      <c r="AF827" s="128"/>
      <c r="AG827" s="128"/>
      <c r="AH827" s="128"/>
    </row>
    <row r="828" spans="1:34" x14ac:dyDescent="0.3">
      <c r="A828" s="177" t="s">
        <v>1686</v>
      </c>
      <c r="B828" s="177" t="s">
        <v>1718</v>
      </c>
      <c r="C828" s="177">
        <v>119718</v>
      </c>
      <c r="D828" s="180">
        <v>44679</v>
      </c>
      <c r="E828" s="181">
        <v>81.378799999999998</v>
      </c>
      <c r="F828" s="181">
        <v>1.0609999999999999</v>
      </c>
      <c r="G828" s="181">
        <v>1.2170000000000001</v>
      </c>
      <c r="H828" s="181">
        <v>-1.3882000000000001</v>
      </c>
      <c r="I828" s="181">
        <v>-2.8068</v>
      </c>
      <c r="J828" s="181">
        <v>-0.4889</v>
      </c>
      <c r="K828" s="181">
        <v>0.46160000000000001</v>
      </c>
      <c r="L828" s="181">
        <v>-2.7261000000000002</v>
      </c>
      <c r="M828" s="181">
        <v>7.9618000000000002</v>
      </c>
      <c r="N828" s="181">
        <v>18.753699999999998</v>
      </c>
      <c r="O828" s="181">
        <v>16.287600000000001</v>
      </c>
      <c r="P828" s="181">
        <v>13.5334</v>
      </c>
      <c r="Q828" s="181">
        <v>16.883199999999999</v>
      </c>
      <c r="R828" s="181">
        <v>37.9846</v>
      </c>
      <c r="S828" s="124"/>
      <c r="T828" s="127"/>
      <c r="U828" s="128"/>
      <c r="V828" s="128"/>
      <c r="W828" s="128"/>
      <c r="X828" s="128"/>
      <c r="Y828" s="128"/>
      <c r="Z828" s="128"/>
      <c r="AA828" s="128"/>
      <c r="AB828" s="128"/>
      <c r="AC828" s="128"/>
      <c r="AD828" s="128"/>
      <c r="AE828" s="128"/>
      <c r="AF828" s="128"/>
      <c r="AG828" s="128"/>
      <c r="AH828" s="128"/>
    </row>
    <row r="829" spans="1:34" x14ac:dyDescent="0.3">
      <c r="A829" s="177" t="s">
        <v>1686</v>
      </c>
      <c r="B829" s="177" t="s">
        <v>1719</v>
      </c>
      <c r="C829" s="177">
        <v>103215</v>
      </c>
      <c r="D829" s="180">
        <v>44679</v>
      </c>
      <c r="E829" s="181">
        <v>74.887</v>
      </c>
      <c r="F829" s="181">
        <v>1.0583</v>
      </c>
      <c r="G829" s="181">
        <v>1.2088000000000001</v>
      </c>
      <c r="H829" s="181">
        <v>-1.4059999999999999</v>
      </c>
      <c r="I829" s="181">
        <v>-2.8445</v>
      </c>
      <c r="J829" s="181">
        <v>-0.57120000000000004</v>
      </c>
      <c r="K829" s="181">
        <v>0.2122</v>
      </c>
      <c r="L829" s="181">
        <v>-3.1941999999999999</v>
      </c>
      <c r="M829" s="181">
        <v>7.1908000000000003</v>
      </c>
      <c r="N829" s="181">
        <v>17.611499999999999</v>
      </c>
      <c r="O829" s="181">
        <v>15.194000000000001</v>
      </c>
      <c r="P829" s="181">
        <v>12.392799999999999</v>
      </c>
      <c r="Q829" s="181">
        <v>12.8748</v>
      </c>
      <c r="R829" s="181">
        <v>36.662399999999998</v>
      </c>
      <c r="S829" s="124"/>
      <c r="T829" s="127"/>
      <c r="U829" s="128"/>
      <c r="V829" s="128"/>
      <c r="W829" s="128"/>
      <c r="X829" s="128"/>
      <c r="Y829" s="128"/>
      <c r="Z829" s="128"/>
      <c r="AA829" s="128"/>
      <c r="AB829" s="128"/>
      <c r="AC829" s="128"/>
      <c r="AD829" s="128"/>
      <c r="AE829" s="128"/>
      <c r="AF829" s="128"/>
      <c r="AG829" s="128"/>
      <c r="AH829" s="128"/>
    </row>
    <row r="830" spans="1:34" x14ac:dyDescent="0.3">
      <c r="A830" s="177" t="s">
        <v>1686</v>
      </c>
      <c r="B830" s="177" t="s">
        <v>1720</v>
      </c>
      <c r="C830" s="177">
        <v>144905</v>
      </c>
      <c r="D830" s="180">
        <v>44679</v>
      </c>
      <c r="E830" s="181">
        <v>15.194699999999999</v>
      </c>
      <c r="F830" s="181">
        <v>0.99839999999999995</v>
      </c>
      <c r="G830" s="181">
        <v>1.3304</v>
      </c>
      <c r="H830" s="181">
        <v>-1.2735000000000001</v>
      </c>
      <c r="I830" s="181">
        <v>-1.6841999999999999</v>
      </c>
      <c r="J830" s="181">
        <v>0.52929999999999999</v>
      </c>
      <c r="K830" s="181">
        <v>-1.6085</v>
      </c>
      <c r="L830" s="181">
        <v>-4.3503999999999996</v>
      </c>
      <c r="M830" s="181">
        <v>7.9421999999999997</v>
      </c>
      <c r="N830" s="181">
        <v>15.0547</v>
      </c>
      <c r="O830" s="181">
        <v>12.423999999999999</v>
      </c>
      <c r="P830" s="181"/>
      <c r="Q830" s="181">
        <v>12.3832</v>
      </c>
      <c r="R830" s="181">
        <v>29.4436</v>
      </c>
      <c r="S830" s="124"/>
      <c r="T830" s="127"/>
      <c r="U830" s="128"/>
      <c r="V830" s="128"/>
      <c r="W830" s="128"/>
      <c r="X830" s="128"/>
      <c r="Y830" s="128"/>
      <c r="Z830" s="128"/>
      <c r="AA830" s="128"/>
      <c r="AB830" s="128"/>
      <c r="AC830" s="128"/>
      <c r="AD830" s="128"/>
      <c r="AE830" s="128"/>
      <c r="AF830" s="128"/>
      <c r="AG830" s="128"/>
      <c r="AH830" s="128"/>
    </row>
    <row r="831" spans="1:34" x14ac:dyDescent="0.3">
      <c r="A831" s="177" t="s">
        <v>1686</v>
      </c>
      <c r="B831" s="177" t="s">
        <v>1721</v>
      </c>
      <c r="C831" s="177">
        <v>144902</v>
      </c>
      <c r="D831" s="180">
        <v>44679</v>
      </c>
      <c r="E831" s="181">
        <v>14.2379</v>
      </c>
      <c r="F831" s="181">
        <v>0.99309999999999998</v>
      </c>
      <c r="G831" s="181">
        <v>1.3143</v>
      </c>
      <c r="H831" s="181">
        <v>-1.3087</v>
      </c>
      <c r="I831" s="181">
        <v>-1.7574000000000001</v>
      </c>
      <c r="J831" s="181">
        <v>0.37580000000000002</v>
      </c>
      <c r="K831" s="181">
        <v>-2.0480999999999998</v>
      </c>
      <c r="L831" s="181">
        <v>-5.2164999999999999</v>
      </c>
      <c r="M831" s="181">
        <v>6.4739000000000004</v>
      </c>
      <c r="N831" s="181">
        <v>12.9741</v>
      </c>
      <c r="O831" s="181">
        <v>10.391999999999999</v>
      </c>
      <c r="P831" s="181"/>
      <c r="Q831" s="181">
        <v>10.362</v>
      </c>
      <c r="R831" s="181">
        <v>27.122599999999998</v>
      </c>
      <c r="S831" s="124"/>
      <c r="T831" s="127"/>
      <c r="U831" s="128"/>
      <c r="V831" s="128"/>
      <c r="W831" s="128"/>
      <c r="X831" s="128"/>
      <c r="Y831" s="128"/>
      <c r="Z831" s="128"/>
      <c r="AA831" s="128"/>
      <c r="AB831" s="128"/>
      <c r="AC831" s="128"/>
      <c r="AD831" s="128"/>
      <c r="AE831" s="128"/>
      <c r="AF831" s="128"/>
      <c r="AG831" s="128"/>
      <c r="AH831" s="128"/>
    </row>
    <row r="832" spans="1:34" x14ac:dyDescent="0.3">
      <c r="A832" s="177" t="s">
        <v>1686</v>
      </c>
      <c r="B832" s="177" t="s">
        <v>1699</v>
      </c>
      <c r="C832" s="177">
        <v>144546</v>
      </c>
      <c r="D832" s="180">
        <v>44679</v>
      </c>
      <c r="E832" s="181">
        <v>16.558700000000002</v>
      </c>
      <c r="F832" s="181">
        <v>0.94310000000000005</v>
      </c>
      <c r="G832" s="181">
        <v>1.3360000000000001</v>
      </c>
      <c r="H832" s="181">
        <v>-0.9819</v>
      </c>
      <c r="I832" s="181">
        <v>-1.3782000000000001</v>
      </c>
      <c r="J832" s="181">
        <v>1.6707000000000001</v>
      </c>
      <c r="K832" s="181">
        <v>5.0799999999999998E-2</v>
      </c>
      <c r="L832" s="181">
        <v>-3.9769000000000001</v>
      </c>
      <c r="M832" s="181">
        <v>6.6136999999999997</v>
      </c>
      <c r="N832" s="181">
        <v>16.247900000000001</v>
      </c>
      <c r="O832" s="181">
        <v>16.055099999999999</v>
      </c>
      <c r="P832" s="181"/>
      <c r="Q832" s="181">
        <v>14.844099999999999</v>
      </c>
      <c r="R832" s="181">
        <v>30.925599999999999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7" t="s">
        <v>1686</v>
      </c>
      <c r="B833" s="177" t="s">
        <v>1700</v>
      </c>
      <c r="C833" s="177">
        <v>144548</v>
      </c>
      <c r="D833" s="180">
        <v>44679</v>
      </c>
      <c r="E833" s="181">
        <v>15.5533</v>
      </c>
      <c r="F833" s="181">
        <v>0.93910000000000005</v>
      </c>
      <c r="G833" s="181">
        <v>1.3230999999999999</v>
      </c>
      <c r="H833" s="181">
        <v>-1.0087999999999999</v>
      </c>
      <c r="I833" s="181">
        <v>-1.4354</v>
      </c>
      <c r="J833" s="181">
        <v>1.5512999999999999</v>
      </c>
      <c r="K833" s="181">
        <v>-0.28660000000000002</v>
      </c>
      <c r="L833" s="181">
        <v>-4.6388999999999996</v>
      </c>
      <c r="M833" s="181">
        <v>5.5048000000000004</v>
      </c>
      <c r="N833" s="181">
        <v>14.6441</v>
      </c>
      <c r="O833" s="181">
        <v>14.1821</v>
      </c>
      <c r="P833" s="181"/>
      <c r="Q833" s="181">
        <v>12.886799999999999</v>
      </c>
      <c r="R833" s="181">
        <v>28.927399999999999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7" t="s">
        <v>1686</v>
      </c>
      <c r="B834" s="177" t="s">
        <v>1722</v>
      </c>
      <c r="C834" s="177">
        <v>118883</v>
      </c>
      <c r="D834" s="180">
        <v>44679</v>
      </c>
      <c r="E834" s="181">
        <v>158.24</v>
      </c>
      <c r="F834" s="181">
        <v>0.9506</v>
      </c>
      <c r="G834" s="181">
        <v>2.1496</v>
      </c>
      <c r="H834" s="181">
        <v>-0.28989999999999999</v>
      </c>
      <c r="I834" s="181">
        <v>-0.83350000000000002</v>
      </c>
      <c r="J834" s="181">
        <v>2.8</v>
      </c>
      <c r="K834" s="181">
        <v>3.8660999999999999</v>
      </c>
      <c r="L834" s="181">
        <v>0.7641</v>
      </c>
      <c r="M834" s="181">
        <v>10.3102</v>
      </c>
      <c r="N834" s="181">
        <v>19.093900000000001</v>
      </c>
      <c r="O834" s="181">
        <v>10.429600000000001</v>
      </c>
      <c r="P834" s="181">
        <v>7.8507999999999996</v>
      </c>
      <c r="Q834" s="181">
        <v>10.189500000000001</v>
      </c>
      <c r="R834" s="181">
        <v>32.187399999999997</v>
      </c>
      <c r="S834" s="124"/>
      <c r="T834" s="127"/>
      <c r="U834" s="128"/>
      <c r="V834" s="128"/>
      <c r="W834" s="128"/>
      <c r="X834" s="128"/>
      <c r="Y834" s="128"/>
      <c r="Z834" s="128"/>
      <c r="AA834" s="128"/>
      <c r="AB834" s="128"/>
      <c r="AC834" s="128"/>
      <c r="AD834" s="128"/>
      <c r="AE834" s="128"/>
      <c r="AF834" s="128"/>
      <c r="AG834" s="128"/>
      <c r="AH834" s="128"/>
    </row>
    <row r="835" spans="1:34" x14ac:dyDescent="0.3">
      <c r="A835" s="177" t="s">
        <v>1686</v>
      </c>
      <c r="B835" s="177" t="s">
        <v>1723</v>
      </c>
      <c r="C835" s="177">
        <v>100476</v>
      </c>
      <c r="D835" s="180">
        <v>44679</v>
      </c>
      <c r="E835" s="181">
        <v>152.36000000000001</v>
      </c>
      <c r="F835" s="181">
        <v>0.95409999999999995</v>
      </c>
      <c r="G835" s="181">
        <v>2.1522000000000001</v>
      </c>
      <c r="H835" s="181">
        <v>-0.29449999999999998</v>
      </c>
      <c r="I835" s="181">
        <v>-0.83309999999999995</v>
      </c>
      <c r="J835" s="181">
        <v>2.8001</v>
      </c>
      <c r="K835" s="181">
        <v>3.8511000000000002</v>
      </c>
      <c r="L835" s="181">
        <v>0.74719999999999998</v>
      </c>
      <c r="M835" s="181">
        <v>10.277900000000001</v>
      </c>
      <c r="N835" s="181">
        <v>19.040600000000001</v>
      </c>
      <c r="O835" s="181">
        <v>10.3347</v>
      </c>
      <c r="P835" s="181">
        <v>7.7336999999999998</v>
      </c>
      <c r="Q835" s="181">
        <v>10.1165</v>
      </c>
      <c r="R835" s="181">
        <v>32.085099999999997</v>
      </c>
      <c r="S835" s="124"/>
      <c r="T835" s="127"/>
      <c r="U835" s="128"/>
      <c r="V835" s="128"/>
      <c r="W835" s="128"/>
      <c r="X835" s="128"/>
      <c r="Y835" s="128"/>
      <c r="Z835" s="128"/>
      <c r="AA835" s="128"/>
      <c r="AB835" s="128"/>
      <c r="AC835" s="128"/>
      <c r="AD835" s="128"/>
      <c r="AE835" s="128"/>
      <c r="AF835" s="128"/>
      <c r="AG835" s="128"/>
      <c r="AH835" s="128"/>
    </row>
    <row r="836" spans="1:34" x14ac:dyDescent="0.3">
      <c r="A836" s="177" t="s">
        <v>1686</v>
      </c>
      <c r="B836" s="177" t="s">
        <v>1708</v>
      </c>
      <c r="C836" s="177">
        <v>119292</v>
      </c>
      <c r="D836" s="180">
        <v>44679</v>
      </c>
      <c r="E836" s="181">
        <v>34.9</v>
      </c>
      <c r="F836" s="181">
        <v>0.8962</v>
      </c>
      <c r="G836" s="181">
        <v>0.77969999999999995</v>
      </c>
      <c r="H836" s="181">
        <v>-1.3288</v>
      </c>
      <c r="I836" s="181">
        <v>-1.2729999999999999</v>
      </c>
      <c r="J836" s="181">
        <v>0.75060000000000004</v>
      </c>
      <c r="K836" s="181">
        <v>-0.48470000000000002</v>
      </c>
      <c r="L836" s="181">
        <v>-4.7748999999999997</v>
      </c>
      <c r="M836" s="181">
        <v>6.5648999999999997</v>
      </c>
      <c r="N836" s="181">
        <v>20.510999999999999</v>
      </c>
      <c r="O836" s="181">
        <v>19.212399999999999</v>
      </c>
      <c r="P836" s="181">
        <v>14.418900000000001</v>
      </c>
      <c r="Q836" s="181">
        <v>13.301299999999999</v>
      </c>
      <c r="R836" s="181">
        <v>39.399000000000001</v>
      </c>
      <c r="S836" s="124"/>
      <c r="T836" s="127"/>
      <c r="U836" s="128"/>
      <c r="V836" s="128"/>
      <c r="W836" s="128"/>
      <c r="X836" s="128"/>
      <c r="Y836" s="128"/>
      <c r="Z836" s="128"/>
      <c r="AA836" s="128"/>
      <c r="AB836" s="128"/>
      <c r="AC836" s="128"/>
      <c r="AD836" s="128"/>
      <c r="AE836" s="128"/>
      <c r="AF836" s="128"/>
      <c r="AG836" s="128"/>
      <c r="AH836" s="128"/>
    </row>
    <row r="837" spans="1:34" x14ac:dyDescent="0.3">
      <c r="A837" s="177" t="s">
        <v>1686</v>
      </c>
      <c r="B837" s="177" t="s">
        <v>1709</v>
      </c>
      <c r="C837" s="177">
        <v>115270</v>
      </c>
      <c r="D837" s="180">
        <v>44679</v>
      </c>
      <c r="E837" s="181">
        <v>32.54</v>
      </c>
      <c r="F837" s="181">
        <v>0.8992</v>
      </c>
      <c r="G837" s="181">
        <v>0.74299999999999999</v>
      </c>
      <c r="H837" s="181">
        <v>-1.3640000000000001</v>
      </c>
      <c r="I837" s="181">
        <v>-1.3341000000000001</v>
      </c>
      <c r="J837" s="181">
        <v>0.64959999999999996</v>
      </c>
      <c r="K837" s="181">
        <v>-0.76239999999999997</v>
      </c>
      <c r="L837" s="181">
        <v>-5.2968999999999999</v>
      </c>
      <c r="M837" s="181">
        <v>5.7523999999999997</v>
      </c>
      <c r="N837" s="181">
        <v>19.369</v>
      </c>
      <c r="O837" s="181">
        <v>18.254799999999999</v>
      </c>
      <c r="P837" s="181">
        <v>13.6051</v>
      </c>
      <c r="Q837" s="181">
        <v>11.4428</v>
      </c>
      <c r="R837" s="181">
        <v>38.1892</v>
      </c>
      <c r="S837" s="124"/>
      <c r="T837" s="127"/>
      <c r="U837" s="128"/>
      <c r="V837" s="128"/>
      <c r="W837" s="128"/>
      <c r="X837" s="128"/>
      <c r="Y837" s="128"/>
      <c r="Z837" s="128"/>
      <c r="AA837" s="128"/>
      <c r="AB837" s="128"/>
      <c r="AC837" s="128"/>
      <c r="AD837" s="128"/>
      <c r="AE837" s="128"/>
      <c r="AF837" s="128"/>
      <c r="AG837" s="128"/>
      <c r="AH837" s="128"/>
    </row>
    <row r="838" spans="1:34" x14ac:dyDescent="0.3">
      <c r="A838" s="177" t="s">
        <v>1686</v>
      </c>
      <c r="B838" s="177" t="s">
        <v>1778</v>
      </c>
      <c r="C838" s="177">
        <v>120662</v>
      </c>
      <c r="D838" s="180">
        <v>44679</v>
      </c>
      <c r="E838" s="181">
        <v>252.3492</v>
      </c>
      <c r="F838" s="181">
        <v>1.0588</v>
      </c>
      <c r="G838" s="181">
        <v>1.048</v>
      </c>
      <c r="H838" s="181">
        <v>-0.87209999999999999</v>
      </c>
      <c r="I838" s="181">
        <v>-2.8008000000000002</v>
      </c>
      <c r="J838" s="181">
        <v>0.75890000000000002</v>
      </c>
      <c r="K838" s="181">
        <v>-2.673</v>
      </c>
      <c r="L838" s="181">
        <v>-9.4207000000000001</v>
      </c>
      <c r="M838" s="181">
        <v>1.7507999999999999</v>
      </c>
      <c r="N838" s="181">
        <v>12.540699999999999</v>
      </c>
      <c r="O838" s="181">
        <v>19.592099999999999</v>
      </c>
      <c r="P838" s="181">
        <v>16.541799999999999</v>
      </c>
      <c r="Q838" s="181">
        <v>15.975899999999999</v>
      </c>
      <c r="R838" s="181">
        <v>39.595100000000002</v>
      </c>
      <c r="S838" s="124"/>
      <c r="T838" s="127"/>
      <c r="U838" s="128"/>
      <c r="V838" s="128"/>
      <c r="W838" s="128"/>
      <c r="X838" s="128"/>
      <c r="Y838" s="128"/>
      <c r="Z838" s="128"/>
      <c r="AA838" s="128"/>
      <c r="AB838" s="128"/>
      <c r="AC838" s="128"/>
      <c r="AD838" s="128"/>
      <c r="AE838" s="128"/>
      <c r="AF838" s="128"/>
      <c r="AG838" s="128"/>
      <c r="AH838" s="128"/>
    </row>
    <row r="839" spans="1:34" x14ac:dyDescent="0.3">
      <c r="A839" s="177" t="s">
        <v>1686</v>
      </c>
      <c r="B839" s="177" t="s">
        <v>1881</v>
      </c>
      <c r="C839" s="177">
        <v>120663</v>
      </c>
      <c r="D839" s="180">
        <v>44679</v>
      </c>
      <c r="E839" s="181">
        <v>221.57163215085501</v>
      </c>
      <c r="F839" s="181">
        <v>1.0587</v>
      </c>
      <c r="G839" s="181">
        <v>1.0481</v>
      </c>
      <c r="H839" s="181">
        <v>-0.87209999999999999</v>
      </c>
      <c r="I839" s="181">
        <v>-2.8008000000000002</v>
      </c>
      <c r="J839" s="181">
        <v>0.75890000000000002</v>
      </c>
      <c r="K839" s="181">
        <v>-2.673</v>
      </c>
      <c r="L839" s="181">
        <v>-9.4207000000000001</v>
      </c>
      <c r="M839" s="181">
        <v>1.7543</v>
      </c>
      <c r="N839" s="181">
        <v>12.544600000000001</v>
      </c>
      <c r="O839" s="181">
        <v>19.4589</v>
      </c>
      <c r="P839" s="181">
        <v>16.3886</v>
      </c>
      <c r="Q839" s="181">
        <v>15.8871</v>
      </c>
      <c r="R839" s="181">
        <v>39.597700000000003</v>
      </c>
      <c r="S839" s="124"/>
      <c r="T839" s="127"/>
      <c r="U839" s="128"/>
      <c r="V839" s="128"/>
      <c r="W839" s="128"/>
      <c r="X839" s="128"/>
      <c r="Y839" s="128"/>
      <c r="Z839" s="128"/>
      <c r="AA839" s="128"/>
      <c r="AB839" s="128"/>
      <c r="AC839" s="128"/>
      <c r="AD839" s="128"/>
      <c r="AE839" s="128"/>
      <c r="AF839" s="128"/>
      <c r="AG839" s="128"/>
      <c r="AH839" s="128"/>
    </row>
    <row r="840" spans="1:34" x14ac:dyDescent="0.3">
      <c r="A840" s="177" t="s">
        <v>1686</v>
      </c>
      <c r="B840" s="177" t="s">
        <v>1779</v>
      </c>
      <c r="C840" s="177">
        <v>100669</v>
      </c>
      <c r="D840" s="180">
        <v>44679</v>
      </c>
      <c r="E840" s="181">
        <v>240.9299</v>
      </c>
      <c r="F840" s="181">
        <v>1.056</v>
      </c>
      <c r="G840" s="181">
        <v>1.0403</v>
      </c>
      <c r="H840" s="181">
        <v>-0.88939999999999997</v>
      </c>
      <c r="I840" s="181">
        <v>-2.8355999999999999</v>
      </c>
      <c r="J840" s="181">
        <v>0.68469999999999998</v>
      </c>
      <c r="K840" s="181">
        <v>-2.8877000000000002</v>
      </c>
      <c r="L840" s="181">
        <v>-9.8133999999999997</v>
      </c>
      <c r="M840" s="181">
        <v>1.1003000000000001</v>
      </c>
      <c r="N840" s="181">
        <v>11.623900000000001</v>
      </c>
      <c r="O840" s="181">
        <v>18.7669</v>
      </c>
      <c r="P840" s="181">
        <v>15.8299</v>
      </c>
      <c r="Q840" s="181">
        <v>15.4864</v>
      </c>
      <c r="R840" s="181">
        <v>38.535200000000003</v>
      </c>
      <c r="S840" s="124"/>
      <c r="T840" s="127"/>
      <c r="U840" s="128"/>
      <c r="V840" s="128"/>
      <c r="W840" s="128"/>
      <c r="X840" s="128"/>
      <c r="Y840" s="128"/>
      <c r="Z840" s="128"/>
      <c r="AA840" s="128"/>
      <c r="AB840" s="128"/>
      <c r="AC840" s="128"/>
      <c r="AD840" s="128"/>
      <c r="AE840" s="128"/>
      <c r="AF840" s="128"/>
      <c r="AG840" s="128"/>
      <c r="AH840" s="128"/>
    </row>
    <row r="841" spans="1:34" x14ac:dyDescent="0.3">
      <c r="A841" s="177" t="s">
        <v>1686</v>
      </c>
      <c r="B841" s="177" t="s">
        <v>1882</v>
      </c>
      <c r="C841" s="177">
        <v>100668</v>
      </c>
      <c r="D841" s="180">
        <v>44679</v>
      </c>
      <c r="E841" s="181">
        <v>385.76807970195398</v>
      </c>
      <c r="F841" s="181">
        <v>1.056</v>
      </c>
      <c r="G841" s="181">
        <v>1.0404</v>
      </c>
      <c r="H841" s="181">
        <v>-0.88929999999999998</v>
      </c>
      <c r="I841" s="181">
        <v>-2.8355999999999999</v>
      </c>
      <c r="J841" s="181">
        <v>0.68469999999999998</v>
      </c>
      <c r="K841" s="181">
        <v>-2.8875999999999999</v>
      </c>
      <c r="L841" s="181">
        <v>-9.8132999999999999</v>
      </c>
      <c r="M841" s="181">
        <v>1.1000000000000001</v>
      </c>
      <c r="N841" s="181">
        <v>11.6235</v>
      </c>
      <c r="O841" s="181">
        <v>18.629000000000001</v>
      </c>
      <c r="P841" s="181">
        <v>15.6724</v>
      </c>
      <c r="Q841" s="181">
        <v>12.9641</v>
      </c>
      <c r="R841" s="181">
        <v>38.5349</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0.97732037037037045</v>
      </c>
      <c r="G842" s="183">
        <v>1.124862962962963</v>
      </c>
      <c r="H842" s="183">
        <v>-1.3224444444444448</v>
      </c>
      <c r="I842" s="183">
        <v>-2.1644444444444448</v>
      </c>
      <c r="J842" s="183">
        <v>0.58792222222222223</v>
      </c>
      <c r="K842" s="183">
        <v>-1.3012351851851849</v>
      </c>
      <c r="L842" s="183">
        <v>-4.4427777777777777</v>
      </c>
      <c r="M842" s="183">
        <v>5.7865296296296309</v>
      </c>
      <c r="N842" s="183">
        <v>17.171807407407407</v>
      </c>
      <c r="O842" s="183">
        <v>15.975967307692306</v>
      </c>
      <c r="P842" s="183">
        <v>12.736756818181817</v>
      </c>
      <c r="Q842" s="183">
        <v>15.994594444444447</v>
      </c>
      <c r="R842" s="183">
        <v>35.617659615384611</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0.95750000000000002</v>
      </c>
      <c r="G843" s="183">
        <v>1.0909</v>
      </c>
      <c r="H843" s="183">
        <v>-1.3487</v>
      </c>
      <c r="I843" s="183">
        <v>-2.2223499999999996</v>
      </c>
      <c r="J843" s="183">
        <v>0.68469999999999998</v>
      </c>
      <c r="K843" s="183">
        <v>-1.49725</v>
      </c>
      <c r="L843" s="183">
        <v>-4.2712500000000002</v>
      </c>
      <c r="M843" s="183">
        <v>5.9523999999999999</v>
      </c>
      <c r="N843" s="183">
        <v>17.383699999999997</v>
      </c>
      <c r="O843" s="183">
        <v>15.988500000000002</v>
      </c>
      <c r="P843" s="183">
        <v>12.759450000000001</v>
      </c>
      <c r="Q843" s="183">
        <v>15.15465</v>
      </c>
      <c r="R843" s="183">
        <v>35.839399999999998</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779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780</v>
      </c>
      <c r="B846" s="177" t="s">
        <v>781</v>
      </c>
      <c r="C846" s="177">
        <v>122644</v>
      </c>
      <c r="D846" s="180">
        <v>44679</v>
      </c>
      <c r="E846" s="181">
        <v>278.6789</v>
      </c>
      <c r="F846" s="181">
        <v>1.3884000000000001</v>
      </c>
      <c r="G846" s="181">
        <v>5.0751999999999997</v>
      </c>
      <c r="H846" s="181">
        <v>5.5499000000000001</v>
      </c>
      <c r="I846" s="181">
        <v>6.7438000000000002</v>
      </c>
      <c r="J846" s="181">
        <v>4.1538000000000004</v>
      </c>
      <c r="K846" s="181">
        <v>4.7066999999999997</v>
      </c>
      <c r="L846" s="181">
        <v>3.9344000000000001</v>
      </c>
      <c r="M846" s="181">
        <v>3.8065000000000002</v>
      </c>
      <c r="N846" s="181">
        <v>4.2068000000000003</v>
      </c>
      <c r="O846" s="181">
        <v>6.5095000000000001</v>
      </c>
      <c r="P846" s="181">
        <v>6.8766999999999996</v>
      </c>
      <c r="Q846" s="181">
        <v>8.1351999999999993</v>
      </c>
      <c r="R846" s="181">
        <v>5.7488000000000001</v>
      </c>
      <c r="S846" s="124" t="s">
        <v>1901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780</v>
      </c>
      <c r="B847" s="177" t="s">
        <v>782</v>
      </c>
      <c r="C847" s="177">
        <v>122646</v>
      </c>
      <c r="D847" s="180">
        <v>44679</v>
      </c>
      <c r="E847" s="181">
        <v>284.38569999999999</v>
      </c>
      <c r="F847" s="181">
        <v>1.6556999999999999</v>
      </c>
      <c r="G847" s="181">
        <v>5.3330000000000002</v>
      </c>
      <c r="H847" s="181">
        <v>5.8059000000000003</v>
      </c>
      <c r="I847" s="181">
        <v>7.0004</v>
      </c>
      <c r="J847" s="181">
        <v>4.4108999999999998</v>
      </c>
      <c r="K847" s="181">
        <v>4.9569000000000001</v>
      </c>
      <c r="L847" s="181">
        <v>4.1708999999999996</v>
      </c>
      <c r="M847" s="181">
        <v>4.0305999999999997</v>
      </c>
      <c r="N847" s="181">
        <v>4.4164000000000003</v>
      </c>
      <c r="O847" s="181">
        <v>6.7176999999999998</v>
      </c>
      <c r="P847" s="181">
        <v>7.1082999999999998</v>
      </c>
      <c r="Q847" s="181">
        <v>8.1860999999999997</v>
      </c>
      <c r="R847" s="181">
        <v>5.9425999999999997</v>
      </c>
      <c r="S847" s="124" t="s">
        <v>1901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780</v>
      </c>
      <c r="B848" s="177" t="s">
        <v>1780</v>
      </c>
      <c r="C848" s="177">
        <v>148771</v>
      </c>
      <c r="D848" s="180">
        <v>44679</v>
      </c>
      <c r="E848" s="181">
        <v>10.484</v>
      </c>
      <c r="F848" s="181">
        <v>-20.1815</v>
      </c>
      <c r="G848" s="181">
        <v>-11.130599999999999</v>
      </c>
      <c r="H848" s="181">
        <v>-0.2487</v>
      </c>
      <c r="I848" s="181">
        <v>2.6488</v>
      </c>
      <c r="J848" s="181">
        <v>-2.0739999999999998</v>
      </c>
      <c r="K848" s="181">
        <v>1.2806</v>
      </c>
      <c r="L848" s="181">
        <v>0.79510000000000003</v>
      </c>
      <c r="M848" s="181">
        <v>3.1143000000000001</v>
      </c>
      <c r="N848" s="181">
        <v>3.56</v>
      </c>
      <c r="O848" s="181"/>
      <c r="P848" s="181"/>
      <c r="Q848" s="181">
        <v>4.3517000000000001</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780</v>
      </c>
      <c r="B849" s="177" t="s">
        <v>1781</v>
      </c>
      <c r="C849" s="177">
        <v>148768</v>
      </c>
      <c r="D849" s="180">
        <v>44679</v>
      </c>
      <c r="E849" s="181">
        <v>10.451499999999999</v>
      </c>
      <c r="F849" s="181">
        <v>-20.244199999999999</v>
      </c>
      <c r="G849" s="181">
        <v>-11.397600000000001</v>
      </c>
      <c r="H849" s="181">
        <v>-0.49890000000000001</v>
      </c>
      <c r="I849" s="181">
        <v>2.4003999999999999</v>
      </c>
      <c r="J849" s="181">
        <v>-2.3161</v>
      </c>
      <c r="K849" s="181">
        <v>1.0192000000000001</v>
      </c>
      <c r="L849" s="181">
        <v>0.51939999999999997</v>
      </c>
      <c r="M849" s="181">
        <v>2.8378000000000001</v>
      </c>
      <c r="N849" s="181">
        <v>3.2726000000000002</v>
      </c>
      <c r="O849" s="181"/>
      <c r="P849" s="181"/>
      <c r="Q849" s="181">
        <v>4.0601000000000003</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780</v>
      </c>
      <c r="B850" s="177" t="s">
        <v>783</v>
      </c>
      <c r="C850" s="177">
        <v>101048</v>
      </c>
      <c r="D850" s="180">
        <v>44679</v>
      </c>
      <c r="E850" s="181">
        <v>32.546500000000002</v>
      </c>
      <c r="F850" s="181">
        <v>-3.2519999999999998</v>
      </c>
      <c r="G850" s="181">
        <v>1.7946</v>
      </c>
      <c r="H850" s="181">
        <v>4.1528</v>
      </c>
      <c r="I850" s="181">
        <v>3.9015</v>
      </c>
      <c r="J850" s="181">
        <v>4.3827999999999996</v>
      </c>
      <c r="K850" s="181">
        <v>3.1038999999999999</v>
      </c>
      <c r="L850" s="181">
        <v>2.3597000000000001</v>
      </c>
      <c r="M850" s="181">
        <v>2.9853999999999998</v>
      </c>
      <c r="N850" s="181">
        <v>3.3721000000000001</v>
      </c>
      <c r="O850" s="181">
        <v>5.1620999999999997</v>
      </c>
      <c r="P850" s="181">
        <v>5.6749999999999998</v>
      </c>
      <c r="Q850" s="181">
        <v>5.7725999999999997</v>
      </c>
      <c r="R850" s="181">
        <v>4.4534000000000002</v>
      </c>
      <c r="S850" s="124" t="s">
        <v>1901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780</v>
      </c>
      <c r="B851" s="177" t="s">
        <v>784</v>
      </c>
      <c r="C851" s="177">
        <v>118508</v>
      </c>
      <c r="D851" s="180">
        <v>44679</v>
      </c>
      <c r="E851" s="181">
        <v>34.724499999999999</v>
      </c>
      <c r="F851" s="181">
        <v>-2.6276000000000002</v>
      </c>
      <c r="G851" s="181">
        <v>2.4882</v>
      </c>
      <c r="H851" s="181">
        <v>4.8547000000000002</v>
      </c>
      <c r="I851" s="181">
        <v>4.5986000000000002</v>
      </c>
      <c r="J851" s="181">
        <v>5.0808</v>
      </c>
      <c r="K851" s="181">
        <v>3.7852000000000001</v>
      </c>
      <c r="L851" s="181">
        <v>3.0310000000000001</v>
      </c>
      <c r="M851" s="181">
        <v>3.6695000000000002</v>
      </c>
      <c r="N851" s="181">
        <v>4.0652999999999997</v>
      </c>
      <c r="O851" s="181">
        <v>5.8403999999999998</v>
      </c>
      <c r="P851" s="181">
        <v>6.3178000000000001</v>
      </c>
      <c r="Q851" s="181">
        <v>6.8116000000000003</v>
      </c>
      <c r="R851" s="181">
        <v>5.1734</v>
      </c>
      <c r="S851" s="124" t="s">
        <v>1901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780</v>
      </c>
      <c r="B852" s="177" t="s">
        <v>785</v>
      </c>
      <c r="C852" s="177">
        <v>106841</v>
      </c>
      <c r="D852" s="180">
        <v>44679</v>
      </c>
      <c r="E852" s="181">
        <v>39.696300000000001</v>
      </c>
      <c r="F852" s="181">
        <v>3.0345</v>
      </c>
      <c r="G852" s="181">
        <v>7.0533999999999999</v>
      </c>
      <c r="H852" s="181">
        <v>8.7102000000000004</v>
      </c>
      <c r="I852" s="181">
        <v>8.3775999999999993</v>
      </c>
      <c r="J852" s="181">
        <v>3.6267999999999998</v>
      </c>
      <c r="K852" s="181">
        <v>3.3321999999999998</v>
      </c>
      <c r="L852" s="181">
        <v>2.9502999999999999</v>
      </c>
      <c r="M852" s="181">
        <v>3.5247999999999999</v>
      </c>
      <c r="N852" s="181">
        <v>4.2794999999999996</v>
      </c>
      <c r="O852" s="181">
        <v>6.7279999999999998</v>
      </c>
      <c r="P852" s="181">
        <v>6.9128999999999996</v>
      </c>
      <c r="Q852" s="181">
        <v>7.8860999999999999</v>
      </c>
      <c r="R852" s="181">
        <v>6.3147000000000002</v>
      </c>
      <c r="S852" s="124"/>
      <c r="T852" s="127"/>
      <c r="U852" s="128"/>
      <c r="V852" s="128"/>
      <c r="W852" s="128"/>
      <c r="X852" s="128"/>
      <c r="Y852" s="128"/>
      <c r="Z852" s="128"/>
      <c r="AA852" s="128"/>
      <c r="AB852" s="128"/>
      <c r="AC852" s="128"/>
      <c r="AD852" s="128"/>
      <c r="AE852" s="128"/>
      <c r="AF852" s="128"/>
      <c r="AG852" s="128"/>
      <c r="AH852" s="128"/>
    </row>
    <row r="853" spans="1:34" x14ac:dyDescent="0.3">
      <c r="A853" s="177" t="s">
        <v>780</v>
      </c>
      <c r="B853" s="177" t="s">
        <v>786</v>
      </c>
      <c r="C853" s="177">
        <v>118961</v>
      </c>
      <c r="D853" s="180">
        <v>44679</v>
      </c>
      <c r="E853" s="181">
        <v>40.2012</v>
      </c>
      <c r="F853" s="181">
        <v>3.2688999999999999</v>
      </c>
      <c r="G853" s="181">
        <v>7.2980999999999998</v>
      </c>
      <c r="H853" s="181">
        <v>8.952</v>
      </c>
      <c r="I853" s="181">
        <v>8.6256000000000004</v>
      </c>
      <c r="J853" s="181">
        <v>3.8757999999999999</v>
      </c>
      <c r="K853" s="181">
        <v>3.5834000000000001</v>
      </c>
      <c r="L853" s="181">
        <v>3.2042000000000002</v>
      </c>
      <c r="M853" s="181">
        <v>3.7814999999999999</v>
      </c>
      <c r="N853" s="181">
        <v>4.5406000000000004</v>
      </c>
      <c r="O853" s="181">
        <v>6.9545000000000003</v>
      </c>
      <c r="P853" s="181">
        <v>7.1139000000000001</v>
      </c>
      <c r="Q853" s="181">
        <v>7.9894999999999996</v>
      </c>
      <c r="R853" s="181">
        <v>6.5738000000000003</v>
      </c>
      <c r="S853" s="124"/>
      <c r="T853" s="127"/>
      <c r="U853" s="128"/>
      <c r="V853" s="128"/>
      <c r="W853" s="128"/>
      <c r="X853" s="128"/>
      <c r="Y853" s="128"/>
      <c r="Z853" s="128"/>
      <c r="AA853" s="128"/>
      <c r="AB853" s="128"/>
      <c r="AC853" s="128"/>
      <c r="AD853" s="128"/>
      <c r="AE853" s="128"/>
      <c r="AF853" s="128"/>
      <c r="AG853" s="128"/>
      <c r="AH853" s="128"/>
    </row>
    <row r="854" spans="1:34" x14ac:dyDescent="0.3">
      <c r="A854" s="177" t="s">
        <v>780</v>
      </c>
      <c r="B854" s="177" t="s">
        <v>787</v>
      </c>
      <c r="C854" s="177">
        <v>101802</v>
      </c>
      <c r="D854" s="180">
        <v>44679</v>
      </c>
      <c r="E854" s="181">
        <v>337.6644</v>
      </c>
      <c r="F854" s="181">
        <v>-5.0148999999999999</v>
      </c>
      <c r="G854" s="181">
        <v>0.83960000000000001</v>
      </c>
      <c r="H854" s="181">
        <v>7.5652999999999997</v>
      </c>
      <c r="I854" s="181">
        <v>4.7336999999999998</v>
      </c>
      <c r="J854" s="181">
        <v>3.4359000000000002</v>
      </c>
      <c r="K854" s="181">
        <v>1.7090000000000001</v>
      </c>
      <c r="L854" s="181">
        <v>0.81899999999999995</v>
      </c>
      <c r="M854" s="181">
        <v>2.5497999999999998</v>
      </c>
      <c r="N854" s="181">
        <v>3.8563000000000001</v>
      </c>
      <c r="O854" s="181">
        <v>6.5189000000000004</v>
      </c>
      <c r="P854" s="181">
        <v>6.5499000000000001</v>
      </c>
      <c r="Q854" s="181">
        <v>7.6756000000000002</v>
      </c>
      <c r="R854" s="181">
        <v>6.2633000000000001</v>
      </c>
      <c r="S854" s="124"/>
      <c r="T854" s="127"/>
      <c r="U854" s="128"/>
      <c r="V854" s="128"/>
      <c r="W854" s="128"/>
      <c r="X854" s="128"/>
      <c r="Y854" s="128"/>
      <c r="Z854" s="128"/>
      <c r="AA854" s="128"/>
      <c r="AB854" s="128"/>
      <c r="AC854" s="128"/>
      <c r="AD854" s="128"/>
      <c r="AE854" s="128"/>
      <c r="AF854" s="128"/>
      <c r="AG854" s="128"/>
      <c r="AH854" s="128"/>
    </row>
    <row r="855" spans="1:34" x14ac:dyDescent="0.3">
      <c r="A855" s="177" t="s">
        <v>780</v>
      </c>
      <c r="B855" s="177" t="s">
        <v>788</v>
      </c>
      <c r="C855" s="177">
        <v>120425</v>
      </c>
      <c r="D855" s="180">
        <v>44679</v>
      </c>
      <c r="E855" s="181">
        <v>361.21300000000002</v>
      </c>
      <c r="F855" s="181">
        <v>-4.3041999999999998</v>
      </c>
      <c r="G855" s="181">
        <v>1.5563</v>
      </c>
      <c r="H855" s="181">
        <v>8.2847000000000008</v>
      </c>
      <c r="I855" s="181">
        <v>5.4546999999999999</v>
      </c>
      <c r="J855" s="181">
        <v>4.1578999999999997</v>
      </c>
      <c r="K855" s="181">
        <v>2.4323999999999999</v>
      </c>
      <c r="L855" s="181">
        <v>1.5431999999999999</v>
      </c>
      <c r="M855" s="181">
        <v>3.2856000000000001</v>
      </c>
      <c r="N855" s="181">
        <v>4.6067999999999998</v>
      </c>
      <c r="O855" s="181">
        <v>7.2960000000000003</v>
      </c>
      <c r="P855" s="181">
        <v>7.3540000000000001</v>
      </c>
      <c r="Q855" s="181">
        <v>8.3765000000000001</v>
      </c>
      <c r="R855" s="181">
        <v>7.0316999999999998</v>
      </c>
      <c r="S855" s="124"/>
      <c r="T855" s="127"/>
      <c r="U855" s="128"/>
      <c r="V855" s="128"/>
      <c r="W855" s="128"/>
      <c r="X855" s="128"/>
      <c r="Y855" s="128"/>
      <c r="Z855" s="128"/>
      <c r="AA855" s="128"/>
      <c r="AB855" s="128"/>
      <c r="AC855" s="128"/>
      <c r="AD855" s="128"/>
      <c r="AE855" s="128"/>
      <c r="AF855" s="128"/>
      <c r="AG855" s="128"/>
      <c r="AH855" s="128"/>
    </row>
    <row r="856" spans="1:34" x14ac:dyDescent="0.3">
      <c r="A856" s="177" t="s">
        <v>780</v>
      </c>
      <c r="B856" s="177" t="s">
        <v>1782</v>
      </c>
      <c r="C856" s="177">
        <v>148711</v>
      </c>
      <c r="D856" s="180">
        <v>44679</v>
      </c>
      <c r="E856" s="181">
        <v>10.4772</v>
      </c>
      <c r="F856" s="181">
        <v>-13.5816</v>
      </c>
      <c r="G856" s="181">
        <v>-3.8309000000000002</v>
      </c>
      <c r="H856" s="181">
        <v>2.1408999999999998</v>
      </c>
      <c r="I856" s="181">
        <v>6.3337000000000003</v>
      </c>
      <c r="J856" s="181">
        <v>1.4853000000000001</v>
      </c>
      <c r="K856" s="181">
        <v>3.8134999999999999</v>
      </c>
      <c r="L856" s="181">
        <v>3.6286</v>
      </c>
      <c r="M856" s="181">
        <v>3.6604999999999999</v>
      </c>
      <c r="N856" s="181">
        <v>3.8395000000000001</v>
      </c>
      <c r="O856" s="181"/>
      <c r="P856" s="181"/>
      <c r="Q856" s="181">
        <v>3.9984000000000002</v>
      </c>
      <c r="R856" s="181"/>
      <c r="S856" s="124" t="s">
        <v>1900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780</v>
      </c>
      <c r="B857" s="177" t="s">
        <v>1783</v>
      </c>
      <c r="C857" s="177">
        <v>148705</v>
      </c>
      <c r="D857" s="180">
        <v>44679</v>
      </c>
      <c r="E857" s="181">
        <v>10.416600000000001</v>
      </c>
      <c r="F857" s="181">
        <v>-13.660600000000001</v>
      </c>
      <c r="G857" s="181">
        <v>-4.3201000000000001</v>
      </c>
      <c r="H857" s="181">
        <v>1.6524000000000001</v>
      </c>
      <c r="I857" s="181">
        <v>5.8540999999999999</v>
      </c>
      <c r="J857" s="181">
        <v>0.99550000000000005</v>
      </c>
      <c r="K857" s="181">
        <v>3.3089</v>
      </c>
      <c r="L857" s="181">
        <v>3.1265000000000001</v>
      </c>
      <c r="M857" s="181">
        <v>3.1577000000000002</v>
      </c>
      <c r="N857" s="181">
        <v>3.3331</v>
      </c>
      <c r="O857" s="181"/>
      <c r="P857" s="181"/>
      <c r="Q857" s="181">
        <v>3.4922</v>
      </c>
      <c r="R857" s="181"/>
      <c r="S857" s="124" t="s">
        <v>1900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780</v>
      </c>
      <c r="B858" s="177" t="s">
        <v>789</v>
      </c>
      <c r="C858" s="177">
        <v>147269</v>
      </c>
      <c r="D858" s="180">
        <v>44679</v>
      </c>
      <c r="E858" s="181">
        <v>1227.4535000000001</v>
      </c>
      <c r="F858" s="181">
        <v>5.63</v>
      </c>
      <c r="G858" s="181">
        <v>3.9512999999999998</v>
      </c>
      <c r="H858" s="181">
        <v>10.445600000000001</v>
      </c>
      <c r="I858" s="181">
        <v>10.242100000000001</v>
      </c>
      <c r="J858" s="181">
        <v>1.6806000000000001</v>
      </c>
      <c r="K858" s="181">
        <v>2.9956999999999998</v>
      </c>
      <c r="L858" s="181">
        <v>3.0920999999999998</v>
      </c>
      <c r="M858" s="181">
        <v>4.0160999999999998</v>
      </c>
      <c r="N858" s="181">
        <v>5.0448000000000004</v>
      </c>
      <c r="O858" s="181"/>
      <c r="P858" s="181"/>
      <c r="Q858" s="181">
        <v>7.1718000000000002</v>
      </c>
      <c r="R858" s="181">
        <v>7.7464000000000004</v>
      </c>
      <c r="S858" s="124"/>
      <c r="T858" s="127"/>
      <c r="U858" s="128"/>
      <c r="V858" s="128"/>
      <c r="W858" s="128"/>
      <c r="X858" s="128"/>
      <c r="Y858" s="128"/>
      <c r="Z858" s="128"/>
      <c r="AA858" s="128"/>
      <c r="AB858" s="128"/>
      <c r="AC858" s="128"/>
      <c r="AD858" s="128"/>
      <c r="AE858" s="128"/>
      <c r="AF858" s="128"/>
      <c r="AG858" s="128"/>
      <c r="AH858" s="128"/>
    </row>
    <row r="859" spans="1:34" x14ac:dyDescent="0.3">
      <c r="A859" s="177" t="s">
        <v>780</v>
      </c>
      <c r="B859" s="177" t="s">
        <v>790</v>
      </c>
      <c r="C859" s="177">
        <v>147266</v>
      </c>
      <c r="D859" s="180">
        <v>44679</v>
      </c>
      <c r="E859" s="181">
        <v>1214.5694000000001</v>
      </c>
      <c r="F859" s="181">
        <v>5.2328000000000001</v>
      </c>
      <c r="G859" s="181">
        <v>3.5522</v>
      </c>
      <c r="H859" s="181">
        <v>10.044600000000001</v>
      </c>
      <c r="I859" s="181">
        <v>9.8402999999999992</v>
      </c>
      <c r="J859" s="181">
        <v>1.2799</v>
      </c>
      <c r="K859" s="181">
        <v>2.5929000000000002</v>
      </c>
      <c r="L859" s="181">
        <v>2.6863000000000001</v>
      </c>
      <c r="M859" s="181">
        <v>3.6052</v>
      </c>
      <c r="N859" s="181">
        <v>4.6258999999999997</v>
      </c>
      <c r="O859" s="181"/>
      <c r="P859" s="181"/>
      <c r="Q859" s="181">
        <v>6.7903000000000002</v>
      </c>
      <c r="R859" s="181">
        <v>7.3160999999999996</v>
      </c>
      <c r="S859" s="124"/>
      <c r="T859" s="127"/>
      <c r="U859" s="128"/>
      <c r="V859" s="128"/>
      <c r="W859" s="128"/>
      <c r="X859" s="128"/>
      <c r="Y859" s="128"/>
      <c r="Z859" s="128"/>
      <c r="AA859" s="128"/>
      <c r="AB859" s="128"/>
      <c r="AC859" s="128"/>
      <c r="AD859" s="128"/>
      <c r="AE859" s="128"/>
      <c r="AF859" s="128"/>
      <c r="AG859" s="128"/>
      <c r="AH859" s="128"/>
    </row>
    <row r="860" spans="1:34" x14ac:dyDescent="0.3">
      <c r="A860" s="177" t="s">
        <v>780</v>
      </c>
      <c r="B860" s="177" t="s">
        <v>791</v>
      </c>
      <c r="C860" s="177">
        <v>102673</v>
      </c>
      <c r="D860" s="180">
        <v>44679</v>
      </c>
      <c r="E860" s="181">
        <v>36.255000000000003</v>
      </c>
      <c r="F860" s="181">
        <v>-3.9258999999999999</v>
      </c>
      <c r="G860" s="181">
        <v>5.1702000000000004</v>
      </c>
      <c r="H860" s="181">
        <v>4.8945999999999996</v>
      </c>
      <c r="I860" s="181">
        <v>6.7168000000000001</v>
      </c>
      <c r="J860" s="181">
        <v>1.3005</v>
      </c>
      <c r="K860" s="181">
        <v>3.0872000000000002</v>
      </c>
      <c r="L860" s="181">
        <v>3.0430999999999999</v>
      </c>
      <c r="M860" s="181">
        <v>3.2193000000000001</v>
      </c>
      <c r="N860" s="181">
        <v>3.9018999999999999</v>
      </c>
      <c r="O860" s="181">
        <v>7.3456999999999999</v>
      </c>
      <c r="P860" s="181">
        <v>6.9889999999999999</v>
      </c>
      <c r="Q860" s="181">
        <v>7.5644999999999998</v>
      </c>
      <c r="R860" s="181">
        <v>6.5125999999999999</v>
      </c>
      <c r="S860" s="124"/>
      <c r="T860" s="127"/>
      <c r="U860" s="128"/>
      <c r="V860" s="128"/>
      <c r="W860" s="128"/>
      <c r="X860" s="128"/>
      <c r="Y860" s="128"/>
      <c r="Z860" s="128"/>
      <c r="AA860" s="128"/>
      <c r="AB860" s="128"/>
      <c r="AC860" s="128"/>
      <c r="AD860" s="128"/>
      <c r="AE860" s="128"/>
      <c r="AF860" s="128"/>
      <c r="AG860" s="128"/>
      <c r="AH860" s="128"/>
    </row>
    <row r="861" spans="1:34" x14ac:dyDescent="0.3">
      <c r="A861" s="177" t="s">
        <v>780</v>
      </c>
      <c r="B861" s="177" t="s">
        <v>792</v>
      </c>
      <c r="C861" s="177">
        <v>118656</v>
      </c>
      <c r="D861" s="180">
        <v>44679</v>
      </c>
      <c r="E861" s="181">
        <v>37.780200000000001</v>
      </c>
      <c r="F861" s="181">
        <v>-3.6709000000000001</v>
      </c>
      <c r="G861" s="181">
        <v>5.4771000000000001</v>
      </c>
      <c r="H861" s="181">
        <v>5.2084000000000001</v>
      </c>
      <c r="I861" s="181">
        <v>7.0472000000000001</v>
      </c>
      <c r="J861" s="181">
        <v>1.6291</v>
      </c>
      <c r="K861" s="181">
        <v>3.4197000000000002</v>
      </c>
      <c r="L861" s="181">
        <v>3.3778999999999999</v>
      </c>
      <c r="M861" s="181">
        <v>3.5575000000000001</v>
      </c>
      <c r="N861" s="181">
        <v>4.2454000000000001</v>
      </c>
      <c r="O861" s="181">
        <v>7.7424999999999997</v>
      </c>
      <c r="P861" s="181">
        <v>7.4189999999999996</v>
      </c>
      <c r="Q861" s="181">
        <v>8.1906999999999996</v>
      </c>
      <c r="R861" s="181">
        <v>6.8720999999999997</v>
      </c>
      <c r="S861" s="124"/>
      <c r="T861" s="127"/>
      <c r="U861" s="128"/>
      <c r="V861" s="128"/>
      <c r="W861" s="128"/>
      <c r="X861" s="128"/>
      <c r="Y861" s="128"/>
      <c r="Z861" s="128"/>
      <c r="AA861" s="128"/>
      <c r="AB861" s="128"/>
      <c r="AC861" s="128"/>
      <c r="AD861" s="128"/>
      <c r="AE861" s="128"/>
      <c r="AF861" s="128"/>
      <c r="AG861" s="128"/>
      <c r="AH861" s="128"/>
    </row>
    <row r="862" spans="1:34" x14ac:dyDescent="0.3">
      <c r="A862" s="177" t="s">
        <v>780</v>
      </c>
      <c r="B862" s="177" t="s">
        <v>1784</v>
      </c>
      <c r="C862" s="177">
        <v>148550</v>
      </c>
      <c r="D862" s="180">
        <v>44679</v>
      </c>
      <c r="E862" s="181">
        <v>10.669600000000001</v>
      </c>
      <c r="F862" s="181">
        <v>4.4478</v>
      </c>
      <c r="G862" s="181">
        <v>7.3023999999999996</v>
      </c>
      <c r="H862" s="181">
        <v>6.9489000000000001</v>
      </c>
      <c r="I862" s="181">
        <v>9.1338000000000008</v>
      </c>
      <c r="J862" s="181">
        <v>3.0093000000000001</v>
      </c>
      <c r="K862" s="181">
        <v>3.6009000000000002</v>
      </c>
      <c r="L862" s="181">
        <v>3.0203000000000002</v>
      </c>
      <c r="M862" s="181">
        <v>3.8856000000000002</v>
      </c>
      <c r="N862" s="181">
        <v>4.2157</v>
      </c>
      <c r="O862" s="181"/>
      <c r="P862" s="181"/>
      <c r="Q862" s="181">
        <v>4.4115000000000002</v>
      </c>
      <c r="R862" s="181"/>
      <c r="S862" s="124" t="s">
        <v>1901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780</v>
      </c>
      <c r="B863" s="177" t="s">
        <v>1785</v>
      </c>
      <c r="C863" s="177">
        <v>148543</v>
      </c>
      <c r="D863" s="180">
        <v>44679</v>
      </c>
      <c r="E863" s="181">
        <v>10.636900000000001</v>
      </c>
      <c r="F863" s="181">
        <v>4.1181999999999999</v>
      </c>
      <c r="G863" s="181">
        <v>7.0957999999999997</v>
      </c>
      <c r="H863" s="181">
        <v>6.7736000000000001</v>
      </c>
      <c r="I863" s="181">
        <v>8.9315999999999995</v>
      </c>
      <c r="J863" s="181">
        <v>2.8071999999999999</v>
      </c>
      <c r="K863" s="181">
        <v>3.3948</v>
      </c>
      <c r="L863" s="181">
        <v>2.8161999999999998</v>
      </c>
      <c r="M863" s="181">
        <v>3.6781000000000001</v>
      </c>
      <c r="N863" s="181">
        <v>4.0039999999999996</v>
      </c>
      <c r="O863" s="181"/>
      <c r="P863" s="181"/>
      <c r="Q863" s="181">
        <v>4.1981999999999999</v>
      </c>
      <c r="R863" s="181"/>
      <c r="S863" s="124" t="s">
        <v>1901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780</v>
      </c>
      <c r="B864" s="177" t="s">
        <v>793</v>
      </c>
      <c r="C864" s="177">
        <v>145295</v>
      </c>
      <c r="D864" s="180">
        <v>44679</v>
      </c>
      <c r="E864" s="181">
        <v>1260.7334000000001</v>
      </c>
      <c r="F864" s="181">
        <v>-0.61950000000000005</v>
      </c>
      <c r="G864" s="181">
        <v>3.8748999999999998</v>
      </c>
      <c r="H864" s="181">
        <v>5.7445000000000004</v>
      </c>
      <c r="I864" s="181">
        <v>6.5781000000000001</v>
      </c>
      <c r="J864" s="181">
        <v>3.2820999999999998</v>
      </c>
      <c r="K864" s="181">
        <v>2.7831000000000001</v>
      </c>
      <c r="L864" s="181">
        <v>2.5613000000000001</v>
      </c>
      <c r="M864" s="181">
        <v>3.3094000000000001</v>
      </c>
      <c r="N864" s="181">
        <v>3.7498999999999998</v>
      </c>
      <c r="O864" s="181">
        <v>6.4436999999999998</v>
      </c>
      <c r="P864" s="181"/>
      <c r="Q864" s="181">
        <v>6.8521999999999998</v>
      </c>
      <c r="R864" s="181">
        <v>5.3432000000000004</v>
      </c>
      <c r="S864" s="124"/>
      <c r="T864" s="127"/>
      <c r="U864" s="128"/>
      <c r="V864" s="128"/>
      <c r="W864" s="128"/>
      <c r="X864" s="128"/>
      <c r="Y864" s="128"/>
      <c r="Z864" s="128"/>
      <c r="AA864" s="128"/>
      <c r="AB864" s="128"/>
      <c r="AC864" s="128"/>
      <c r="AD864" s="128"/>
      <c r="AE864" s="128"/>
      <c r="AF864" s="128"/>
      <c r="AG864" s="128"/>
      <c r="AH864" s="128"/>
    </row>
    <row r="865" spans="1:34" x14ac:dyDescent="0.3">
      <c r="A865" s="177" t="s">
        <v>780</v>
      </c>
      <c r="B865" s="177" t="s">
        <v>794</v>
      </c>
      <c r="C865" s="177">
        <v>145287</v>
      </c>
      <c r="D865" s="180">
        <v>44679</v>
      </c>
      <c r="E865" s="181">
        <v>1223.0798</v>
      </c>
      <c r="F865" s="181">
        <v>-1.1191</v>
      </c>
      <c r="G865" s="181">
        <v>3.3752</v>
      </c>
      <c r="H865" s="181">
        <v>5.2443999999999997</v>
      </c>
      <c r="I865" s="181">
        <v>6.0768000000000004</v>
      </c>
      <c r="J865" s="181">
        <v>2.7808999999999999</v>
      </c>
      <c r="K865" s="181">
        <v>2.2799999999999998</v>
      </c>
      <c r="L865" s="181">
        <v>2.0556000000000001</v>
      </c>
      <c r="M865" s="181">
        <v>2.7549000000000001</v>
      </c>
      <c r="N865" s="181">
        <v>3.1067999999999998</v>
      </c>
      <c r="O865" s="181">
        <v>5.5585000000000004</v>
      </c>
      <c r="P865" s="181"/>
      <c r="Q865" s="181">
        <v>5.9294000000000002</v>
      </c>
      <c r="R865" s="181">
        <v>4.5366999999999997</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-3.1712850000000001</v>
      </c>
      <c r="G866" s="183">
        <v>2.0279149999999997</v>
      </c>
      <c r="H866" s="183">
        <v>5.6112900000000003</v>
      </c>
      <c r="I866" s="183">
        <v>6.5619800000000001</v>
      </c>
      <c r="J866" s="183">
        <v>2.4492500000000001</v>
      </c>
      <c r="K866" s="183">
        <v>3.0593100000000004</v>
      </c>
      <c r="L866" s="183">
        <v>2.636755</v>
      </c>
      <c r="M866" s="183">
        <v>3.4215049999999998</v>
      </c>
      <c r="N866" s="183">
        <v>4.0121700000000002</v>
      </c>
      <c r="O866" s="183">
        <v>6.5681250000000011</v>
      </c>
      <c r="P866" s="183">
        <v>6.8316500000000007</v>
      </c>
      <c r="Q866" s="183">
        <v>6.3922100000000004</v>
      </c>
      <c r="R866" s="183">
        <v>6.1306285714285718</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-1.8733500000000001</v>
      </c>
      <c r="G867" s="183">
        <v>3.7135499999999997</v>
      </c>
      <c r="H867" s="183">
        <v>5.6471999999999998</v>
      </c>
      <c r="I867" s="183">
        <v>6.6474500000000001</v>
      </c>
      <c r="J867" s="183">
        <v>2.9082499999999998</v>
      </c>
      <c r="K867" s="183">
        <v>3.2063999999999999</v>
      </c>
      <c r="L867" s="183">
        <v>2.9853000000000001</v>
      </c>
      <c r="M867" s="183">
        <v>3.54115</v>
      </c>
      <c r="N867" s="183">
        <v>4.0346499999999992</v>
      </c>
      <c r="O867" s="183">
        <v>6.6182999999999996</v>
      </c>
      <c r="P867" s="183">
        <v>6.9509499999999997</v>
      </c>
      <c r="Q867" s="183">
        <v>6.8319000000000001</v>
      </c>
      <c r="R867" s="183">
        <v>6.2889999999999997</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795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796</v>
      </c>
      <c r="B870" s="177" t="s">
        <v>797</v>
      </c>
      <c r="C870" s="177">
        <v>103309</v>
      </c>
      <c r="D870" s="180">
        <v>44679</v>
      </c>
      <c r="E870" s="181">
        <v>88.969200000000001</v>
      </c>
      <c r="F870" s="181">
        <v>1.2015</v>
      </c>
      <c r="G870" s="181">
        <v>1.2807999999999999</v>
      </c>
      <c r="H870" s="181">
        <v>-1.1942999999999999</v>
      </c>
      <c r="I870" s="181">
        <v>-1.9726999999999999</v>
      </c>
      <c r="J870" s="181">
        <v>3.5799999999999998E-2</v>
      </c>
      <c r="K870" s="181">
        <v>-1.4543999999999999</v>
      </c>
      <c r="L870" s="181">
        <v>-5.4291</v>
      </c>
      <c r="M870" s="181">
        <v>6.9452999999999996</v>
      </c>
      <c r="N870" s="181">
        <v>15.8787</v>
      </c>
      <c r="O870" s="181">
        <v>14.146800000000001</v>
      </c>
      <c r="P870" s="181">
        <v>11.231199999999999</v>
      </c>
      <c r="Q870" s="181">
        <v>14.145300000000001</v>
      </c>
      <c r="R870" s="181">
        <v>33.447699999999998</v>
      </c>
      <c r="S870" s="124"/>
      <c r="T870" s="127"/>
      <c r="U870" s="128"/>
      <c r="V870" s="128"/>
      <c r="W870" s="128"/>
      <c r="X870" s="128"/>
      <c r="Y870" s="128"/>
      <c r="Z870" s="128"/>
      <c r="AA870" s="128"/>
      <c r="AB870" s="128"/>
      <c r="AC870" s="128"/>
      <c r="AD870" s="128"/>
      <c r="AE870" s="128"/>
      <c r="AF870" s="128"/>
      <c r="AG870" s="128"/>
      <c r="AH870" s="128"/>
    </row>
    <row r="871" spans="1:34" x14ac:dyDescent="0.3">
      <c r="A871" s="177" t="s">
        <v>796</v>
      </c>
      <c r="B871" s="177" t="s">
        <v>798</v>
      </c>
      <c r="C871" s="177">
        <v>119564</v>
      </c>
      <c r="D871" s="180">
        <v>44679</v>
      </c>
      <c r="E871" s="181">
        <v>97.153800000000004</v>
      </c>
      <c r="F871" s="181">
        <v>1.204</v>
      </c>
      <c r="G871" s="181">
        <v>1.2882</v>
      </c>
      <c r="H871" s="181">
        <v>-1.1773</v>
      </c>
      <c r="I871" s="181">
        <v>-1.9349000000000001</v>
      </c>
      <c r="J871" s="181">
        <v>0.1135</v>
      </c>
      <c r="K871" s="181">
        <v>-1.2451000000000001</v>
      </c>
      <c r="L871" s="181">
        <v>-5.01</v>
      </c>
      <c r="M871" s="181">
        <v>7.6561000000000003</v>
      </c>
      <c r="N871" s="181">
        <v>16.907399999999999</v>
      </c>
      <c r="O871" s="181">
        <v>15.167999999999999</v>
      </c>
      <c r="P871" s="181">
        <v>12.3192</v>
      </c>
      <c r="Q871" s="181">
        <v>15.0748</v>
      </c>
      <c r="R871" s="181">
        <v>34.656500000000001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77" t="s">
        <v>796</v>
      </c>
      <c r="B872" s="177" t="s">
        <v>799</v>
      </c>
      <c r="C872" s="177">
        <v>120468</v>
      </c>
      <c r="D872" s="180">
        <v>44679</v>
      </c>
      <c r="E872" s="181">
        <v>47.24</v>
      </c>
      <c r="F872" s="181">
        <v>1.113</v>
      </c>
      <c r="G872" s="181">
        <v>0.59630000000000005</v>
      </c>
      <c r="H872" s="181">
        <v>-1.3778999999999999</v>
      </c>
      <c r="I872" s="181">
        <v>-2.2351000000000001</v>
      </c>
      <c r="J872" s="181">
        <v>-0.23230000000000001</v>
      </c>
      <c r="K872" s="181">
        <v>-0.86040000000000005</v>
      </c>
      <c r="L872" s="181">
        <v>-10.9687</v>
      </c>
      <c r="M872" s="181">
        <v>1.3951</v>
      </c>
      <c r="N872" s="181">
        <v>10.84</v>
      </c>
      <c r="O872" s="181">
        <v>16.524899999999999</v>
      </c>
      <c r="P872" s="181">
        <v>14.9977</v>
      </c>
      <c r="Q872" s="181">
        <v>16.185600000000001</v>
      </c>
      <c r="R872" s="181">
        <v>31.017900000000001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7" t="s">
        <v>796</v>
      </c>
      <c r="B873" s="177" t="s">
        <v>800</v>
      </c>
      <c r="C873" s="177">
        <v>117560</v>
      </c>
      <c r="D873" s="180">
        <v>44679</v>
      </c>
      <c r="E873" s="181">
        <v>42.23</v>
      </c>
      <c r="F873" s="181">
        <v>1.1012999999999999</v>
      </c>
      <c r="G873" s="181">
        <v>0.59550000000000003</v>
      </c>
      <c r="H873" s="181">
        <v>-1.4238999999999999</v>
      </c>
      <c r="I873" s="181">
        <v>-2.2679999999999998</v>
      </c>
      <c r="J873" s="181">
        <v>-0.33040000000000003</v>
      </c>
      <c r="K873" s="181">
        <v>-1.147</v>
      </c>
      <c r="L873" s="181">
        <v>-11.467499999999999</v>
      </c>
      <c r="M873" s="181">
        <v>0.52370000000000005</v>
      </c>
      <c r="N873" s="181">
        <v>9.5745000000000005</v>
      </c>
      <c r="O873" s="181">
        <v>15.159000000000001</v>
      </c>
      <c r="P873" s="181">
        <v>13.634600000000001</v>
      </c>
      <c r="Q873" s="181">
        <v>15.773099999999999</v>
      </c>
      <c r="R873" s="181">
        <v>29.503799999999998</v>
      </c>
      <c r="S873" s="124"/>
      <c r="T873" s="127"/>
      <c r="U873" s="128"/>
      <c r="V873" s="128"/>
      <c r="W873" s="128"/>
      <c r="X873" s="128"/>
      <c r="Y873" s="128"/>
      <c r="Z873" s="128"/>
      <c r="AA873" s="128"/>
      <c r="AB873" s="128"/>
      <c r="AC873" s="128"/>
      <c r="AD873" s="128"/>
      <c r="AE873" s="128"/>
      <c r="AF873" s="128"/>
      <c r="AG873" s="128"/>
      <c r="AH873" s="128"/>
    </row>
    <row r="874" spans="1:34" x14ac:dyDescent="0.3">
      <c r="A874" s="177" t="s">
        <v>796</v>
      </c>
      <c r="B874" s="177" t="s">
        <v>2012</v>
      </c>
      <c r="C874" s="177">
        <v>150264</v>
      </c>
      <c r="D874" s="180">
        <v>44679</v>
      </c>
      <c r="E874" s="181">
        <v>15.36</v>
      </c>
      <c r="F874" s="181">
        <v>0.78480000000000005</v>
      </c>
      <c r="G874" s="181">
        <v>1.1337999999999999</v>
      </c>
      <c r="H874" s="181">
        <v>-1.3525</v>
      </c>
      <c r="I874" s="181">
        <v>-2.5931000000000002</v>
      </c>
      <c r="J874" s="181">
        <v>0.6784</v>
      </c>
      <c r="K874" s="181">
        <v>1.7623</v>
      </c>
      <c r="L874" s="181">
        <v>-1.9845999999999999</v>
      </c>
      <c r="M874" s="181">
        <v>8.1843000000000004</v>
      </c>
      <c r="N874" s="181">
        <v>17.872800000000002</v>
      </c>
      <c r="O874" s="181">
        <v>16.373200000000001</v>
      </c>
      <c r="P874" s="181"/>
      <c r="Q874" s="181">
        <v>9.8652999999999995</v>
      </c>
      <c r="R874" s="181">
        <v>31.883600000000001</v>
      </c>
      <c r="S874" s="124"/>
      <c r="T874" s="127"/>
      <c r="U874" s="128"/>
      <c r="V874" s="128"/>
      <c r="W874" s="128"/>
      <c r="X874" s="128"/>
      <c r="Y874" s="128"/>
      <c r="Z874" s="128"/>
      <c r="AA874" s="128"/>
      <c r="AB874" s="128"/>
      <c r="AC874" s="128"/>
      <c r="AD874" s="128"/>
      <c r="AE874" s="128"/>
      <c r="AF874" s="128"/>
      <c r="AG874" s="128"/>
      <c r="AH874" s="128"/>
    </row>
    <row r="875" spans="1:34" x14ac:dyDescent="0.3">
      <c r="A875" s="177" t="s">
        <v>796</v>
      </c>
      <c r="B875" s="177" t="s">
        <v>2013</v>
      </c>
      <c r="C875" s="177">
        <v>150263</v>
      </c>
      <c r="D875" s="180">
        <v>44679</v>
      </c>
      <c r="E875" s="181">
        <v>14.3748</v>
      </c>
      <c r="F875" s="181">
        <v>0.78029999999999999</v>
      </c>
      <c r="G875" s="181">
        <v>1.1198999999999999</v>
      </c>
      <c r="H875" s="181">
        <v>-1.3831</v>
      </c>
      <c r="I875" s="181">
        <v>-2.6579000000000002</v>
      </c>
      <c r="J875" s="181">
        <v>0.54</v>
      </c>
      <c r="K875" s="181">
        <v>1.3523000000000001</v>
      </c>
      <c r="L875" s="181">
        <v>-2.7810000000000001</v>
      </c>
      <c r="M875" s="181">
        <v>6.8678999999999997</v>
      </c>
      <c r="N875" s="181">
        <v>15.963200000000001</v>
      </c>
      <c r="O875" s="181">
        <v>14.661099999999999</v>
      </c>
      <c r="P875" s="181"/>
      <c r="Q875" s="181">
        <v>8.2803000000000004</v>
      </c>
      <c r="R875" s="181">
        <v>29.8535</v>
      </c>
      <c r="S875" s="124"/>
      <c r="T875" s="127"/>
      <c r="U875" s="128"/>
      <c r="V875" s="128"/>
      <c r="W875" s="128"/>
      <c r="X875" s="128"/>
      <c r="Y875" s="128"/>
      <c r="Z875" s="128"/>
      <c r="AA875" s="128"/>
      <c r="AB875" s="128"/>
      <c r="AC875" s="128"/>
      <c r="AD875" s="128"/>
      <c r="AE875" s="128"/>
      <c r="AF875" s="128"/>
      <c r="AG875" s="128"/>
      <c r="AH875" s="128"/>
    </row>
    <row r="876" spans="1:34" x14ac:dyDescent="0.3">
      <c r="A876" s="177" t="s">
        <v>796</v>
      </c>
      <c r="B876" s="177" t="s">
        <v>801</v>
      </c>
      <c r="C876" s="177">
        <v>119096</v>
      </c>
      <c r="D876" s="180">
        <v>44679</v>
      </c>
      <c r="E876" s="181">
        <v>34.701000000000001</v>
      </c>
      <c r="F876" s="181">
        <v>1.1838</v>
      </c>
      <c r="G876" s="181">
        <v>1.2134</v>
      </c>
      <c r="H876" s="181">
        <v>-1.1987000000000001</v>
      </c>
      <c r="I876" s="181">
        <v>-2.4622999999999999</v>
      </c>
      <c r="J876" s="181">
        <v>8.6E-3</v>
      </c>
      <c r="K876" s="181">
        <v>-4.1859000000000002</v>
      </c>
      <c r="L876" s="181">
        <v>-6.3526999999999996</v>
      </c>
      <c r="M876" s="181">
        <v>-2.3992</v>
      </c>
      <c r="N876" s="181">
        <v>9.2669999999999995</v>
      </c>
      <c r="O876" s="181">
        <v>12.725199999999999</v>
      </c>
      <c r="P876" s="181">
        <v>10.1259</v>
      </c>
      <c r="Q876" s="181">
        <v>13.03</v>
      </c>
      <c r="R876" s="181">
        <v>30.808800000000002</v>
      </c>
      <c r="S876" s="124"/>
      <c r="T876" s="127"/>
      <c r="U876" s="128"/>
      <c r="V876" s="128"/>
      <c r="W876" s="128"/>
      <c r="X876" s="128"/>
      <c r="Y876" s="128"/>
      <c r="Z876" s="128"/>
      <c r="AA876" s="128"/>
      <c r="AB876" s="128"/>
      <c r="AC876" s="128"/>
      <c r="AD876" s="128"/>
      <c r="AE876" s="128"/>
      <c r="AF876" s="128"/>
      <c r="AG876" s="128"/>
      <c r="AH876" s="128"/>
    </row>
    <row r="877" spans="1:34" x14ac:dyDescent="0.3">
      <c r="A877" s="177" t="s">
        <v>796</v>
      </c>
      <c r="B877" s="177" t="s">
        <v>802</v>
      </c>
      <c r="C877" s="177">
        <v>112901</v>
      </c>
      <c r="D877" s="180">
        <v>44679</v>
      </c>
      <c r="E877" s="181">
        <v>32.152000000000001</v>
      </c>
      <c r="F877" s="181">
        <v>1.1833</v>
      </c>
      <c r="G877" s="181">
        <v>1.2056</v>
      </c>
      <c r="H877" s="181">
        <v>-1.2197</v>
      </c>
      <c r="I877" s="181">
        <v>-2.5017</v>
      </c>
      <c r="J877" s="181">
        <v>-8.0799999999999997E-2</v>
      </c>
      <c r="K877" s="181">
        <v>-4.4375</v>
      </c>
      <c r="L877" s="181">
        <v>-6.8517000000000001</v>
      </c>
      <c r="M877" s="181">
        <v>-3.1741000000000001</v>
      </c>
      <c r="N877" s="181">
        <v>8.1138999999999992</v>
      </c>
      <c r="O877" s="181">
        <v>11.5283</v>
      </c>
      <c r="P877" s="181">
        <v>9.0528999999999993</v>
      </c>
      <c r="Q877" s="181">
        <v>10.3207</v>
      </c>
      <c r="R877" s="181">
        <v>29.4192</v>
      </c>
      <c r="S877" s="124"/>
      <c r="T877" s="127"/>
      <c r="U877" s="128"/>
      <c r="V877" s="128"/>
      <c r="W877" s="128"/>
      <c r="X877" s="128"/>
      <c r="Y877" s="128"/>
      <c r="Z877" s="128"/>
      <c r="AA877" s="128"/>
      <c r="AB877" s="128"/>
      <c r="AC877" s="128"/>
      <c r="AD877" s="128"/>
      <c r="AE877" s="128"/>
      <c r="AF877" s="128"/>
      <c r="AG877" s="128"/>
      <c r="AH877" s="128"/>
    </row>
    <row r="878" spans="1:34" x14ac:dyDescent="0.3">
      <c r="A878" s="177" t="s">
        <v>796</v>
      </c>
      <c r="B878" s="177" t="s">
        <v>803</v>
      </c>
      <c r="C878" s="177">
        <v>105817</v>
      </c>
      <c r="D878" s="180">
        <v>44679</v>
      </c>
      <c r="E878" s="181">
        <v>64.616299999999995</v>
      </c>
      <c r="F878" s="181">
        <v>1.2173</v>
      </c>
      <c r="G878" s="181">
        <v>1.6691</v>
      </c>
      <c r="H878" s="181">
        <v>-1.0426</v>
      </c>
      <c r="I878" s="181">
        <v>-1.8658999999999999</v>
      </c>
      <c r="J878" s="181">
        <v>1.2814000000000001</v>
      </c>
      <c r="K878" s="181">
        <v>-2.4965999999999999</v>
      </c>
      <c r="L878" s="181">
        <v>-2.8464999999999998</v>
      </c>
      <c r="M878" s="181">
        <v>7.5457999999999998</v>
      </c>
      <c r="N878" s="181">
        <v>21.650400000000001</v>
      </c>
      <c r="O878" s="181">
        <v>15.5909</v>
      </c>
      <c r="P878" s="181">
        <v>12.4758</v>
      </c>
      <c r="Q878" s="181">
        <v>13.468400000000001</v>
      </c>
      <c r="R878" s="181">
        <v>42.347299999999997</v>
      </c>
      <c r="S878" s="124"/>
      <c r="T878" s="127"/>
      <c r="U878" s="128"/>
      <c r="V878" s="128"/>
      <c r="W878" s="128"/>
      <c r="X878" s="128"/>
      <c r="Y878" s="128"/>
      <c r="Z878" s="128"/>
      <c r="AA878" s="128"/>
      <c r="AB878" s="128"/>
      <c r="AC878" s="128"/>
      <c r="AD878" s="128"/>
      <c r="AE878" s="128"/>
      <c r="AF878" s="128"/>
      <c r="AG878" s="128"/>
      <c r="AH878" s="128"/>
    </row>
    <row r="879" spans="1:34" x14ac:dyDescent="0.3">
      <c r="A879" s="177" t="s">
        <v>796</v>
      </c>
      <c r="B879" s="177" t="s">
        <v>804</v>
      </c>
      <c r="C879" s="177">
        <v>118564</v>
      </c>
      <c r="D879" s="180">
        <v>44679</v>
      </c>
      <c r="E879" s="181">
        <v>70.891900000000007</v>
      </c>
      <c r="F879" s="181">
        <v>1.2195</v>
      </c>
      <c r="G879" s="181">
        <v>1.6756</v>
      </c>
      <c r="H879" s="181">
        <v>-1.0279</v>
      </c>
      <c r="I879" s="181">
        <v>-1.8351999999999999</v>
      </c>
      <c r="J879" s="181">
        <v>1.3462000000000001</v>
      </c>
      <c r="K879" s="181">
        <v>-2.3130999999999999</v>
      </c>
      <c r="L879" s="181">
        <v>-2.4767000000000001</v>
      </c>
      <c r="M879" s="181">
        <v>8.1625999999999994</v>
      </c>
      <c r="N879" s="181">
        <v>22.5929</v>
      </c>
      <c r="O879" s="181">
        <v>16.547899999999998</v>
      </c>
      <c r="P879" s="181">
        <v>13.535600000000001</v>
      </c>
      <c r="Q879" s="181">
        <v>18.447600000000001</v>
      </c>
      <c r="R879" s="181">
        <v>43.491399999999999</v>
      </c>
      <c r="S879" s="124"/>
      <c r="T879" s="127"/>
      <c r="U879" s="128"/>
      <c r="V879" s="128"/>
      <c r="W879" s="128"/>
      <c r="X879" s="128"/>
      <c r="Y879" s="128"/>
      <c r="Z879" s="128"/>
      <c r="AA879" s="128"/>
      <c r="AB879" s="128"/>
      <c r="AC879" s="128"/>
      <c r="AD879" s="128"/>
      <c r="AE879" s="128"/>
      <c r="AF879" s="128"/>
      <c r="AG879" s="128"/>
      <c r="AH879" s="128"/>
    </row>
    <row r="880" spans="1:34" x14ac:dyDescent="0.3">
      <c r="A880" s="177" t="s">
        <v>796</v>
      </c>
      <c r="B880" s="177" t="s">
        <v>805</v>
      </c>
      <c r="C880" s="177">
        <v>102760</v>
      </c>
      <c r="D880" s="180">
        <v>44679</v>
      </c>
      <c r="E880" s="181">
        <v>118.294</v>
      </c>
      <c r="F880" s="181">
        <v>0.73660000000000003</v>
      </c>
      <c r="G880" s="181">
        <v>1.1933</v>
      </c>
      <c r="H880" s="181">
        <v>-1.1391</v>
      </c>
      <c r="I880" s="181">
        <v>-1.4135</v>
      </c>
      <c r="J880" s="181">
        <v>3.9508999999999999</v>
      </c>
      <c r="K880" s="181">
        <v>3.2972999999999999</v>
      </c>
      <c r="L880" s="181">
        <v>2.3207</v>
      </c>
      <c r="M880" s="181">
        <v>18.0273</v>
      </c>
      <c r="N880" s="181">
        <v>32.245899999999999</v>
      </c>
      <c r="O880" s="181">
        <v>15.028</v>
      </c>
      <c r="P880" s="181">
        <v>9.7738999999999994</v>
      </c>
      <c r="Q880" s="181">
        <v>15.0504</v>
      </c>
      <c r="R880" s="181">
        <v>42.932400000000001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77" t="s">
        <v>796</v>
      </c>
      <c r="B881" s="177" t="s">
        <v>806</v>
      </c>
      <c r="C881" s="177">
        <v>118950</v>
      </c>
      <c r="D881" s="180">
        <v>44679</v>
      </c>
      <c r="E881" s="181">
        <v>128.93299999999999</v>
      </c>
      <c r="F881" s="181">
        <v>0.7399</v>
      </c>
      <c r="G881" s="181">
        <v>1.2049000000000001</v>
      </c>
      <c r="H881" s="181">
        <v>-1.1106</v>
      </c>
      <c r="I881" s="181">
        <v>-1.3565</v>
      </c>
      <c r="J881" s="181">
        <v>4.0755999999999997</v>
      </c>
      <c r="K881" s="181">
        <v>3.6789000000000001</v>
      </c>
      <c r="L881" s="181">
        <v>3.0623</v>
      </c>
      <c r="M881" s="181">
        <v>19.219000000000001</v>
      </c>
      <c r="N881" s="181">
        <v>33.952199999999998</v>
      </c>
      <c r="O881" s="181">
        <v>16.272500000000001</v>
      </c>
      <c r="P881" s="181">
        <v>10.927199999999999</v>
      </c>
      <c r="Q881" s="181">
        <v>13.4343</v>
      </c>
      <c r="R881" s="181">
        <v>44.606299999999997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796</v>
      </c>
      <c r="B882" s="177" t="s">
        <v>1786</v>
      </c>
      <c r="C882" s="177">
        <v>148411</v>
      </c>
      <c r="D882" s="180">
        <v>44679</v>
      </c>
      <c r="E882" s="181">
        <v>16.0518</v>
      </c>
      <c r="F882" s="181">
        <v>1.5223</v>
      </c>
      <c r="G882" s="181">
        <v>1.5802</v>
      </c>
      <c r="H882" s="181">
        <v>-1.1917</v>
      </c>
      <c r="I882" s="181">
        <v>-2.3077999999999999</v>
      </c>
      <c r="J882" s="181">
        <v>0.26860000000000001</v>
      </c>
      <c r="K882" s="181">
        <v>-1.3041</v>
      </c>
      <c r="L882" s="181">
        <v>-4.3978000000000002</v>
      </c>
      <c r="M882" s="181">
        <v>9.0883000000000003</v>
      </c>
      <c r="N882" s="181">
        <v>18.877600000000001</v>
      </c>
      <c r="O882" s="181"/>
      <c r="P882" s="181"/>
      <c r="Q882" s="181">
        <v>30.708600000000001</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796</v>
      </c>
      <c r="B883" s="177" t="s">
        <v>807</v>
      </c>
      <c r="C883" s="177">
        <v>148409</v>
      </c>
      <c r="D883" s="180">
        <v>44679</v>
      </c>
      <c r="E883" s="181">
        <v>15.5921</v>
      </c>
      <c r="F883" s="181">
        <v>1.5183</v>
      </c>
      <c r="G883" s="181">
        <v>1.5666</v>
      </c>
      <c r="H883" s="181">
        <v>-1.2226999999999999</v>
      </c>
      <c r="I883" s="181">
        <v>-2.3730000000000002</v>
      </c>
      <c r="J883" s="181">
        <v>0.12970000000000001</v>
      </c>
      <c r="K883" s="181">
        <v>-1.7121</v>
      </c>
      <c r="L883" s="181">
        <v>-5.1875</v>
      </c>
      <c r="M883" s="181">
        <v>7.7480000000000002</v>
      </c>
      <c r="N883" s="181">
        <v>16.945399999999999</v>
      </c>
      <c r="O883" s="181"/>
      <c r="P883" s="181"/>
      <c r="Q883" s="181">
        <v>28.576899999999998</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796</v>
      </c>
      <c r="B884" s="177" t="s">
        <v>808</v>
      </c>
      <c r="C884" s="177">
        <v>111957</v>
      </c>
      <c r="D884" s="180">
        <v>44679</v>
      </c>
      <c r="E884" s="181">
        <v>48.41</v>
      </c>
      <c r="F884" s="181">
        <v>1.1492</v>
      </c>
      <c r="G884" s="181">
        <v>1.7871999999999999</v>
      </c>
      <c r="H884" s="181">
        <v>-0.37040000000000001</v>
      </c>
      <c r="I884" s="181">
        <v>-1.5056</v>
      </c>
      <c r="J884" s="181">
        <v>0.85419999999999996</v>
      </c>
      <c r="K884" s="181">
        <v>-0.55459999999999998</v>
      </c>
      <c r="L884" s="181">
        <v>-4.3470000000000004</v>
      </c>
      <c r="M884" s="181">
        <v>8.7621000000000002</v>
      </c>
      <c r="N884" s="181">
        <v>21.328299999999999</v>
      </c>
      <c r="O884" s="181">
        <v>16.358799999999999</v>
      </c>
      <c r="P884" s="181">
        <v>12.6982</v>
      </c>
      <c r="Q884" s="181">
        <v>12.976699999999999</v>
      </c>
      <c r="R884" s="181">
        <v>39.968800000000002</v>
      </c>
      <c r="S884" s="124"/>
      <c r="T884" s="127"/>
      <c r="U884" s="128"/>
      <c r="V884" s="128"/>
      <c r="W884" s="128"/>
      <c r="X884" s="128"/>
      <c r="Y884" s="128"/>
      <c r="Z884" s="128"/>
      <c r="AA884" s="128"/>
      <c r="AB884" s="128"/>
      <c r="AC884" s="128"/>
      <c r="AD884" s="128"/>
      <c r="AE884" s="128"/>
      <c r="AF884" s="128"/>
      <c r="AG884" s="128"/>
      <c r="AH884" s="128"/>
    </row>
    <row r="885" spans="1:34" x14ac:dyDescent="0.3">
      <c r="A885" s="177" t="s">
        <v>796</v>
      </c>
      <c r="B885" s="177" t="s">
        <v>809</v>
      </c>
      <c r="C885" s="177">
        <v>120722</v>
      </c>
      <c r="D885" s="180">
        <v>44679</v>
      </c>
      <c r="E885" s="181">
        <v>53.34</v>
      </c>
      <c r="F885" s="181">
        <v>1.1568000000000001</v>
      </c>
      <c r="G885" s="181">
        <v>1.7939000000000001</v>
      </c>
      <c r="H885" s="181">
        <v>-0.35489999999999999</v>
      </c>
      <c r="I885" s="181">
        <v>-1.4594</v>
      </c>
      <c r="J885" s="181">
        <v>0.96540000000000004</v>
      </c>
      <c r="K885" s="181">
        <v>-0.24310000000000001</v>
      </c>
      <c r="L885" s="181">
        <v>-3.7357999999999998</v>
      </c>
      <c r="M885" s="181">
        <v>9.7982999999999993</v>
      </c>
      <c r="N885" s="181">
        <v>22.8749</v>
      </c>
      <c r="O885" s="181">
        <v>17.699300000000001</v>
      </c>
      <c r="P885" s="181">
        <v>13.9533</v>
      </c>
      <c r="Q885" s="181">
        <v>14.3248</v>
      </c>
      <c r="R885" s="181">
        <v>41.713900000000002</v>
      </c>
      <c r="S885" s="124"/>
      <c r="T885" s="127"/>
      <c r="U885" s="128"/>
      <c r="V885" s="128"/>
      <c r="W885" s="128"/>
      <c r="X885" s="128"/>
      <c r="Y885" s="128"/>
      <c r="Z885" s="128"/>
      <c r="AA885" s="128"/>
      <c r="AB885" s="128"/>
      <c r="AC885" s="128"/>
      <c r="AD885" s="128"/>
      <c r="AE885" s="128"/>
      <c r="AF885" s="128"/>
      <c r="AG885" s="128"/>
      <c r="AH885" s="128"/>
    </row>
    <row r="886" spans="1:34" x14ac:dyDescent="0.3">
      <c r="A886" s="177" t="s">
        <v>796</v>
      </c>
      <c r="B886" s="177" t="s">
        <v>810</v>
      </c>
      <c r="C886" s="177">
        <v>141920</v>
      </c>
      <c r="D886" s="180">
        <v>44679</v>
      </c>
      <c r="E886" s="181">
        <v>15.9</v>
      </c>
      <c r="F886" s="181">
        <v>1.0165</v>
      </c>
      <c r="G886" s="181">
        <v>1.4031</v>
      </c>
      <c r="H886" s="181">
        <v>-0.93459999999999999</v>
      </c>
      <c r="I886" s="181">
        <v>-1.9124000000000001</v>
      </c>
      <c r="J886" s="181">
        <v>-6.2899999999999998E-2</v>
      </c>
      <c r="K886" s="181">
        <v>-0.56289999999999996</v>
      </c>
      <c r="L886" s="181">
        <v>-4.8474000000000004</v>
      </c>
      <c r="M886" s="181">
        <v>10.6472</v>
      </c>
      <c r="N886" s="181">
        <v>19.6388</v>
      </c>
      <c r="O886" s="181">
        <v>15.1929</v>
      </c>
      <c r="P886" s="181"/>
      <c r="Q886" s="181">
        <v>10.9922</v>
      </c>
      <c r="R886" s="181">
        <v>34.3416</v>
      </c>
      <c r="S886" s="124"/>
      <c r="T886" s="127"/>
      <c r="U886" s="128"/>
      <c r="V886" s="128"/>
      <c r="W886" s="128"/>
      <c r="X886" s="128"/>
      <c r="Y886" s="128"/>
      <c r="Z886" s="128"/>
      <c r="AA886" s="128"/>
      <c r="AB886" s="128"/>
      <c r="AC886" s="128"/>
      <c r="AD886" s="128"/>
      <c r="AE886" s="128"/>
      <c r="AF886" s="128"/>
      <c r="AG886" s="128"/>
      <c r="AH886" s="128"/>
    </row>
    <row r="887" spans="1:34" x14ac:dyDescent="0.3">
      <c r="A887" s="177" t="s">
        <v>796</v>
      </c>
      <c r="B887" s="177" t="s">
        <v>811</v>
      </c>
      <c r="C887" s="177">
        <v>141919</v>
      </c>
      <c r="D887" s="180">
        <v>44679</v>
      </c>
      <c r="E887" s="181">
        <v>14.91</v>
      </c>
      <c r="F887" s="181">
        <v>1.0163</v>
      </c>
      <c r="G887" s="181">
        <v>1.4286000000000001</v>
      </c>
      <c r="H887" s="181">
        <v>-0.93020000000000003</v>
      </c>
      <c r="I887" s="181">
        <v>-1.9078999999999999</v>
      </c>
      <c r="J887" s="181">
        <v>-6.7000000000000004E-2</v>
      </c>
      <c r="K887" s="181">
        <v>-0.73240000000000005</v>
      </c>
      <c r="L887" s="181">
        <v>-5.2130000000000001</v>
      </c>
      <c r="M887" s="181">
        <v>9.9558</v>
      </c>
      <c r="N887" s="181">
        <v>18.6158</v>
      </c>
      <c r="O887" s="181">
        <v>14.124599999999999</v>
      </c>
      <c r="P887" s="181"/>
      <c r="Q887" s="181">
        <v>9.3991000000000007</v>
      </c>
      <c r="R887" s="181">
        <v>33.149900000000002</v>
      </c>
      <c r="S887" s="124"/>
      <c r="T887" s="127"/>
      <c r="U887" s="128"/>
      <c r="V887" s="128"/>
      <c r="W887" s="128"/>
      <c r="X887" s="128"/>
      <c r="Y887" s="128"/>
      <c r="Z887" s="128"/>
      <c r="AA887" s="128"/>
      <c r="AB887" s="128"/>
      <c r="AC887" s="128"/>
      <c r="AD887" s="128"/>
      <c r="AE887" s="128"/>
      <c r="AF887" s="128"/>
      <c r="AG887" s="128"/>
      <c r="AH887" s="128"/>
    </row>
    <row r="888" spans="1:34" x14ac:dyDescent="0.3">
      <c r="A888" s="177" t="s">
        <v>796</v>
      </c>
      <c r="B888" s="177" t="s">
        <v>812</v>
      </c>
      <c r="C888" s="177">
        <v>118421</v>
      </c>
      <c r="D888" s="180">
        <v>44679</v>
      </c>
      <c r="E888" s="181">
        <v>59.09</v>
      </c>
      <c r="F888" s="181">
        <v>1.0604</v>
      </c>
      <c r="G888" s="181">
        <v>0.88780000000000003</v>
      </c>
      <c r="H888" s="181">
        <v>-1.7459</v>
      </c>
      <c r="I888" s="181">
        <v>-2.5078</v>
      </c>
      <c r="J888" s="181">
        <v>-0.32050000000000001</v>
      </c>
      <c r="K888" s="181">
        <v>-2.2336</v>
      </c>
      <c r="L888" s="181">
        <v>-3.8249</v>
      </c>
      <c r="M888" s="181">
        <v>6.2770000000000001</v>
      </c>
      <c r="N888" s="181">
        <v>15.908200000000001</v>
      </c>
      <c r="O888" s="181">
        <v>13.9346</v>
      </c>
      <c r="P888" s="181">
        <v>11.8675</v>
      </c>
      <c r="Q888" s="181">
        <v>12.3293</v>
      </c>
      <c r="R888" s="181">
        <v>32.593699999999998</v>
      </c>
      <c r="S888" s="124"/>
      <c r="T888" s="127"/>
      <c r="U888" s="128"/>
      <c r="V888" s="128"/>
      <c r="W888" s="128"/>
      <c r="X888" s="128"/>
      <c r="Y888" s="128"/>
      <c r="Z888" s="128"/>
      <c r="AA888" s="128"/>
      <c r="AB888" s="128"/>
      <c r="AC888" s="128"/>
      <c r="AD888" s="128"/>
      <c r="AE888" s="128"/>
      <c r="AF888" s="128"/>
      <c r="AG888" s="128"/>
      <c r="AH888" s="128"/>
    </row>
    <row r="889" spans="1:34" x14ac:dyDescent="0.3">
      <c r="A889" s="177" t="s">
        <v>796</v>
      </c>
      <c r="B889" s="177" t="s">
        <v>813</v>
      </c>
      <c r="C889" s="177">
        <v>108592</v>
      </c>
      <c r="D889" s="180">
        <v>44679</v>
      </c>
      <c r="E889" s="181">
        <v>52.33</v>
      </c>
      <c r="F889" s="181">
        <v>1.0622</v>
      </c>
      <c r="G889" s="181">
        <v>0.88680000000000003</v>
      </c>
      <c r="H889" s="181">
        <v>-1.7645999999999999</v>
      </c>
      <c r="I889" s="181">
        <v>-2.5693999999999999</v>
      </c>
      <c r="J889" s="181">
        <v>-0.43759999999999999</v>
      </c>
      <c r="K889" s="181">
        <v>-2.5512000000000001</v>
      </c>
      <c r="L889" s="181">
        <v>-4.4724000000000004</v>
      </c>
      <c r="M889" s="181">
        <v>5.2070999999999996</v>
      </c>
      <c r="N889" s="181">
        <v>14.3575</v>
      </c>
      <c r="O889" s="181">
        <v>12.405900000000001</v>
      </c>
      <c r="P889" s="181">
        <v>10.244199999999999</v>
      </c>
      <c r="Q889" s="181">
        <v>10.805999999999999</v>
      </c>
      <c r="R889" s="181">
        <v>30.814699999999998</v>
      </c>
      <c r="S889" s="124"/>
      <c r="T889" s="127"/>
      <c r="U889" s="128"/>
      <c r="V889" s="128"/>
      <c r="W889" s="128"/>
      <c r="X889" s="128"/>
      <c r="Y889" s="128"/>
      <c r="Z889" s="128"/>
      <c r="AA889" s="128"/>
      <c r="AB889" s="128"/>
      <c r="AC889" s="128"/>
      <c r="AD889" s="128"/>
      <c r="AE889" s="128"/>
      <c r="AF889" s="128"/>
      <c r="AG889" s="128"/>
      <c r="AH889" s="128"/>
    </row>
    <row r="890" spans="1:34" x14ac:dyDescent="0.3">
      <c r="A890" s="177" t="s">
        <v>796</v>
      </c>
      <c r="B890" s="177" t="s">
        <v>814</v>
      </c>
      <c r="C890" s="177">
        <v>131580</v>
      </c>
      <c r="D890" s="180">
        <v>44679</v>
      </c>
      <c r="E890" s="181">
        <v>31.5459</v>
      </c>
      <c r="F890" s="181">
        <v>1.0609999999999999</v>
      </c>
      <c r="G890" s="181">
        <v>1.1404000000000001</v>
      </c>
      <c r="H890" s="181">
        <v>-1.2422</v>
      </c>
      <c r="I890" s="181">
        <v>-2.9308999999999998</v>
      </c>
      <c r="J890" s="181">
        <v>0.64380000000000004</v>
      </c>
      <c r="K890" s="181">
        <v>-3.3197000000000001</v>
      </c>
      <c r="L890" s="181">
        <v>-5.5385</v>
      </c>
      <c r="M890" s="181">
        <v>5.2771999999999997</v>
      </c>
      <c r="N890" s="181">
        <v>19.682400000000001</v>
      </c>
      <c r="O890" s="181">
        <v>23.196899999999999</v>
      </c>
      <c r="P890" s="181">
        <v>18.024899999999999</v>
      </c>
      <c r="Q890" s="181">
        <v>16.556899999999999</v>
      </c>
      <c r="R890" s="181">
        <v>39.8491</v>
      </c>
      <c r="S890" s="124"/>
      <c r="T890" s="127"/>
      <c r="U890" s="128"/>
      <c r="V890" s="128"/>
      <c r="W890" s="128"/>
      <c r="X890" s="128"/>
      <c r="Y890" s="128"/>
      <c r="Z890" s="128"/>
      <c r="AA890" s="128"/>
      <c r="AB890" s="128"/>
      <c r="AC890" s="128"/>
      <c r="AD890" s="128"/>
      <c r="AE890" s="128"/>
      <c r="AF890" s="128"/>
      <c r="AG890" s="128"/>
      <c r="AH890" s="128"/>
    </row>
    <row r="891" spans="1:34" x14ac:dyDescent="0.3">
      <c r="A891" s="177" t="s">
        <v>796</v>
      </c>
      <c r="B891" s="177" t="s">
        <v>815</v>
      </c>
      <c r="C891" s="177">
        <v>131578</v>
      </c>
      <c r="D891" s="180">
        <v>44679</v>
      </c>
      <c r="E891" s="181">
        <v>28.733699999999999</v>
      </c>
      <c r="F891" s="181">
        <v>1.0583</v>
      </c>
      <c r="G891" s="181">
        <v>1.1318999999999999</v>
      </c>
      <c r="H891" s="181">
        <v>-1.2622</v>
      </c>
      <c r="I891" s="181">
        <v>-2.9731999999999998</v>
      </c>
      <c r="J891" s="181">
        <v>0.55359999999999998</v>
      </c>
      <c r="K891" s="181">
        <v>-3.5775000000000001</v>
      </c>
      <c r="L891" s="181">
        <v>-6.0473999999999997</v>
      </c>
      <c r="M891" s="181">
        <v>4.4170999999999996</v>
      </c>
      <c r="N891" s="181">
        <v>18.3626</v>
      </c>
      <c r="O891" s="181">
        <v>21.651900000000001</v>
      </c>
      <c r="P891" s="181">
        <v>16.424700000000001</v>
      </c>
      <c r="Q891" s="181">
        <v>15.1145</v>
      </c>
      <c r="R891" s="181">
        <v>38.238700000000001</v>
      </c>
      <c r="S891" s="124"/>
      <c r="T891" s="127"/>
      <c r="U891" s="128"/>
      <c r="V891" s="128"/>
      <c r="W891" s="128"/>
      <c r="X891" s="128"/>
      <c r="Y891" s="128"/>
      <c r="Z891" s="128"/>
      <c r="AA891" s="128"/>
      <c r="AB891" s="128"/>
      <c r="AC891" s="128"/>
      <c r="AD891" s="128"/>
      <c r="AE891" s="128"/>
      <c r="AF891" s="128"/>
      <c r="AG891" s="128"/>
      <c r="AH891" s="128"/>
    </row>
    <row r="892" spans="1:34" x14ac:dyDescent="0.3">
      <c r="A892" s="177" t="s">
        <v>796</v>
      </c>
      <c r="B892" s="177" t="s">
        <v>1787</v>
      </c>
      <c r="C892" s="177">
        <v>148481</v>
      </c>
      <c r="D892" s="180">
        <v>44679</v>
      </c>
      <c r="E892" s="181">
        <v>15.34</v>
      </c>
      <c r="F892" s="181">
        <v>1.2541</v>
      </c>
      <c r="G892" s="181">
        <v>1.3879999999999999</v>
      </c>
      <c r="H892" s="181">
        <v>-1.9807999999999999</v>
      </c>
      <c r="I892" s="181">
        <v>-1.7297</v>
      </c>
      <c r="J892" s="181">
        <v>-0.71199999999999997</v>
      </c>
      <c r="K892" s="181">
        <v>-3.9449000000000001</v>
      </c>
      <c r="L892" s="181">
        <v>-5.6</v>
      </c>
      <c r="M892" s="181">
        <v>7.5735999999999999</v>
      </c>
      <c r="N892" s="181">
        <v>22.0366</v>
      </c>
      <c r="O892" s="181"/>
      <c r="P892" s="181"/>
      <c r="Q892" s="181">
        <v>31.145700000000001</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796</v>
      </c>
      <c r="B893" s="177" t="s">
        <v>1788</v>
      </c>
      <c r="C893" s="177">
        <v>148483</v>
      </c>
      <c r="D893" s="180">
        <v>44679</v>
      </c>
      <c r="E893" s="181">
        <v>14.91</v>
      </c>
      <c r="F893" s="181">
        <v>1.1533</v>
      </c>
      <c r="G893" s="181">
        <v>1.2907999999999999</v>
      </c>
      <c r="H893" s="181">
        <v>-2.0367999999999999</v>
      </c>
      <c r="I893" s="181">
        <v>-1.8432999999999999</v>
      </c>
      <c r="J893" s="181">
        <v>-0.93020000000000003</v>
      </c>
      <c r="K893" s="181">
        <v>-4.3617999999999997</v>
      </c>
      <c r="L893" s="181">
        <v>-6.4617000000000004</v>
      </c>
      <c r="M893" s="181">
        <v>6.1210000000000004</v>
      </c>
      <c r="N893" s="181">
        <v>19.8553</v>
      </c>
      <c r="O893" s="181"/>
      <c r="P893" s="181"/>
      <c r="Q893" s="181">
        <v>28.803999999999998</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796</v>
      </c>
      <c r="B894" s="177" t="s">
        <v>2051</v>
      </c>
      <c r="C894" s="177">
        <v>120488</v>
      </c>
      <c r="D894" s="180">
        <v>44679</v>
      </c>
      <c r="E894" s="181">
        <v>12.841799999999999</v>
      </c>
      <c r="F894" s="181">
        <v>0.66159999999999997</v>
      </c>
      <c r="G894" s="181">
        <v>1.0584</v>
      </c>
      <c r="H894" s="181">
        <v>-0.95789999999999997</v>
      </c>
      <c r="I894" s="181">
        <v>-1.3323</v>
      </c>
      <c r="J894" s="181">
        <v>0.48509999999999998</v>
      </c>
      <c r="K894" s="181">
        <v>-0.247</v>
      </c>
      <c r="L894" s="181">
        <v>-5.6803999999999997</v>
      </c>
      <c r="M894" s="181">
        <v>10.23</v>
      </c>
      <c r="N894" s="181">
        <v>14.8065</v>
      </c>
      <c r="O894" s="181">
        <v>8.6677999999999997</v>
      </c>
      <c r="P894" s="181">
        <v>9.4954999999999998</v>
      </c>
      <c r="Q894" s="181">
        <v>13.676</v>
      </c>
      <c r="R894" s="181">
        <v>28.6816</v>
      </c>
      <c r="S894" s="124"/>
      <c r="T894" s="127"/>
      <c r="U894" s="128"/>
      <c r="V894" s="128"/>
      <c r="W894" s="128"/>
      <c r="X894" s="128"/>
      <c r="Y894" s="128"/>
      <c r="Z894" s="128"/>
      <c r="AA894" s="128"/>
      <c r="AB894" s="128"/>
      <c r="AC894" s="128"/>
      <c r="AD894" s="128"/>
      <c r="AE894" s="128"/>
      <c r="AF894" s="128"/>
      <c r="AG894" s="128"/>
      <c r="AH894" s="128"/>
    </row>
    <row r="895" spans="1:34" x14ac:dyDescent="0.3">
      <c r="A895" s="177" t="s">
        <v>796</v>
      </c>
      <c r="B895" s="177" t="s">
        <v>2052</v>
      </c>
      <c r="C895" s="177">
        <v>107410</v>
      </c>
      <c r="D895" s="180">
        <v>44679</v>
      </c>
      <c r="E895" s="181">
        <v>11.428599999999999</v>
      </c>
      <c r="F895" s="181">
        <v>0.65880000000000005</v>
      </c>
      <c r="G895" s="181">
        <v>1.0512999999999999</v>
      </c>
      <c r="H895" s="181">
        <v>-0.9748</v>
      </c>
      <c r="I895" s="181">
        <v>-1.3688</v>
      </c>
      <c r="J895" s="181">
        <v>0.41289999999999999</v>
      </c>
      <c r="K895" s="181">
        <v>-0.4365</v>
      </c>
      <c r="L895" s="181">
        <v>-6.1143999999999998</v>
      </c>
      <c r="M895" s="181">
        <v>9.4190000000000005</v>
      </c>
      <c r="N895" s="181">
        <v>13.6496</v>
      </c>
      <c r="O895" s="181">
        <v>7.2042999999999999</v>
      </c>
      <c r="P895" s="181">
        <v>8.1229999999999993</v>
      </c>
      <c r="Q895" s="181">
        <v>0.94779999999999998</v>
      </c>
      <c r="R895" s="181">
        <v>27.262</v>
      </c>
      <c r="S895" s="124"/>
      <c r="T895" s="127"/>
      <c r="U895" s="128"/>
      <c r="V895" s="128"/>
      <c r="W895" s="128"/>
      <c r="X895" s="128"/>
      <c r="Y895" s="128"/>
      <c r="Z895" s="128"/>
      <c r="AA895" s="128"/>
      <c r="AB895" s="128"/>
      <c r="AC895" s="128"/>
      <c r="AD895" s="128"/>
      <c r="AE895" s="128"/>
      <c r="AF895" s="128"/>
      <c r="AG895" s="128"/>
      <c r="AH895" s="128"/>
    </row>
    <row r="896" spans="1:34" x14ac:dyDescent="0.3">
      <c r="A896" s="177" t="s">
        <v>796</v>
      </c>
      <c r="B896" s="177" t="s">
        <v>816</v>
      </c>
      <c r="C896" s="177">
        <v>147473</v>
      </c>
      <c r="D896" s="180">
        <v>44679</v>
      </c>
      <c r="E896" s="181">
        <v>16.945</v>
      </c>
      <c r="F896" s="181">
        <v>1.0616000000000001</v>
      </c>
      <c r="G896" s="181">
        <v>0.8871</v>
      </c>
      <c r="H896" s="181">
        <v>-1.3966000000000001</v>
      </c>
      <c r="I896" s="181">
        <v>-1.8364</v>
      </c>
      <c r="J896" s="181">
        <v>1.6740999999999999</v>
      </c>
      <c r="K896" s="181">
        <v>-1.0338000000000001</v>
      </c>
      <c r="L896" s="181">
        <v>-2.3736999999999999</v>
      </c>
      <c r="M896" s="181">
        <v>10.0754</v>
      </c>
      <c r="N896" s="181">
        <v>20.5106</v>
      </c>
      <c r="O896" s="181"/>
      <c r="P896" s="181"/>
      <c r="Q896" s="181">
        <v>20.837800000000001</v>
      </c>
      <c r="R896" s="181">
        <v>38.255200000000002</v>
      </c>
      <c r="S896" s="124"/>
      <c r="T896" s="127"/>
      <c r="U896" s="128"/>
      <c r="V896" s="128"/>
      <c r="W896" s="128"/>
      <c r="X896" s="128"/>
      <c r="Y896" s="128"/>
      <c r="Z896" s="128"/>
      <c r="AA896" s="128"/>
      <c r="AB896" s="128"/>
      <c r="AC896" s="128"/>
      <c r="AD896" s="128"/>
      <c r="AE896" s="128"/>
      <c r="AF896" s="128"/>
      <c r="AG896" s="128"/>
      <c r="AH896" s="128"/>
    </row>
    <row r="897" spans="1:34" x14ac:dyDescent="0.3">
      <c r="A897" s="177" t="s">
        <v>796</v>
      </c>
      <c r="B897" s="177" t="s">
        <v>817</v>
      </c>
      <c r="C897" s="177">
        <v>147477</v>
      </c>
      <c r="D897" s="180">
        <v>44679</v>
      </c>
      <c r="E897" s="181">
        <v>16.152999999999999</v>
      </c>
      <c r="F897" s="181">
        <v>1.0572999999999999</v>
      </c>
      <c r="G897" s="181">
        <v>0.87429999999999997</v>
      </c>
      <c r="H897" s="181">
        <v>-1.4279999999999999</v>
      </c>
      <c r="I897" s="181">
        <v>-1.9068000000000001</v>
      </c>
      <c r="J897" s="181">
        <v>1.5337000000000001</v>
      </c>
      <c r="K897" s="181">
        <v>-1.4279999999999999</v>
      </c>
      <c r="L897" s="181">
        <v>-3.1652999999999998</v>
      </c>
      <c r="M897" s="181">
        <v>8.7378</v>
      </c>
      <c r="N897" s="181">
        <v>18.554099999999998</v>
      </c>
      <c r="O897" s="181"/>
      <c r="P897" s="181"/>
      <c r="Q897" s="181">
        <v>18.779599999999999</v>
      </c>
      <c r="R897" s="181">
        <v>35.931800000000003</v>
      </c>
      <c r="S897" s="124"/>
      <c r="T897" s="127"/>
      <c r="U897" s="128"/>
      <c r="V897" s="128"/>
      <c r="W897" s="128"/>
      <c r="X897" s="128"/>
      <c r="Y897" s="128"/>
      <c r="Z897" s="128"/>
      <c r="AA897" s="128"/>
      <c r="AB897" s="128"/>
      <c r="AC897" s="128"/>
      <c r="AD897" s="128"/>
      <c r="AE897" s="128"/>
      <c r="AF897" s="128"/>
      <c r="AG897" s="128"/>
      <c r="AH897" s="128"/>
    </row>
    <row r="898" spans="1:34" x14ac:dyDescent="0.3">
      <c r="A898" s="177" t="s">
        <v>796</v>
      </c>
      <c r="B898" s="177" t="s">
        <v>818</v>
      </c>
      <c r="C898" s="177">
        <v>145376</v>
      </c>
      <c r="D898" s="180">
        <v>44679</v>
      </c>
      <c r="E898" s="181">
        <v>16.113</v>
      </c>
      <c r="F898" s="181">
        <v>1.1361000000000001</v>
      </c>
      <c r="G898" s="181">
        <v>1.8069999999999999</v>
      </c>
      <c r="H898" s="181">
        <v>-0.86750000000000005</v>
      </c>
      <c r="I898" s="181">
        <v>-0.84309999999999996</v>
      </c>
      <c r="J898" s="181">
        <v>1.3331999999999999</v>
      </c>
      <c r="K898" s="181">
        <v>-1.5940000000000001</v>
      </c>
      <c r="L898" s="181">
        <v>-3.4861</v>
      </c>
      <c r="M898" s="181">
        <v>1.0346</v>
      </c>
      <c r="N898" s="181">
        <v>11.8104</v>
      </c>
      <c r="O898" s="181">
        <v>13.7745</v>
      </c>
      <c r="P898" s="181"/>
      <c r="Q898" s="181">
        <v>14.694599999999999</v>
      </c>
      <c r="R898" s="181">
        <v>27.673200000000001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77" t="s">
        <v>796</v>
      </c>
      <c r="B899" s="177" t="s">
        <v>819</v>
      </c>
      <c r="C899" s="177">
        <v>145378</v>
      </c>
      <c r="D899" s="180">
        <v>44679</v>
      </c>
      <c r="E899" s="181">
        <v>15.48</v>
      </c>
      <c r="F899" s="181">
        <v>1.1368</v>
      </c>
      <c r="G899" s="181">
        <v>1.7951999999999999</v>
      </c>
      <c r="H899" s="181">
        <v>-0.88990000000000002</v>
      </c>
      <c r="I899" s="181">
        <v>-0.88990000000000002</v>
      </c>
      <c r="J899" s="181">
        <v>1.2294</v>
      </c>
      <c r="K899" s="181">
        <v>-1.8887</v>
      </c>
      <c r="L899" s="181">
        <v>-4.0773000000000001</v>
      </c>
      <c r="M899" s="181">
        <v>9.7000000000000003E-2</v>
      </c>
      <c r="N899" s="181">
        <v>10.4373</v>
      </c>
      <c r="O899" s="181">
        <v>12.4573</v>
      </c>
      <c r="P899" s="181"/>
      <c r="Q899" s="181">
        <v>13.381</v>
      </c>
      <c r="R899" s="181">
        <v>26.158999999999999</v>
      </c>
      <c r="S899" s="124"/>
      <c r="T899" s="127"/>
      <c r="U899" s="128"/>
      <c r="V899" s="128"/>
      <c r="W899" s="128"/>
      <c r="X899" s="128"/>
      <c r="Y899" s="128"/>
      <c r="Z899" s="128"/>
      <c r="AA899" s="128"/>
      <c r="AB899" s="128"/>
      <c r="AC899" s="128"/>
      <c r="AD899" s="128"/>
      <c r="AE899" s="128"/>
      <c r="AF899" s="128"/>
      <c r="AG899" s="128"/>
      <c r="AH899" s="128"/>
    </row>
    <row r="900" spans="1:34" x14ac:dyDescent="0.3">
      <c r="A900" s="177" t="s">
        <v>796</v>
      </c>
      <c r="B900" s="177" t="s">
        <v>1789</v>
      </c>
      <c r="C900" s="177">
        <v>148567</v>
      </c>
      <c r="D900" s="180">
        <v>44679</v>
      </c>
      <c r="E900" s="181">
        <v>15.647500000000001</v>
      </c>
      <c r="F900" s="181">
        <v>0.88070000000000004</v>
      </c>
      <c r="G900" s="181">
        <v>1.1958</v>
      </c>
      <c r="H900" s="181">
        <v>-1.2064999999999999</v>
      </c>
      <c r="I900" s="181">
        <v>-1.8312999999999999</v>
      </c>
      <c r="J900" s="181">
        <v>0.50490000000000002</v>
      </c>
      <c r="K900" s="181">
        <v>0.99460000000000004</v>
      </c>
      <c r="L900" s="181">
        <v>-0.31790000000000002</v>
      </c>
      <c r="M900" s="181">
        <v>11.851699999999999</v>
      </c>
      <c r="N900" s="181">
        <v>25.389700000000001</v>
      </c>
      <c r="O900" s="181"/>
      <c r="P900" s="181"/>
      <c r="Q900" s="181">
        <v>36.355499999999999</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796</v>
      </c>
      <c r="B901" s="177" t="s">
        <v>1790</v>
      </c>
      <c r="C901" s="177">
        <v>148571</v>
      </c>
      <c r="D901" s="180">
        <v>44679</v>
      </c>
      <c r="E901" s="181">
        <v>15.157</v>
      </c>
      <c r="F901" s="181">
        <v>0.87519999999999998</v>
      </c>
      <c r="G901" s="181">
        <v>1.1795</v>
      </c>
      <c r="H901" s="181">
        <v>-1.2432000000000001</v>
      </c>
      <c r="I901" s="181">
        <v>-1.911</v>
      </c>
      <c r="J901" s="181">
        <v>0.33029999999999998</v>
      </c>
      <c r="K901" s="181">
        <v>0.45069999999999999</v>
      </c>
      <c r="L901" s="181">
        <v>-1.4684999999999999</v>
      </c>
      <c r="M901" s="181">
        <v>9.9608000000000008</v>
      </c>
      <c r="N901" s="181">
        <v>22.631399999999999</v>
      </c>
      <c r="O901" s="181"/>
      <c r="P901" s="181"/>
      <c r="Q901" s="181">
        <v>33.380600000000001</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796</v>
      </c>
      <c r="B902" s="177" t="s">
        <v>820</v>
      </c>
      <c r="C902" s="177">
        <v>147206</v>
      </c>
      <c r="D902" s="180">
        <v>44679</v>
      </c>
      <c r="E902" s="181">
        <v>19.741</v>
      </c>
      <c r="F902" s="181">
        <v>1.0027999999999999</v>
      </c>
      <c r="G902" s="181">
        <v>0.95630000000000004</v>
      </c>
      <c r="H902" s="181">
        <v>-1.4624999999999999</v>
      </c>
      <c r="I902" s="181">
        <v>-2.5425</v>
      </c>
      <c r="J902" s="181">
        <v>1.1114999999999999</v>
      </c>
      <c r="K902" s="181">
        <v>-2.2383999999999999</v>
      </c>
      <c r="L902" s="181">
        <v>-5.4730999999999996</v>
      </c>
      <c r="M902" s="181">
        <v>6.8582999999999998</v>
      </c>
      <c r="N902" s="181">
        <v>20.932400000000001</v>
      </c>
      <c r="O902" s="181"/>
      <c r="P902" s="181"/>
      <c r="Q902" s="181">
        <v>25.8415</v>
      </c>
      <c r="R902" s="181">
        <v>44.487699999999997</v>
      </c>
      <c r="S902" s="124"/>
      <c r="T902" s="127"/>
      <c r="U902" s="128"/>
      <c r="V902" s="128"/>
      <c r="W902" s="128"/>
      <c r="X902" s="128"/>
      <c r="Y902" s="128"/>
      <c r="Z902" s="128"/>
      <c r="AA902" s="128"/>
      <c r="AB902" s="128"/>
      <c r="AC902" s="128"/>
      <c r="AD902" s="128"/>
      <c r="AE902" s="128"/>
      <c r="AF902" s="128"/>
      <c r="AG902" s="128"/>
      <c r="AH902" s="128"/>
    </row>
    <row r="903" spans="1:34" x14ac:dyDescent="0.3">
      <c r="A903" s="177" t="s">
        <v>796</v>
      </c>
      <c r="B903" s="177" t="s">
        <v>821</v>
      </c>
      <c r="C903" s="177">
        <v>147203</v>
      </c>
      <c r="D903" s="180">
        <v>44679</v>
      </c>
      <c r="E903" s="181">
        <v>18.855</v>
      </c>
      <c r="F903" s="181">
        <v>0.99629999999999996</v>
      </c>
      <c r="G903" s="181">
        <v>0.94220000000000004</v>
      </c>
      <c r="H903" s="181">
        <v>-1.4890000000000001</v>
      </c>
      <c r="I903" s="181">
        <v>-2.5983999999999998</v>
      </c>
      <c r="J903" s="181">
        <v>1.0017</v>
      </c>
      <c r="K903" s="181">
        <v>-2.5480999999999998</v>
      </c>
      <c r="L903" s="181">
        <v>-6.1052999999999997</v>
      </c>
      <c r="M903" s="181">
        <v>5.7664999999999997</v>
      </c>
      <c r="N903" s="181">
        <v>19.260000000000002</v>
      </c>
      <c r="O903" s="181"/>
      <c r="P903" s="181"/>
      <c r="Q903" s="181">
        <v>23.903600000000001</v>
      </c>
      <c r="R903" s="181">
        <v>42.3645</v>
      </c>
      <c r="S903" s="124"/>
      <c r="T903" s="127"/>
      <c r="U903" s="128"/>
      <c r="V903" s="128"/>
      <c r="W903" s="128"/>
      <c r="X903" s="128"/>
      <c r="Y903" s="128"/>
      <c r="Z903" s="128"/>
      <c r="AA903" s="128"/>
      <c r="AB903" s="128"/>
      <c r="AC903" s="128"/>
      <c r="AD903" s="128"/>
      <c r="AE903" s="128"/>
      <c r="AF903" s="128"/>
      <c r="AG903" s="128"/>
      <c r="AH903" s="128"/>
    </row>
    <row r="904" spans="1:34" x14ac:dyDescent="0.3">
      <c r="A904" s="177" t="s">
        <v>796</v>
      </c>
      <c r="B904" s="177" t="s">
        <v>822</v>
      </c>
      <c r="C904" s="177">
        <v>122389</v>
      </c>
      <c r="D904" s="180">
        <v>44679</v>
      </c>
      <c r="E904" s="181">
        <v>35.010199999999998</v>
      </c>
      <c r="F904" s="181">
        <v>0.94599999999999995</v>
      </c>
      <c r="G904" s="181">
        <v>1.4850000000000001</v>
      </c>
      <c r="H904" s="181">
        <v>-1.0094000000000001</v>
      </c>
      <c r="I904" s="181">
        <v>-1.5481</v>
      </c>
      <c r="J904" s="181">
        <v>2.0752999999999999</v>
      </c>
      <c r="K904" s="181">
        <v>-1.8009999999999999</v>
      </c>
      <c r="L904" s="181">
        <v>-8.0838999999999999</v>
      </c>
      <c r="M904" s="181">
        <v>0.1376</v>
      </c>
      <c r="N904" s="181">
        <v>5.1364000000000001</v>
      </c>
      <c r="O904" s="181">
        <v>14.0848</v>
      </c>
      <c r="P904" s="181">
        <v>11.0581</v>
      </c>
      <c r="Q904" s="181">
        <v>15.0022</v>
      </c>
      <c r="R904" s="181">
        <v>25.428799999999999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796</v>
      </c>
      <c r="B905" s="177" t="s">
        <v>823</v>
      </c>
      <c r="C905" s="177">
        <v>122387</v>
      </c>
      <c r="D905" s="180">
        <v>44679</v>
      </c>
      <c r="E905" s="181">
        <v>31.083500000000001</v>
      </c>
      <c r="F905" s="181">
        <v>0.94310000000000005</v>
      </c>
      <c r="G905" s="181">
        <v>1.4759</v>
      </c>
      <c r="H905" s="181">
        <v>-1.0303</v>
      </c>
      <c r="I905" s="181">
        <v>-1.5976999999999999</v>
      </c>
      <c r="J905" s="181">
        <v>1.9745999999999999</v>
      </c>
      <c r="K905" s="181">
        <v>-2.0781999999999998</v>
      </c>
      <c r="L905" s="181">
        <v>-8.6166</v>
      </c>
      <c r="M905" s="181">
        <v>-0.75860000000000005</v>
      </c>
      <c r="N905" s="181">
        <v>3.8778999999999999</v>
      </c>
      <c r="O905" s="181">
        <v>12.7128</v>
      </c>
      <c r="P905" s="181">
        <v>9.6767000000000003</v>
      </c>
      <c r="Q905" s="181">
        <v>13.4862</v>
      </c>
      <c r="R905" s="181">
        <v>23.895800000000001</v>
      </c>
      <c r="S905" s="124"/>
      <c r="T905" s="127"/>
      <c r="U905" s="128"/>
      <c r="V905" s="128"/>
      <c r="W905" s="128"/>
      <c r="X905" s="128"/>
      <c r="Y905" s="128"/>
      <c r="Z905" s="128"/>
      <c r="AA905" s="128"/>
      <c r="AB905" s="128"/>
      <c r="AC905" s="128"/>
      <c r="AD905" s="128"/>
      <c r="AE905" s="128"/>
      <c r="AF905" s="128"/>
      <c r="AG905" s="128"/>
      <c r="AH905" s="128"/>
    </row>
    <row r="906" spans="1:34" x14ac:dyDescent="0.3">
      <c r="A906" s="177" t="s">
        <v>796</v>
      </c>
      <c r="B906" s="177" t="s">
        <v>824</v>
      </c>
      <c r="C906" s="177">
        <v>104637</v>
      </c>
      <c r="D906" s="180">
        <v>44679</v>
      </c>
      <c r="E906" s="181">
        <v>78.272900000000007</v>
      </c>
      <c r="F906" s="181">
        <v>1.1504000000000001</v>
      </c>
      <c r="G906" s="181">
        <v>1.4427000000000001</v>
      </c>
      <c r="H906" s="181">
        <v>-0.58489999999999998</v>
      </c>
      <c r="I906" s="181">
        <v>-1.1662999999999999</v>
      </c>
      <c r="J906" s="181">
        <v>2.7989999999999999</v>
      </c>
      <c r="K906" s="181">
        <v>0.90749999999999997</v>
      </c>
      <c r="L906" s="181">
        <v>-0.87480000000000002</v>
      </c>
      <c r="M906" s="181">
        <v>11.7598</v>
      </c>
      <c r="N906" s="181">
        <v>21.130800000000001</v>
      </c>
      <c r="O906" s="181">
        <v>17.857600000000001</v>
      </c>
      <c r="P906" s="181">
        <v>12.5396</v>
      </c>
      <c r="Q906" s="181">
        <v>14.3467</v>
      </c>
      <c r="R906" s="181">
        <v>47.06</v>
      </c>
      <c r="S906" s="124"/>
      <c r="T906" s="127"/>
      <c r="U906" s="128"/>
      <c r="V906" s="128"/>
      <c r="W906" s="128"/>
      <c r="X906" s="128"/>
      <c r="Y906" s="128"/>
      <c r="Z906" s="128"/>
      <c r="AA906" s="128"/>
      <c r="AB906" s="128"/>
      <c r="AC906" s="128"/>
      <c r="AD906" s="128"/>
      <c r="AE906" s="128"/>
      <c r="AF906" s="128"/>
      <c r="AG906" s="128"/>
      <c r="AH906" s="128"/>
    </row>
    <row r="907" spans="1:34" x14ac:dyDescent="0.3">
      <c r="A907" s="177" t="s">
        <v>796</v>
      </c>
      <c r="B907" s="177" t="s">
        <v>825</v>
      </c>
      <c r="C907" s="177">
        <v>118692</v>
      </c>
      <c r="D907" s="180">
        <v>44679</v>
      </c>
      <c r="E907" s="181">
        <v>84.257199999999997</v>
      </c>
      <c r="F907" s="181">
        <v>1.1537999999999999</v>
      </c>
      <c r="G907" s="181">
        <v>1.4533</v>
      </c>
      <c r="H907" s="181">
        <v>-0.5605</v>
      </c>
      <c r="I907" s="181">
        <v>-1.1142000000000001</v>
      </c>
      <c r="J907" s="181">
        <v>2.9097</v>
      </c>
      <c r="K907" s="181">
        <v>1.1384000000000001</v>
      </c>
      <c r="L907" s="181">
        <v>-0.47899999999999998</v>
      </c>
      <c r="M907" s="181">
        <v>12.394500000000001</v>
      </c>
      <c r="N907" s="181">
        <v>22.0259</v>
      </c>
      <c r="O907" s="181">
        <v>18.666</v>
      </c>
      <c r="P907" s="181">
        <v>13.430300000000001</v>
      </c>
      <c r="Q907" s="181">
        <v>18.5106</v>
      </c>
      <c r="R907" s="181">
        <v>48.087600000000002</v>
      </c>
      <c r="S907" s="124"/>
      <c r="T907" s="127"/>
      <c r="U907" s="128"/>
      <c r="V907" s="128"/>
      <c r="W907" s="128"/>
      <c r="X907" s="128"/>
      <c r="Y907" s="128"/>
      <c r="Z907" s="128"/>
      <c r="AA907" s="128"/>
      <c r="AB907" s="128"/>
      <c r="AC907" s="128"/>
      <c r="AD907" s="128"/>
      <c r="AE907" s="128"/>
      <c r="AF907" s="128"/>
      <c r="AG907" s="128"/>
      <c r="AH907" s="128"/>
    </row>
    <row r="908" spans="1:34" x14ac:dyDescent="0.3">
      <c r="A908" s="177" t="s">
        <v>796</v>
      </c>
      <c r="B908" s="177" t="s">
        <v>826</v>
      </c>
      <c r="C908" s="177">
        <v>109275</v>
      </c>
      <c r="D908" s="180">
        <v>44679</v>
      </c>
      <c r="E908" s="181">
        <v>56.360199999999999</v>
      </c>
      <c r="F908" s="181">
        <v>0.47399999999999998</v>
      </c>
      <c r="G908" s="181">
        <v>2.1459000000000001</v>
      </c>
      <c r="H908" s="181">
        <v>-1.2956000000000001</v>
      </c>
      <c r="I908" s="181">
        <v>-0.78700000000000003</v>
      </c>
      <c r="J908" s="181">
        <v>4.8486000000000002</v>
      </c>
      <c r="K908" s="181">
        <v>7.9249000000000001</v>
      </c>
      <c r="L908" s="181">
        <v>6.5465</v>
      </c>
      <c r="M908" s="181">
        <v>9.9757999999999996</v>
      </c>
      <c r="N908" s="181">
        <v>20.0029</v>
      </c>
      <c r="O908" s="181">
        <v>21.1</v>
      </c>
      <c r="P908" s="181">
        <v>14.866300000000001</v>
      </c>
      <c r="Q908" s="181">
        <v>13.402900000000001</v>
      </c>
      <c r="R908" s="181">
        <v>44.964799999999997</v>
      </c>
      <c r="S908" s="124"/>
      <c r="T908" s="127"/>
      <c r="U908" s="128"/>
      <c r="V908" s="128"/>
      <c r="W908" s="128"/>
      <c r="X908" s="128"/>
      <c r="Y908" s="128"/>
      <c r="Z908" s="128"/>
      <c r="AA908" s="128"/>
      <c r="AB908" s="128"/>
      <c r="AC908" s="128"/>
      <c r="AD908" s="128"/>
      <c r="AE908" s="128"/>
      <c r="AF908" s="128"/>
      <c r="AG908" s="128"/>
      <c r="AH908" s="128"/>
    </row>
    <row r="909" spans="1:34" x14ac:dyDescent="0.3">
      <c r="A909" s="177" t="s">
        <v>796</v>
      </c>
      <c r="B909" s="177" t="s">
        <v>827</v>
      </c>
      <c r="C909" s="177">
        <v>120834</v>
      </c>
      <c r="D909" s="180">
        <v>44679</v>
      </c>
      <c r="E909" s="181">
        <v>59.278799999999997</v>
      </c>
      <c r="F909" s="181">
        <v>0.47949999999999998</v>
      </c>
      <c r="G909" s="181">
        <v>2.1631</v>
      </c>
      <c r="H909" s="181">
        <v>-1.2567999999999999</v>
      </c>
      <c r="I909" s="181">
        <v>-0.69210000000000005</v>
      </c>
      <c r="J909" s="181">
        <v>4.9612999999999996</v>
      </c>
      <c r="K909" s="181">
        <v>8.3782999999999994</v>
      </c>
      <c r="L909" s="181">
        <v>7.5590000000000002</v>
      </c>
      <c r="M909" s="181">
        <v>11.668799999999999</v>
      </c>
      <c r="N909" s="181">
        <v>22.579699999999999</v>
      </c>
      <c r="O909" s="181">
        <v>23.260100000000001</v>
      </c>
      <c r="P909" s="181">
        <v>16.280899999999999</v>
      </c>
      <c r="Q909" s="181">
        <v>18.088699999999999</v>
      </c>
      <c r="R909" s="181">
        <v>47.889400000000002</v>
      </c>
      <c r="S909" s="124"/>
      <c r="T909" s="127"/>
      <c r="U909" s="128"/>
      <c r="V909" s="128"/>
      <c r="W909" s="128"/>
      <c r="X909" s="128"/>
      <c r="Y909" s="128"/>
      <c r="Z909" s="128"/>
      <c r="AA909" s="128"/>
      <c r="AB909" s="128"/>
      <c r="AC909" s="128"/>
      <c r="AD909" s="128"/>
      <c r="AE909" s="128"/>
      <c r="AF909" s="128"/>
      <c r="AG909" s="128"/>
      <c r="AH909" s="128"/>
    </row>
    <row r="910" spans="1:34" x14ac:dyDescent="0.3">
      <c r="A910" s="177" t="s">
        <v>796</v>
      </c>
      <c r="B910" s="177" t="s">
        <v>828</v>
      </c>
      <c r="C910" s="177">
        <v>119727</v>
      </c>
      <c r="D910" s="180">
        <v>44679</v>
      </c>
      <c r="E910" s="181">
        <v>247.2491</v>
      </c>
      <c r="F910" s="181">
        <v>0.23319999999999999</v>
      </c>
      <c r="G910" s="181">
        <v>-0.34810000000000002</v>
      </c>
      <c r="H910" s="181">
        <v>-2.5005999999999999</v>
      </c>
      <c r="I910" s="181">
        <v>-3.3412999999999999</v>
      </c>
      <c r="J910" s="181">
        <v>-1.2333000000000001</v>
      </c>
      <c r="K910" s="181">
        <v>-2.9392999999999998</v>
      </c>
      <c r="L910" s="181">
        <v>-7.3597000000000001</v>
      </c>
      <c r="M910" s="181">
        <v>6.5476999999999999</v>
      </c>
      <c r="N910" s="181">
        <v>19.428999999999998</v>
      </c>
      <c r="O910" s="181">
        <v>18.177499999999998</v>
      </c>
      <c r="P910" s="181">
        <v>16.950600000000001</v>
      </c>
      <c r="Q910" s="181">
        <v>16.0976</v>
      </c>
      <c r="R910" s="181">
        <v>35.100200000000001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77" t="s">
        <v>796</v>
      </c>
      <c r="B911" s="177" t="s">
        <v>829</v>
      </c>
      <c r="C911" s="177">
        <v>102756</v>
      </c>
      <c r="D911" s="180">
        <v>44679</v>
      </c>
      <c r="E911" s="181">
        <v>226.54050000000001</v>
      </c>
      <c r="F911" s="181">
        <v>0.2301</v>
      </c>
      <c r="G911" s="181">
        <v>-0.3574</v>
      </c>
      <c r="H911" s="181">
        <v>-2.5196999999999998</v>
      </c>
      <c r="I911" s="181">
        <v>-3.3822999999999999</v>
      </c>
      <c r="J911" s="181">
        <v>-1.325</v>
      </c>
      <c r="K911" s="181">
        <v>-3.2101000000000002</v>
      </c>
      <c r="L911" s="181">
        <v>-7.8738000000000001</v>
      </c>
      <c r="M911" s="181">
        <v>5.6840999999999999</v>
      </c>
      <c r="N911" s="181">
        <v>18.146000000000001</v>
      </c>
      <c r="O911" s="181">
        <v>16.947099999999999</v>
      </c>
      <c r="P911" s="181">
        <v>15.7607</v>
      </c>
      <c r="Q911" s="181">
        <v>19.450800000000001</v>
      </c>
      <c r="R911" s="181">
        <v>33.657600000000002</v>
      </c>
      <c r="S911" s="124"/>
      <c r="T911" s="127"/>
      <c r="U911" s="128"/>
      <c r="V911" s="128"/>
      <c r="W911" s="128"/>
      <c r="X911" s="128"/>
      <c r="Y911" s="128"/>
      <c r="Z911" s="128"/>
      <c r="AA911" s="128"/>
      <c r="AB911" s="128"/>
      <c r="AC911" s="128"/>
      <c r="AD911" s="128"/>
      <c r="AE911" s="128"/>
      <c r="AF911" s="128"/>
      <c r="AG911" s="128"/>
      <c r="AH911" s="128"/>
    </row>
    <row r="912" spans="1:34" x14ac:dyDescent="0.3">
      <c r="A912" s="177" t="s">
        <v>796</v>
      </c>
      <c r="B912" s="177" t="s">
        <v>1954</v>
      </c>
      <c r="C912" s="177">
        <v>149532</v>
      </c>
      <c r="D912" s="180">
        <v>44679</v>
      </c>
      <c r="E912" s="181">
        <v>107.0467</v>
      </c>
      <c r="F912" s="181">
        <v>0.73899999999999999</v>
      </c>
      <c r="G912" s="181">
        <v>0.85809999999999997</v>
      </c>
      <c r="H912" s="181">
        <v>-1.7713000000000001</v>
      </c>
      <c r="I912" s="181">
        <v>-2.5571000000000002</v>
      </c>
      <c r="J912" s="181">
        <v>-0.22650000000000001</v>
      </c>
      <c r="K912" s="181">
        <v>-1.1976</v>
      </c>
      <c r="L912" s="181">
        <v>-3.9594999999999998</v>
      </c>
      <c r="M912" s="181">
        <v>6.6520999999999999</v>
      </c>
      <c r="N912" s="181">
        <v>16.431000000000001</v>
      </c>
      <c r="O912" s="181">
        <v>18.543600000000001</v>
      </c>
      <c r="P912" s="181">
        <v>14.358700000000001</v>
      </c>
      <c r="Q912" s="181">
        <v>15.4802</v>
      </c>
      <c r="R912" s="181">
        <v>34.5383</v>
      </c>
      <c r="S912" s="124"/>
      <c r="T912" s="127"/>
      <c r="U912" s="128"/>
      <c r="V912" s="128"/>
      <c r="W912" s="128"/>
      <c r="X912" s="128"/>
      <c r="Y912" s="128"/>
      <c r="Z912" s="128"/>
      <c r="AA912" s="128"/>
      <c r="AB912" s="128"/>
      <c r="AC912" s="128"/>
      <c r="AD912" s="128"/>
      <c r="AE912" s="128"/>
      <c r="AF912" s="128"/>
      <c r="AG912" s="128"/>
      <c r="AH912" s="128"/>
    </row>
    <row r="913" spans="1:34" x14ac:dyDescent="0.3">
      <c r="A913" s="177" t="s">
        <v>796</v>
      </c>
      <c r="B913" s="177" t="s">
        <v>1955</v>
      </c>
      <c r="C913" s="177">
        <v>149533</v>
      </c>
      <c r="D913" s="180">
        <v>44679</v>
      </c>
      <c r="E913" s="181">
        <v>114.63339999999999</v>
      </c>
      <c r="F913" s="181">
        <v>0.74170000000000003</v>
      </c>
      <c r="G913" s="181">
        <v>0.86650000000000005</v>
      </c>
      <c r="H913" s="181">
        <v>-1.7523</v>
      </c>
      <c r="I913" s="181">
        <v>-2.5167999999999999</v>
      </c>
      <c r="J913" s="181">
        <v>-0.14199999999999999</v>
      </c>
      <c r="K913" s="181">
        <v>-0.94950000000000001</v>
      </c>
      <c r="L913" s="181">
        <v>-3.4828999999999999</v>
      </c>
      <c r="M913" s="181">
        <v>7.4452999999999996</v>
      </c>
      <c r="N913" s="181">
        <v>17.584800000000001</v>
      </c>
      <c r="O913" s="181">
        <v>19.5336</v>
      </c>
      <c r="P913" s="181">
        <v>15.293200000000001</v>
      </c>
      <c r="Q913" s="181">
        <v>15.0494</v>
      </c>
      <c r="R913" s="181">
        <v>35.789200000000001</v>
      </c>
      <c r="S913" s="124"/>
      <c r="T913" s="127"/>
      <c r="U913" s="128"/>
      <c r="V913" s="128"/>
      <c r="W913" s="128"/>
      <c r="X913" s="128"/>
      <c r="Y913" s="128"/>
      <c r="Z913" s="128"/>
      <c r="AA913" s="128"/>
      <c r="AB913" s="128"/>
      <c r="AC913" s="128"/>
      <c r="AD913" s="128"/>
      <c r="AE913" s="128"/>
      <c r="AF913" s="128"/>
      <c r="AG913" s="128"/>
      <c r="AH913" s="128"/>
    </row>
    <row r="914" spans="1:34" x14ac:dyDescent="0.3">
      <c r="A914" s="177" t="s">
        <v>796</v>
      </c>
      <c r="B914" s="177" t="s">
        <v>830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796</v>
      </c>
      <c r="B915" s="177" t="s">
        <v>831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796</v>
      </c>
      <c r="B916" s="177" t="s">
        <v>832</v>
      </c>
      <c r="C916" s="177">
        <v>147757</v>
      </c>
      <c r="D916" s="180">
        <v>44679</v>
      </c>
      <c r="E916" s="181">
        <v>15.5717</v>
      </c>
      <c r="F916" s="181">
        <v>1.2345999999999999</v>
      </c>
      <c r="G916" s="181">
        <v>1.7572000000000001</v>
      </c>
      <c r="H916" s="181">
        <v>-1.4685999999999999</v>
      </c>
      <c r="I916" s="181">
        <v>-2.0192000000000001</v>
      </c>
      <c r="J916" s="181">
        <v>0.14530000000000001</v>
      </c>
      <c r="K916" s="181">
        <v>0.44379999999999997</v>
      </c>
      <c r="L916" s="181">
        <v>-1.4866999999999999</v>
      </c>
      <c r="M916" s="181">
        <v>9.2475000000000005</v>
      </c>
      <c r="N916" s="181">
        <v>21.859500000000001</v>
      </c>
      <c r="O916" s="181"/>
      <c r="P916" s="181"/>
      <c r="Q916" s="181">
        <v>20.290600000000001</v>
      </c>
      <c r="R916" s="181">
        <v>40.944699999999997</v>
      </c>
      <c r="S916" s="124"/>
      <c r="T916" s="127"/>
      <c r="U916" s="128"/>
      <c r="V916" s="128"/>
      <c r="W916" s="128"/>
      <c r="X916" s="128"/>
      <c r="Y916" s="128"/>
      <c r="Z916" s="128"/>
      <c r="AA916" s="128"/>
      <c r="AB916" s="128"/>
      <c r="AC916" s="128"/>
      <c r="AD916" s="128"/>
      <c r="AE916" s="128"/>
      <c r="AF916" s="128"/>
      <c r="AG916" s="128"/>
      <c r="AH916" s="128"/>
    </row>
    <row r="917" spans="1:34" x14ac:dyDescent="0.3">
      <c r="A917" s="177" t="s">
        <v>796</v>
      </c>
      <c r="B917" s="177" t="s">
        <v>833</v>
      </c>
      <c r="C917" s="177">
        <v>147760</v>
      </c>
      <c r="D917" s="180">
        <v>44679</v>
      </c>
      <c r="E917" s="181">
        <v>14.895200000000001</v>
      </c>
      <c r="F917" s="181">
        <v>1.2307999999999999</v>
      </c>
      <c r="G917" s="181">
        <v>1.7432000000000001</v>
      </c>
      <c r="H917" s="181">
        <v>-1.4998</v>
      </c>
      <c r="I917" s="181">
        <v>-2.0851000000000002</v>
      </c>
      <c r="J917" s="181">
        <v>2.7000000000000001E-3</v>
      </c>
      <c r="K917" s="181">
        <v>2.2800000000000001E-2</v>
      </c>
      <c r="L917" s="181">
        <v>-2.3246000000000002</v>
      </c>
      <c r="M917" s="181">
        <v>7.8517999999999999</v>
      </c>
      <c r="N917" s="181">
        <v>19.8703</v>
      </c>
      <c r="O917" s="181"/>
      <c r="P917" s="181"/>
      <c r="Q917" s="181">
        <v>18.0824</v>
      </c>
      <c r="R917" s="181">
        <v>38.581200000000003</v>
      </c>
      <c r="S917" s="124"/>
      <c r="T917" s="127"/>
      <c r="U917" s="128"/>
      <c r="V917" s="128"/>
      <c r="W917" s="128"/>
      <c r="X917" s="128"/>
      <c r="Y917" s="128"/>
      <c r="Z917" s="128"/>
      <c r="AA917" s="128"/>
      <c r="AB917" s="128"/>
      <c r="AC917" s="128"/>
      <c r="AD917" s="128"/>
      <c r="AE917" s="128"/>
      <c r="AF917" s="128"/>
      <c r="AG917" s="128"/>
      <c r="AH917" s="128"/>
    </row>
    <row r="918" spans="1:34" x14ac:dyDescent="0.3">
      <c r="A918" s="177" t="s">
        <v>796</v>
      </c>
      <c r="B918" s="177" t="s">
        <v>834</v>
      </c>
      <c r="C918" s="177">
        <v>147492</v>
      </c>
      <c r="D918" s="180">
        <v>44679</v>
      </c>
      <c r="E918" s="181">
        <v>17.82</v>
      </c>
      <c r="F918" s="181">
        <v>1.1924999999999999</v>
      </c>
      <c r="G918" s="181">
        <v>1.1924999999999999</v>
      </c>
      <c r="H918" s="181">
        <v>-1</v>
      </c>
      <c r="I918" s="181">
        <v>-0.72419999999999995</v>
      </c>
      <c r="J918" s="181">
        <v>1.5385</v>
      </c>
      <c r="K918" s="181">
        <v>-1.4924999999999999</v>
      </c>
      <c r="L918" s="181">
        <v>-4.4504000000000001</v>
      </c>
      <c r="M918" s="181">
        <v>6.3880999999999997</v>
      </c>
      <c r="N918" s="181">
        <v>17.779199999999999</v>
      </c>
      <c r="O918" s="181"/>
      <c r="P918" s="181"/>
      <c r="Q918" s="181">
        <v>23.553999999999998</v>
      </c>
      <c r="R918" s="181">
        <v>37.979900000000001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796</v>
      </c>
      <c r="B919" s="177" t="s">
        <v>835</v>
      </c>
      <c r="C919" s="177">
        <v>147490</v>
      </c>
      <c r="D919" s="180">
        <v>44679</v>
      </c>
      <c r="E919" s="181">
        <v>17.399999999999999</v>
      </c>
      <c r="F919" s="181">
        <v>1.2216</v>
      </c>
      <c r="G919" s="181">
        <v>1.2216</v>
      </c>
      <c r="H919" s="181">
        <v>-0.96760000000000002</v>
      </c>
      <c r="I919" s="181">
        <v>-0.74160000000000004</v>
      </c>
      <c r="J919" s="181">
        <v>1.4577</v>
      </c>
      <c r="K919" s="181">
        <v>-1.7504</v>
      </c>
      <c r="L919" s="181">
        <v>-4.8659999999999997</v>
      </c>
      <c r="M919" s="181">
        <v>5.7751000000000001</v>
      </c>
      <c r="N919" s="181">
        <v>16.778500000000001</v>
      </c>
      <c r="O919" s="181"/>
      <c r="P919" s="181"/>
      <c r="Q919" s="181">
        <v>22.479900000000001</v>
      </c>
      <c r="R919" s="181">
        <v>36.783299999999997</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0.99857291666666648</v>
      </c>
      <c r="G920" s="183">
        <v>1.2355895833333332</v>
      </c>
      <c r="H920" s="183">
        <v>-1.2670395833333326</v>
      </c>
      <c r="I920" s="183">
        <v>-1.9260562500000002</v>
      </c>
      <c r="J920" s="183">
        <v>0.86822291666666651</v>
      </c>
      <c r="K920" s="183">
        <v>-0.82748333333333346</v>
      </c>
      <c r="L920" s="183">
        <v>-3.9265270833333332</v>
      </c>
      <c r="M920" s="183">
        <v>7.1797333333333349</v>
      </c>
      <c r="N920" s="183">
        <v>17.999087499999998</v>
      </c>
      <c r="O920" s="183">
        <v>15.802285294117643</v>
      </c>
      <c r="P920" s="183">
        <v>12.825728571428572</v>
      </c>
      <c r="Q920" s="183">
        <v>17.290222916666668</v>
      </c>
      <c r="R920" s="183">
        <v>36.098919047619049</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1.0613000000000001</v>
      </c>
      <c r="G921" s="183">
        <v>1.2095</v>
      </c>
      <c r="H921" s="183">
        <v>-1.2212000000000001</v>
      </c>
      <c r="I921" s="183">
        <v>-1.9094500000000001</v>
      </c>
      <c r="J921" s="183">
        <v>0.52245000000000008</v>
      </c>
      <c r="K921" s="183">
        <v>-1.2746</v>
      </c>
      <c r="L921" s="183">
        <v>-4.4241000000000001</v>
      </c>
      <c r="M921" s="183">
        <v>7.5596999999999994</v>
      </c>
      <c r="N921" s="183">
        <v>18.584949999999999</v>
      </c>
      <c r="O921" s="183">
        <v>15.3919</v>
      </c>
      <c r="P921" s="183">
        <v>12.6189</v>
      </c>
      <c r="Q921" s="183">
        <v>15.09465</v>
      </c>
      <c r="R921" s="183">
        <v>35.444699999999997</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836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837</v>
      </c>
      <c r="B924" s="177" t="s">
        <v>838</v>
      </c>
      <c r="C924" s="177">
        <v>131301</v>
      </c>
      <c r="D924" s="180">
        <v>44679</v>
      </c>
      <c r="E924" s="181">
        <v>17.501100000000001</v>
      </c>
      <c r="F924" s="181">
        <v>-175.17840000000001</v>
      </c>
      <c r="G924" s="181">
        <v>-77.641199999999998</v>
      </c>
      <c r="H924" s="181">
        <v>4.2342000000000004</v>
      </c>
      <c r="I924" s="181">
        <v>19.0291</v>
      </c>
      <c r="J924" s="181">
        <v>-18.957899999999999</v>
      </c>
      <c r="K924" s="181">
        <v>-5.1839000000000004</v>
      </c>
      <c r="L924" s="181">
        <v>-5.0186999999999999</v>
      </c>
      <c r="M924" s="181">
        <v>-2.9053</v>
      </c>
      <c r="N924" s="181">
        <v>-2.3462999999999998</v>
      </c>
      <c r="O924" s="181">
        <v>6.4572000000000003</v>
      </c>
      <c r="P924" s="181">
        <v>5.7207999999999997</v>
      </c>
      <c r="Q924" s="181">
        <v>7.6506999999999996</v>
      </c>
      <c r="R924" s="181">
        <v>1.8956</v>
      </c>
      <c r="S924" s="124"/>
      <c r="T924" s="127"/>
      <c r="U924" s="128"/>
      <c r="V924" s="128"/>
      <c r="W924" s="128"/>
      <c r="X924" s="128"/>
      <c r="Y924" s="128"/>
      <c r="Z924" s="128"/>
      <c r="AA924" s="128"/>
      <c r="AB924" s="128"/>
      <c r="AC924" s="128"/>
      <c r="AD924" s="128"/>
      <c r="AE924" s="128"/>
      <c r="AF924" s="128"/>
      <c r="AG924" s="128"/>
      <c r="AH924" s="128"/>
    </row>
    <row r="925" spans="1:34" x14ac:dyDescent="0.3">
      <c r="A925" s="177" t="s">
        <v>837</v>
      </c>
      <c r="B925" s="177" t="s">
        <v>839</v>
      </c>
      <c r="C925" s="177">
        <v>131297</v>
      </c>
      <c r="D925" s="180">
        <v>44679</v>
      </c>
      <c r="E925" s="181">
        <v>17.1952</v>
      </c>
      <c r="F925" s="181">
        <v>-175.54679999999999</v>
      </c>
      <c r="G925" s="181">
        <v>-77.895899999999997</v>
      </c>
      <c r="H925" s="181">
        <v>4.0058999999999996</v>
      </c>
      <c r="I925" s="181">
        <v>18.824100000000001</v>
      </c>
      <c r="J925" s="181">
        <v>-19.1571</v>
      </c>
      <c r="K925" s="181">
        <v>-5.3829000000000002</v>
      </c>
      <c r="L925" s="181">
        <v>-5.2196999999999996</v>
      </c>
      <c r="M925" s="181">
        <v>-3.1082000000000001</v>
      </c>
      <c r="N925" s="181">
        <v>-2.5491999999999999</v>
      </c>
      <c r="O925" s="181">
        <v>6.2305999999999999</v>
      </c>
      <c r="P925" s="181">
        <v>5.4852999999999996</v>
      </c>
      <c r="Q925" s="181">
        <v>7.4009999999999998</v>
      </c>
      <c r="R925" s="181">
        <v>1.6854</v>
      </c>
      <c r="S925" s="124"/>
      <c r="T925" s="127"/>
      <c r="U925" s="128"/>
      <c r="V925" s="128"/>
      <c r="W925" s="128"/>
      <c r="X925" s="128"/>
      <c r="Y925" s="128"/>
      <c r="Z925" s="128"/>
      <c r="AA925" s="128"/>
      <c r="AB925" s="128"/>
      <c r="AC925" s="128"/>
      <c r="AD925" s="128"/>
      <c r="AE925" s="128"/>
      <c r="AF925" s="128"/>
      <c r="AG925" s="128"/>
      <c r="AH925" s="128"/>
    </row>
    <row r="926" spans="1:34" x14ac:dyDescent="0.3">
      <c r="A926" s="177" t="s">
        <v>837</v>
      </c>
      <c r="B926" s="177" t="s">
        <v>840</v>
      </c>
      <c r="C926" s="177">
        <v>131051</v>
      </c>
      <c r="D926" s="180">
        <v>44679</v>
      </c>
      <c r="E926" s="181">
        <v>19.314900000000002</v>
      </c>
      <c r="F926" s="181">
        <v>-167.602</v>
      </c>
      <c r="G926" s="181">
        <v>-79.476100000000002</v>
      </c>
      <c r="H926" s="181">
        <v>-2.2397</v>
      </c>
      <c r="I926" s="181">
        <v>16.654699999999998</v>
      </c>
      <c r="J926" s="181">
        <v>-16.528400000000001</v>
      </c>
      <c r="K926" s="181">
        <v>-2.5247999999999999</v>
      </c>
      <c r="L926" s="181">
        <v>-3.2926000000000002</v>
      </c>
      <c r="M926" s="181">
        <v>0.23699999999999999</v>
      </c>
      <c r="N926" s="181">
        <v>1.2868999999999999</v>
      </c>
      <c r="O926" s="181">
        <v>8.3542000000000005</v>
      </c>
      <c r="P926" s="181">
        <v>7.8837999999999999</v>
      </c>
      <c r="Q926" s="181">
        <v>9.0106000000000002</v>
      </c>
      <c r="R926" s="181">
        <v>4.0190000000000001</v>
      </c>
      <c r="S926" s="124"/>
      <c r="T926" s="127"/>
      <c r="U926" s="128"/>
      <c r="V926" s="128"/>
      <c r="W926" s="128"/>
      <c r="X926" s="128"/>
      <c r="Y926" s="128"/>
      <c r="Z926" s="128"/>
      <c r="AA926" s="128"/>
      <c r="AB926" s="128"/>
      <c r="AC926" s="128"/>
      <c r="AD926" s="128"/>
      <c r="AE926" s="128"/>
      <c r="AF926" s="128"/>
      <c r="AG926" s="128"/>
      <c r="AH926" s="128"/>
    </row>
    <row r="927" spans="1:34" x14ac:dyDescent="0.3">
      <c r="A927" s="177" t="s">
        <v>837</v>
      </c>
      <c r="B927" s="177" t="s">
        <v>841</v>
      </c>
      <c r="C927" s="177">
        <v>131061</v>
      </c>
      <c r="D927" s="180">
        <v>44679</v>
      </c>
      <c r="E927" s="181">
        <v>19.647400000000001</v>
      </c>
      <c r="F927" s="181">
        <v>-167.35570000000001</v>
      </c>
      <c r="G927" s="181">
        <v>-79.239999999999995</v>
      </c>
      <c r="H927" s="181">
        <v>-2.0427</v>
      </c>
      <c r="I927" s="181">
        <v>16.822900000000001</v>
      </c>
      <c r="J927" s="181">
        <v>-16.3691</v>
      </c>
      <c r="K927" s="181">
        <v>-2.3641000000000001</v>
      </c>
      <c r="L927" s="181">
        <v>-3.1349</v>
      </c>
      <c r="M927" s="181">
        <v>0.39779999999999999</v>
      </c>
      <c r="N927" s="181">
        <v>1.4489000000000001</v>
      </c>
      <c r="O927" s="181">
        <v>8.5396999999999998</v>
      </c>
      <c r="P927" s="181">
        <v>8.0883000000000003</v>
      </c>
      <c r="Q927" s="181">
        <v>9.2547999999999995</v>
      </c>
      <c r="R927" s="181">
        <v>4.1855000000000002</v>
      </c>
      <c r="S927" s="124"/>
      <c r="T927" s="127"/>
      <c r="U927" s="128"/>
      <c r="V927" s="128"/>
      <c r="W927" s="128"/>
      <c r="X927" s="128"/>
      <c r="Y927" s="128"/>
      <c r="Z927" s="128"/>
      <c r="AA927" s="128"/>
      <c r="AB927" s="128"/>
      <c r="AC927" s="128"/>
      <c r="AD927" s="128"/>
      <c r="AE927" s="128"/>
      <c r="AF927" s="128"/>
      <c r="AG927" s="128"/>
      <c r="AH927" s="128"/>
    </row>
    <row r="928" spans="1:34" x14ac:dyDescent="0.3">
      <c r="A928" s="177" t="s">
        <v>837</v>
      </c>
      <c r="B928" s="177" t="s">
        <v>842</v>
      </c>
      <c r="C928" s="177">
        <v>118387</v>
      </c>
      <c r="D928" s="180">
        <v>44679</v>
      </c>
      <c r="E928" s="181">
        <v>36.142400000000002</v>
      </c>
      <c r="F928" s="181">
        <v>-173.57929999999999</v>
      </c>
      <c r="G928" s="181">
        <v>-77.168300000000002</v>
      </c>
      <c r="H928" s="181">
        <v>3.6236999999999999</v>
      </c>
      <c r="I928" s="181">
        <v>19.101099999999999</v>
      </c>
      <c r="J928" s="181">
        <v>-18.4133</v>
      </c>
      <c r="K928" s="181">
        <v>-3.5206</v>
      </c>
      <c r="L928" s="181">
        <v>-4.0519999999999996</v>
      </c>
      <c r="M928" s="181">
        <v>-0.75280000000000002</v>
      </c>
      <c r="N928" s="181">
        <v>0.38750000000000001</v>
      </c>
      <c r="O928" s="181">
        <v>8.0389999999999997</v>
      </c>
      <c r="P928" s="181">
        <v>8.5414999999999992</v>
      </c>
      <c r="Q928" s="181">
        <v>9.3332999999999995</v>
      </c>
      <c r="R928" s="181">
        <v>3.2584</v>
      </c>
      <c r="S928" s="124"/>
      <c r="T928" s="127"/>
      <c r="U928" s="128"/>
      <c r="V928" s="128"/>
      <c r="W928" s="128"/>
      <c r="X928" s="128"/>
      <c r="Y928" s="128"/>
      <c r="Z928" s="128"/>
      <c r="AA928" s="128"/>
      <c r="AB928" s="128"/>
      <c r="AC928" s="128"/>
      <c r="AD928" s="128"/>
      <c r="AE928" s="128"/>
      <c r="AF928" s="128"/>
      <c r="AG928" s="128"/>
      <c r="AH928" s="128"/>
    </row>
    <row r="929" spans="1:34" x14ac:dyDescent="0.3">
      <c r="A929" s="177" t="s">
        <v>837</v>
      </c>
      <c r="B929" s="177" t="s">
        <v>843</v>
      </c>
      <c r="C929" s="177">
        <v>108753</v>
      </c>
      <c r="D929" s="180">
        <v>44679</v>
      </c>
      <c r="E929" s="181">
        <v>35.766199999999998</v>
      </c>
      <c r="F929" s="181">
        <v>-173.678</v>
      </c>
      <c r="G929" s="181">
        <v>-77.303100000000001</v>
      </c>
      <c r="H929" s="181">
        <v>3.5013000000000001</v>
      </c>
      <c r="I929" s="181">
        <v>18.965</v>
      </c>
      <c r="J929" s="181">
        <v>-18.549700000000001</v>
      </c>
      <c r="K929" s="181">
        <v>-3.6665000000000001</v>
      </c>
      <c r="L929" s="181">
        <v>-4.1900000000000004</v>
      </c>
      <c r="M929" s="181">
        <v>-0.88980000000000004</v>
      </c>
      <c r="N929" s="181">
        <v>0.25140000000000001</v>
      </c>
      <c r="O929" s="181">
        <v>7.8971999999999998</v>
      </c>
      <c r="P929" s="181">
        <v>8.4227000000000007</v>
      </c>
      <c r="Q929" s="181">
        <v>6.5286999999999997</v>
      </c>
      <c r="R929" s="181">
        <v>3.1206999999999998</v>
      </c>
      <c r="S929" s="124"/>
      <c r="T929" s="127"/>
      <c r="U929" s="128"/>
      <c r="V929" s="128"/>
      <c r="W929" s="128"/>
      <c r="X929" s="128"/>
      <c r="Y929" s="128"/>
      <c r="Z929" s="128"/>
      <c r="AA929" s="128"/>
      <c r="AB929" s="128"/>
      <c r="AC929" s="128"/>
      <c r="AD929" s="128"/>
      <c r="AE929" s="128"/>
      <c r="AF929" s="128"/>
      <c r="AG929" s="128"/>
      <c r="AH929" s="128"/>
    </row>
    <row r="930" spans="1:34" x14ac:dyDescent="0.3">
      <c r="A930" s="177" t="s">
        <v>837</v>
      </c>
      <c r="B930" s="177" t="s">
        <v>844</v>
      </c>
      <c r="C930" s="177">
        <v>120137</v>
      </c>
      <c r="D930" s="180">
        <v>44679</v>
      </c>
      <c r="E930" s="181">
        <v>51.533799999999999</v>
      </c>
      <c r="F930" s="181">
        <v>-126.90470000000001</v>
      </c>
      <c r="G930" s="181">
        <v>-59.883400000000002</v>
      </c>
      <c r="H930" s="181">
        <v>3.331</v>
      </c>
      <c r="I930" s="181">
        <v>19.409199999999998</v>
      </c>
      <c r="J930" s="181">
        <v>-14.5656</v>
      </c>
      <c r="K930" s="181">
        <v>-2.8359000000000001</v>
      </c>
      <c r="L930" s="181">
        <v>-2.9723999999999999</v>
      </c>
      <c r="M930" s="181">
        <v>0.43990000000000001</v>
      </c>
      <c r="N930" s="181">
        <v>1.4513</v>
      </c>
      <c r="O930" s="181">
        <v>7.6623999999999999</v>
      </c>
      <c r="P930" s="181">
        <v>7.8041999999999998</v>
      </c>
      <c r="Q930" s="181">
        <v>9.1705000000000005</v>
      </c>
      <c r="R930" s="181">
        <v>3.4939</v>
      </c>
      <c r="S930" s="124"/>
      <c r="T930" s="127"/>
      <c r="U930" s="128"/>
      <c r="V930" s="128"/>
      <c r="W930" s="128"/>
      <c r="X930" s="128"/>
      <c r="Y930" s="128"/>
      <c r="Z930" s="128"/>
      <c r="AA930" s="128"/>
      <c r="AB930" s="128"/>
      <c r="AC930" s="128"/>
      <c r="AD930" s="128"/>
      <c r="AE930" s="128"/>
      <c r="AF930" s="128"/>
      <c r="AG930" s="128"/>
      <c r="AH930" s="128"/>
    </row>
    <row r="931" spans="1:34" x14ac:dyDescent="0.3">
      <c r="A931" s="177" t="s">
        <v>837</v>
      </c>
      <c r="B931" s="177" t="s">
        <v>1989</v>
      </c>
      <c r="C931" s="177">
        <v>101002</v>
      </c>
      <c r="D931" s="180">
        <v>44679</v>
      </c>
      <c r="E931" s="181">
        <v>50.069800000000001</v>
      </c>
      <c r="F931" s="181">
        <v>-127.2</v>
      </c>
      <c r="G931" s="181">
        <v>-60.206099999999999</v>
      </c>
      <c r="H931" s="181">
        <v>3.0217999999999998</v>
      </c>
      <c r="I931" s="181">
        <v>19.0974</v>
      </c>
      <c r="J931" s="181">
        <v>-14.873799999999999</v>
      </c>
      <c r="K931" s="181">
        <v>-3.1425000000000001</v>
      </c>
      <c r="L931" s="181">
        <v>-3.2772000000000001</v>
      </c>
      <c r="M931" s="181">
        <v>0.12970000000000001</v>
      </c>
      <c r="N931" s="181">
        <v>1.1374</v>
      </c>
      <c r="O931" s="181">
        <v>7.3342000000000001</v>
      </c>
      <c r="P931" s="181">
        <v>7.46</v>
      </c>
      <c r="Q931" s="181">
        <v>7.8354999999999997</v>
      </c>
      <c r="R931" s="181">
        <v>3.1756000000000002</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-160.88061250000001</v>
      </c>
      <c r="G932" s="183">
        <v>-73.601762500000007</v>
      </c>
      <c r="H932" s="183">
        <v>2.1794375000000001</v>
      </c>
      <c r="I932" s="183">
        <v>18.487937500000001</v>
      </c>
      <c r="J932" s="183">
        <v>-17.176862500000002</v>
      </c>
      <c r="K932" s="183">
        <v>-3.5776500000000002</v>
      </c>
      <c r="L932" s="183">
        <v>-3.8946875000000003</v>
      </c>
      <c r="M932" s="183">
        <v>-0.80646250000000008</v>
      </c>
      <c r="N932" s="183">
        <v>0.13348750000000001</v>
      </c>
      <c r="O932" s="183">
        <v>7.5643124999999998</v>
      </c>
      <c r="P932" s="183">
        <v>7.4258250000000006</v>
      </c>
      <c r="Q932" s="183">
        <v>8.2731374999999989</v>
      </c>
      <c r="R932" s="183">
        <v>3.1042624999999999</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-170.59064999999998</v>
      </c>
      <c r="G933" s="183">
        <v>-77.472149999999999</v>
      </c>
      <c r="H933" s="183">
        <v>3.41615</v>
      </c>
      <c r="I933" s="183">
        <v>18.997050000000002</v>
      </c>
      <c r="J933" s="183">
        <v>-17.470849999999999</v>
      </c>
      <c r="K933" s="183">
        <v>-3.33155</v>
      </c>
      <c r="L933" s="183">
        <v>-3.6722999999999999</v>
      </c>
      <c r="M933" s="183">
        <v>-0.31154999999999999</v>
      </c>
      <c r="N933" s="183">
        <v>0.76245000000000007</v>
      </c>
      <c r="O933" s="183">
        <v>7.7797999999999998</v>
      </c>
      <c r="P933" s="183">
        <v>7.8439999999999994</v>
      </c>
      <c r="Q933" s="183">
        <v>8.4230499999999999</v>
      </c>
      <c r="R933" s="183">
        <v>3.2170000000000001</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845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846</v>
      </c>
      <c r="B936" s="177" t="s">
        <v>847</v>
      </c>
      <c r="C936" s="177">
        <v>115127</v>
      </c>
      <c r="D936" s="180">
        <v>44679</v>
      </c>
      <c r="E936" s="181">
        <v>47.056800000000003</v>
      </c>
      <c r="F936" s="181">
        <v>-115.20829999999999</v>
      </c>
      <c r="G936" s="181">
        <v>-178.0078</v>
      </c>
      <c r="H936" s="181">
        <v>-106.9297</v>
      </c>
      <c r="I936" s="181">
        <v>-79.092100000000002</v>
      </c>
      <c r="J936" s="181">
        <v>-15.0091</v>
      </c>
      <c r="K936" s="181">
        <v>31.793099999999999</v>
      </c>
      <c r="L936" s="181">
        <v>15.0909</v>
      </c>
      <c r="M936" s="181">
        <v>10.210100000000001</v>
      </c>
      <c r="N936" s="181">
        <v>9.8994</v>
      </c>
      <c r="O936" s="181">
        <v>16.7439</v>
      </c>
      <c r="P936" s="181">
        <v>11.234400000000001</v>
      </c>
      <c r="Q936" s="181">
        <v>7.0517000000000003</v>
      </c>
      <c r="R936" s="181">
        <v>3.7795000000000001</v>
      </c>
      <c r="S936" s="124" t="s">
        <v>1900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846</v>
      </c>
      <c r="B937" s="177" t="s">
        <v>848</v>
      </c>
      <c r="C937" s="177">
        <v>116796</v>
      </c>
      <c r="D937" s="180">
        <v>44679</v>
      </c>
      <c r="E937" s="181">
        <v>15.6043</v>
      </c>
      <c r="F937" s="181">
        <v>-386.9511</v>
      </c>
      <c r="G937" s="181">
        <v>-159.81639999999999</v>
      </c>
      <c r="H937" s="181">
        <v>-175.0959</v>
      </c>
      <c r="I937" s="181">
        <v>-100.7231</v>
      </c>
      <c r="J937" s="181">
        <v>-9.5945</v>
      </c>
      <c r="K937" s="181">
        <v>25.2973</v>
      </c>
      <c r="L937" s="181">
        <v>12.250299999999999</v>
      </c>
      <c r="M937" s="181">
        <v>8.3536999999999999</v>
      </c>
      <c r="N937" s="181">
        <v>7.4958</v>
      </c>
      <c r="O937" s="181">
        <v>15.4099</v>
      </c>
      <c r="P937" s="181">
        <v>10.050700000000001</v>
      </c>
      <c r="Q937" s="181">
        <v>4.4984000000000002</v>
      </c>
      <c r="R937" s="181">
        <v>1.7559</v>
      </c>
      <c r="S937" s="124" t="s">
        <v>1900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846</v>
      </c>
      <c r="B938" s="177" t="s">
        <v>1791</v>
      </c>
      <c r="C938" s="177">
        <v>120546</v>
      </c>
      <c r="D938" s="180">
        <v>44679</v>
      </c>
      <c r="E938" s="181">
        <v>16.037199999999999</v>
      </c>
      <c r="F938" s="181">
        <v>-386.64249999999998</v>
      </c>
      <c r="G938" s="181">
        <v>-159.47499999999999</v>
      </c>
      <c r="H938" s="181">
        <v>-174.8098</v>
      </c>
      <c r="I938" s="181">
        <v>-100.4312</v>
      </c>
      <c r="J938" s="181">
        <v>-9.2942</v>
      </c>
      <c r="K938" s="181">
        <v>25.616800000000001</v>
      </c>
      <c r="L938" s="181">
        <v>12.5899</v>
      </c>
      <c r="M938" s="181">
        <v>8.7446000000000002</v>
      </c>
      <c r="N938" s="181">
        <v>7.9089</v>
      </c>
      <c r="O938" s="181">
        <v>15.842700000000001</v>
      </c>
      <c r="P938" s="181">
        <v>10.4163</v>
      </c>
      <c r="Q938" s="181">
        <v>4.5076999999999998</v>
      </c>
      <c r="R938" s="181">
        <v>2.1377999999999999</v>
      </c>
      <c r="S938" s="124" t="s">
        <v>1900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846</v>
      </c>
      <c r="B939" s="177" t="s">
        <v>849</v>
      </c>
      <c r="C939" s="177">
        <v>113434</v>
      </c>
      <c r="D939" s="180">
        <v>44679</v>
      </c>
      <c r="E939" s="181">
        <v>44.615299999999998</v>
      </c>
      <c r="F939" s="181">
        <v>-115.0707</v>
      </c>
      <c r="G939" s="181">
        <v>-177.5712</v>
      </c>
      <c r="H939" s="181">
        <v>-106.6399</v>
      </c>
      <c r="I939" s="181">
        <v>-78.761399999999995</v>
      </c>
      <c r="J939" s="181">
        <v>-14.9634</v>
      </c>
      <c r="K939" s="181">
        <v>31.703099999999999</v>
      </c>
      <c r="L939" s="181">
        <v>15.1228</v>
      </c>
      <c r="M939" s="181">
        <v>10.222099999999999</v>
      </c>
      <c r="N939" s="181">
        <v>9.8726000000000003</v>
      </c>
      <c r="O939" s="181">
        <v>16.694800000000001</v>
      </c>
      <c r="P939" s="181">
        <v>11.260400000000001</v>
      </c>
      <c r="Q939" s="181">
        <v>7.1201999999999996</v>
      </c>
      <c r="R939" s="181">
        <v>3.8073000000000001</v>
      </c>
      <c r="S939" s="124" t="s">
        <v>1900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846</v>
      </c>
      <c r="B940" s="177" t="s">
        <v>1792</v>
      </c>
      <c r="C940" s="177">
        <v>120473</v>
      </c>
      <c r="D940" s="180">
        <v>44679</v>
      </c>
      <c r="E940" s="181">
        <v>16.944199999999999</v>
      </c>
      <c r="F940" s="181">
        <v>-202.8623</v>
      </c>
      <c r="G940" s="181">
        <v>-153.0051</v>
      </c>
      <c r="H940" s="181">
        <v>-116.2568</v>
      </c>
      <c r="I940" s="181">
        <v>-74.829800000000006</v>
      </c>
      <c r="J940" s="181">
        <v>2.9956</v>
      </c>
      <c r="K940" s="181">
        <v>29.350100000000001</v>
      </c>
      <c r="L940" s="181">
        <v>14.052</v>
      </c>
      <c r="M940" s="181">
        <v>9.6948000000000008</v>
      </c>
      <c r="N940" s="181">
        <v>8.8524999999999991</v>
      </c>
      <c r="O940" s="181">
        <v>16.567399999999999</v>
      </c>
      <c r="P940" s="181">
        <v>10.9453</v>
      </c>
      <c r="Q940" s="181">
        <v>4.3007999999999997</v>
      </c>
      <c r="R940" s="181">
        <v>2.8117000000000001</v>
      </c>
      <c r="S940" s="124" t="s">
        <v>1900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846</v>
      </c>
      <c r="B941" s="177" t="s">
        <v>850</v>
      </c>
      <c r="C941" s="177">
        <v>115897</v>
      </c>
      <c r="D941" s="180">
        <v>44679</v>
      </c>
      <c r="E941" s="181">
        <v>15.707100000000001</v>
      </c>
      <c r="F941" s="181">
        <v>-203.35419999999999</v>
      </c>
      <c r="G941" s="181">
        <v>-153.4247</v>
      </c>
      <c r="H941" s="181">
        <v>-116.7046</v>
      </c>
      <c r="I941" s="181">
        <v>-71.514200000000002</v>
      </c>
      <c r="J941" s="181">
        <v>4.4318</v>
      </c>
      <c r="K941" s="181">
        <v>29.6677</v>
      </c>
      <c r="L941" s="181">
        <v>13.978999999999999</v>
      </c>
      <c r="M941" s="181">
        <v>9.4953000000000003</v>
      </c>
      <c r="N941" s="181">
        <v>8.5808999999999997</v>
      </c>
      <c r="O941" s="181">
        <v>16.263300000000001</v>
      </c>
      <c r="P941" s="181">
        <v>10.4947</v>
      </c>
      <c r="Q941" s="181">
        <v>4.3818000000000001</v>
      </c>
      <c r="R941" s="181">
        <v>2.5451000000000001</v>
      </c>
      <c r="S941" s="124" t="s">
        <v>1900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846</v>
      </c>
      <c r="B942" s="177" t="s">
        <v>1793</v>
      </c>
      <c r="C942" s="177">
        <v>119277</v>
      </c>
      <c r="D942" s="180">
        <v>44678</v>
      </c>
      <c r="E942" s="181">
        <v>18.463899999999999</v>
      </c>
      <c r="F942" s="181">
        <v>-266.2987</v>
      </c>
      <c r="G942" s="181">
        <v>-449.3535</v>
      </c>
      <c r="H942" s="181">
        <v>-512.3424</v>
      </c>
      <c r="I942" s="181">
        <v>-283.50900000000001</v>
      </c>
      <c r="J942" s="181">
        <v>-82.730400000000003</v>
      </c>
      <c r="K942" s="181">
        <v>26.039899999999999</v>
      </c>
      <c r="L942" s="181">
        <v>-6.8666</v>
      </c>
      <c r="M942" s="181">
        <v>0.1249</v>
      </c>
      <c r="N942" s="181">
        <v>-7.9942000000000002</v>
      </c>
      <c r="O942" s="181">
        <v>17.665199999999999</v>
      </c>
      <c r="P942" s="181">
        <v>8.4315999999999995</v>
      </c>
      <c r="Q942" s="181">
        <v>0.39600000000000002</v>
      </c>
      <c r="R942" s="181">
        <v>0.1983</v>
      </c>
      <c r="S942" s="124"/>
      <c r="T942" s="127"/>
      <c r="U942" s="128"/>
      <c r="V942" s="128"/>
      <c r="W942" s="128"/>
      <c r="X942" s="128"/>
      <c r="Y942" s="128"/>
      <c r="Z942" s="128"/>
      <c r="AA942" s="128"/>
      <c r="AB942" s="128"/>
      <c r="AC942" s="128"/>
      <c r="AD942" s="128"/>
      <c r="AE942" s="128"/>
      <c r="AF942" s="128"/>
      <c r="AG942" s="128"/>
      <c r="AH942" s="128"/>
    </row>
    <row r="943" spans="1:34" x14ac:dyDescent="0.3">
      <c r="A943" s="177" t="s">
        <v>846</v>
      </c>
      <c r="B943" s="177" t="s">
        <v>851</v>
      </c>
      <c r="C943" s="177">
        <v>106597</v>
      </c>
      <c r="D943" s="180">
        <v>44678</v>
      </c>
      <c r="E943" s="181">
        <v>17.633299999999998</v>
      </c>
      <c r="F943" s="181">
        <v>-266.7158</v>
      </c>
      <c r="G943" s="181">
        <v>-449.93</v>
      </c>
      <c r="H943" s="181">
        <v>-512.89670000000001</v>
      </c>
      <c r="I943" s="181">
        <v>-284.08929999999998</v>
      </c>
      <c r="J943" s="181">
        <v>-83.328599999999994</v>
      </c>
      <c r="K943" s="181">
        <v>25.293900000000001</v>
      </c>
      <c r="L943" s="181">
        <v>-7.6120999999999999</v>
      </c>
      <c r="M943" s="181">
        <v>-0.58740000000000003</v>
      </c>
      <c r="N943" s="181">
        <v>-8.6201000000000008</v>
      </c>
      <c r="O943" s="181">
        <v>16.977499999999999</v>
      </c>
      <c r="P943" s="181">
        <v>7.8392999999999997</v>
      </c>
      <c r="Q943" s="181">
        <v>3.9538000000000002</v>
      </c>
      <c r="R943" s="181">
        <v>-0.44979999999999998</v>
      </c>
      <c r="S943" s="124"/>
      <c r="T943" s="127"/>
      <c r="U943" s="128"/>
      <c r="V943" s="128"/>
      <c r="W943" s="128"/>
      <c r="X943" s="128"/>
      <c r="Y943" s="128"/>
      <c r="Z943" s="128"/>
      <c r="AA943" s="128"/>
      <c r="AB943" s="128"/>
      <c r="AC943" s="128"/>
      <c r="AD943" s="128"/>
      <c r="AE943" s="128"/>
      <c r="AF943" s="128"/>
      <c r="AG943" s="128"/>
      <c r="AH943" s="128"/>
    </row>
    <row r="944" spans="1:34" x14ac:dyDescent="0.3">
      <c r="A944" s="177" t="s">
        <v>846</v>
      </c>
      <c r="B944" s="177" t="s">
        <v>852</v>
      </c>
      <c r="C944" s="177">
        <v>113049</v>
      </c>
      <c r="D944" s="180">
        <v>44679</v>
      </c>
      <c r="E944" s="181">
        <v>45.827300000000001</v>
      </c>
      <c r="F944" s="181">
        <v>-115.0445</v>
      </c>
      <c r="G944" s="181">
        <v>-177.42920000000001</v>
      </c>
      <c r="H944" s="181">
        <v>-106.6176</v>
      </c>
      <c r="I944" s="181">
        <v>-78.883600000000001</v>
      </c>
      <c r="J944" s="181">
        <v>-14.9634</v>
      </c>
      <c r="K944" s="181">
        <v>31.683800000000002</v>
      </c>
      <c r="L944" s="181">
        <v>15.0794</v>
      </c>
      <c r="M944" s="181">
        <v>10.1686</v>
      </c>
      <c r="N944" s="181">
        <v>9.8086000000000002</v>
      </c>
      <c r="O944" s="181">
        <v>16.396999999999998</v>
      </c>
      <c r="P944" s="181">
        <v>11.247</v>
      </c>
      <c r="Q944" s="181">
        <v>8.3020999999999994</v>
      </c>
      <c r="R944" s="181">
        <v>3.6819999999999999</v>
      </c>
      <c r="S944" s="124" t="s">
        <v>1900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846</v>
      </c>
      <c r="B945" s="177" t="s">
        <v>853</v>
      </c>
      <c r="C945" s="177">
        <v>115934</v>
      </c>
      <c r="D945" s="180">
        <v>44679</v>
      </c>
      <c r="E945" s="181">
        <v>16.172599999999999</v>
      </c>
      <c r="F945" s="181">
        <v>-72.303100000000001</v>
      </c>
      <c r="G945" s="181">
        <v>-132.37819999999999</v>
      </c>
      <c r="H945" s="181">
        <v>-95.739699999999999</v>
      </c>
      <c r="I945" s="181">
        <v>-69.514600000000002</v>
      </c>
      <c r="J945" s="181">
        <v>-2.5499000000000001</v>
      </c>
      <c r="K945" s="181">
        <v>28.491700000000002</v>
      </c>
      <c r="L945" s="181">
        <v>14.032500000000001</v>
      </c>
      <c r="M945" s="181">
        <v>9.6308000000000007</v>
      </c>
      <c r="N945" s="181">
        <v>8.6517999999999997</v>
      </c>
      <c r="O945" s="181">
        <v>15.936999999999999</v>
      </c>
      <c r="P945" s="181">
        <v>10.7</v>
      </c>
      <c r="Q945" s="181">
        <v>4.6867000000000001</v>
      </c>
      <c r="R945" s="181">
        <v>1.9777</v>
      </c>
      <c r="S945" s="124" t="s">
        <v>1900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846</v>
      </c>
      <c r="B946" s="177" t="s">
        <v>1794</v>
      </c>
      <c r="C946" s="177">
        <v>119132</v>
      </c>
      <c r="D946" s="180">
        <v>44679</v>
      </c>
      <c r="E946" s="181">
        <v>16.7575</v>
      </c>
      <c r="F946" s="181">
        <v>-71.953999999999994</v>
      </c>
      <c r="G946" s="181">
        <v>-131.99889999999999</v>
      </c>
      <c r="H946" s="181">
        <v>-95.337800000000001</v>
      </c>
      <c r="I946" s="181">
        <v>-69.980400000000003</v>
      </c>
      <c r="J946" s="181">
        <v>-2.6080000000000001</v>
      </c>
      <c r="K946" s="181">
        <v>28.747</v>
      </c>
      <c r="L946" s="181">
        <v>14.3666</v>
      </c>
      <c r="M946" s="181">
        <v>10.0044</v>
      </c>
      <c r="N946" s="181">
        <v>9.0535999999999994</v>
      </c>
      <c r="O946" s="181">
        <v>16.379799999999999</v>
      </c>
      <c r="P946" s="181">
        <v>11.150600000000001</v>
      </c>
      <c r="Q946" s="181">
        <v>4.6055999999999999</v>
      </c>
      <c r="R946" s="181">
        <v>2.3675999999999999</v>
      </c>
      <c r="S946" s="124" t="s">
        <v>1900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846</v>
      </c>
      <c r="B947" s="177" t="s">
        <v>854</v>
      </c>
      <c r="C947" s="177">
        <v>113076</v>
      </c>
      <c r="D947" s="180">
        <v>44679</v>
      </c>
      <c r="E947" s="181">
        <v>45.758400000000002</v>
      </c>
      <c r="F947" s="181">
        <v>-115.1379</v>
      </c>
      <c r="G947" s="181">
        <v>-177.17609999999999</v>
      </c>
      <c r="H947" s="181">
        <v>-106.3593</v>
      </c>
      <c r="I947" s="181">
        <v>-78.585300000000004</v>
      </c>
      <c r="J947" s="181">
        <v>-15.0458</v>
      </c>
      <c r="K947" s="181">
        <v>31.769300000000001</v>
      </c>
      <c r="L947" s="181">
        <v>15.1814</v>
      </c>
      <c r="M947" s="181">
        <v>10.2715</v>
      </c>
      <c r="N947" s="181">
        <v>9.891</v>
      </c>
      <c r="O947" s="181">
        <v>16.4133</v>
      </c>
      <c r="P947" s="181">
        <v>10.884499999999999</v>
      </c>
      <c r="Q947" s="181">
        <v>7.8487999999999998</v>
      </c>
      <c r="R947" s="181">
        <v>3.6480999999999999</v>
      </c>
      <c r="S947" s="124" t="s">
        <v>1900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846</v>
      </c>
      <c r="B948" s="177" t="s">
        <v>855</v>
      </c>
      <c r="C948" s="177">
        <v>115833</v>
      </c>
      <c r="D948" s="180">
        <v>44679</v>
      </c>
      <c r="E948" s="181">
        <v>16.6404</v>
      </c>
      <c r="F948" s="181">
        <v>-248.13630000000001</v>
      </c>
      <c r="G948" s="181">
        <v>-200.76910000000001</v>
      </c>
      <c r="H948" s="181">
        <v>-124.8473</v>
      </c>
      <c r="I948" s="181">
        <v>-81.711299999999994</v>
      </c>
      <c r="J948" s="181">
        <v>-3.7170999999999998</v>
      </c>
      <c r="K948" s="181">
        <v>27.119499999999999</v>
      </c>
      <c r="L948" s="181">
        <v>12.3611</v>
      </c>
      <c r="M948" s="181">
        <v>8.6640999999999995</v>
      </c>
      <c r="N948" s="181">
        <v>8.1775000000000002</v>
      </c>
      <c r="O948" s="181">
        <v>15.291700000000001</v>
      </c>
      <c r="P948" s="181">
        <v>9.9794999999999998</v>
      </c>
      <c r="Q948" s="181">
        <v>4.9438000000000004</v>
      </c>
      <c r="R948" s="181">
        <v>1.8223</v>
      </c>
      <c r="S948" s="124" t="s">
        <v>1900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846</v>
      </c>
      <c r="B949" s="177" t="s">
        <v>1795</v>
      </c>
      <c r="C949" s="177">
        <v>120685</v>
      </c>
      <c r="D949" s="180">
        <v>44679</v>
      </c>
      <c r="E949" s="181">
        <v>17.0684</v>
      </c>
      <c r="F949" s="181">
        <v>-247.863</v>
      </c>
      <c r="G949" s="181">
        <v>-200.36840000000001</v>
      </c>
      <c r="H949" s="181">
        <v>-124.4401</v>
      </c>
      <c r="I949" s="181">
        <v>-81.288899999999998</v>
      </c>
      <c r="J949" s="181">
        <v>-5.2057000000000002</v>
      </c>
      <c r="K949" s="181">
        <v>26.881</v>
      </c>
      <c r="L949" s="181">
        <v>12.479699999999999</v>
      </c>
      <c r="M949" s="181">
        <v>8.9004999999999992</v>
      </c>
      <c r="N949" s="181">
        <v>8.4762000000000004</v>
      </c>
      <c r="O949" s="181">
        <v>15.633599999999999</v>
      </c>
      <c r="P949" s="181">
        <v>10.336499999999999</v>
      </c>
      <c r="Q949" s="181">
        <v>4.5160999999999998</v>
      </c>
      <c r="R949" s="181">
        <v>2.1334</v>
      </c>
      <c r="S949" s="124" t="s">
        <v>1900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846</v>
      </c>
      <c r="B950" s="177" t="s">
        <v>856</v>
      </c>
      <c r="C950" s="177">
        <v>115939</v>
      </c>
      <c r="D950" s="180">
        <v>44679</v>
      </c>
      <c r="E950" s="181">
        <v>4763.4425000000001</v>
      </c>
      <c r="F950" s="181">
        <v>-116.20650000000001</v>
      </c>
      <c r="G950" s="181">
        <v>-179.34289999999999</v>
      </c>
      <c r="H950" s="181">
        <v>-107.6484</v>
      </c>
      <c r="I950" s="181">
        <v>-79.562899999999999</v>
      </c>
      <c r="J950" s="181">
        <v>-14.8809</v>
      </c>
      <c r="K950" s="181">
        <v>32.457099999999997</v>
      </c>
      <c r="L950" s="181">
        <v>15.611700000000001</v>
      </c>
      <c r="M950" s="181">
        <v>10.6204</v>
      </c>
      <c r="N950" s="181">
        <v>10.259600000000001</v>
      </c>
      <c r="O950" s="181">
        <v>16.560500000000001</v>
      </c>
      <c r="P950" s="181">
        <v>11.4156</v>
      </c>
      <c r="Q950" s="181">
        <v>4.8467000000000002</v>
      </c>
      <c r="R950" s="181">
        <v>3.8723000000000001</v>
      </c>
      <c r="S950" s="124" t="s">
        <v>1900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846</v>
      </c>
      <c r="B951" s="177" t="s">
        <v>857</v>
      </c>
      <c r="C951" s="177">
        <v>117714</v>
      </c>
      <c r="D951" s="180">
        <v>44679</v>
      </c>
      <c r="E951" s="181">
        <v>13.966100000000001</v>
      </c>
      <c r="F951" s="181">
        <v>-121.902</v>
      </c>
      <c r="G951" s="181">
        <v>-132.95070000000001</v>
      </c>
      <c r="H951" s="181">
        <v>-133.54759999999999</v>
      </c>
      <c r="I951" s="181">
        <v>-74.582300000000004</v>
      </c>
      <c r="J951" s="181">
        <v>3.5261</v>
      </c>
      <c r="K951" s="181">
        <v>27.9117</v>
      </c>
      <c r="L951" s="181">
        <v>12.9772</v>
      </c>
      <c r="M951" s="181">
        <v>9.0113000000000003</v>
      </c>
      <c r="N951" s="181">
        <v>7.3670999999999998</v>
      </c>
      <c r="O951" s="181">
        <v>15.407500000000001</v>
      </c>
      <c r="P951" s="181">
        <v>9.9872999999999994</v>
      </c>
      <c r="Q951" s="181">
        <v>3.5003000000000002</v>
      </c>
      <c r="R951" s="181">
        <v>2.8536000000000001</v>
      </c>
      <c r="S951" s="124" t="s">
        <v>1900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846</v>
      </c>
      <c r="B952" s="177" t="s">
        <v>1796</v>
      </c>
      <c r="C952" s="177">
        <v>118343</v>
      </c>
      <c r="D952" s="180">
        <v>44679</v>
      </c>
      <c r="E952" s="181">
        <v>14.526899999999999</v>
      </c>
      <c r="F952" s="181">
        <v>-121.4546</v>
      </c>
      <c r="G952" s="181">
        <v>-132.62639999999999</v>
      </c>
      <c r="H952" s="181">
        <v>-133.15880000000001</v>
      </c>
      <c r="I952" s="181">
        <v>-74.183700000000002</v>
      </c>
      <c r="J952" s="181">
        <v>3.9359999999999999</v>
      </c>
      <c r="K952" s="181">
        <v>28.348700000000001</v>
      </c>
      <c r="L952" s="181">
        <v>13.413500000000001</v>
      </c>
      <c r="M952" s="181">
        <v>9.4460999999999995</v>
      </c>
      <c r="N952" s="181">
        <v>7.8055000000000003</v>
      </c>
      <c r="O952" s="181">
        <v>15.8813</v>
      </c>
      <c r="P952" s="181">
        <v>10.503299999999999</v>
      </c>
      <c r="Q952" s="181">
        <v>4.0881999999999996</v>
      </c>
      <c r="R952" s="181">
        <v>3.2627999999999999</v>
      </c>
      <c r="S952" s="124" t="s">
        <v>1900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846</v>
      </c>
      <c r="B953" s="177" t="s">
        <v>858</v>
      </c>
      <c r="C953" s="177">
        <v>112368</v>
      </c>
      <c r="D953" s="180">
        <v>44679</v>
      </c>
      <c r="E953" s="181">
        <v>4646.0545000000002</v>
      </c>
      <c r="F953" s="181">
        <v>-115.2059</v>
      </c>
      <c r="G953" s="181">
        <v>-177.70750000000001</v>
      </c>
      <c r="H953" s="181">
        <v>-106.77670000000001</v>
      </c>
      <c r="I953" s="181">
        <v>-78.9602</v>
      </c>
      <c r="J953" s="181">
        <v>-14.8482</v>
      </c>
      <c r="K953" s="181">
        <v>31.958100000000002</v>
      </c>
      <c r="L953" s="181">
        <v>15.2544</v>
      </c>
      <c r="M953" s="181">
        <v>10.305099999999999</v>
      </c>
      <c r="N953" s="181">
        <v>9.9664000000000001</v>
      </c>
      <c r="O953" s="181">
        <v>16.796600000000002</v>
      </c>
      <c r="P953" s="181">
        <v>11.2684</v>
      </c>
      <c r="Q953" s="181">
        <v>8.7256999999999998</v>
      </c>
      <c r="R953" s="181">
        <v>3.8039999999999998</v>
      </c>
      <c r="S953" s="124" t="s">
        <v>1900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846</v>
      </c>
      <c r="B954" s="177" t="s">
        <v>859</v>
      </c>
      <c r="C954" s="177">
        <v>116077</v>
      </c>
      <c r="D954" s="180">
        <v>44679</v>
      </c>
      <c r="E954" s="181">
        <v>15.342499999999999</v>
      </c>
      <c r="F954" s="181">
        <v>-149.26490000000001</v>
      </c>
      <c r="G954" s="181">
        <v>-185.69820000000001</v>
      </c>
      <c r="H954" s="181">
        <v>-90.995400000000004</v>
      </c>
      <c r="I954" s="181">
        <v>-70.832700000000003</v>
      </c>
      <c r="J954" s="181">
        <v>-1.7854000000000001</v>
      </c>
      <c r="K954" s="181">
        <v>31.8508</v>
      </c>
      <c r="L954" s="181">
        <v>15.6349</v>
      </c>
      <c r="M954" s="181">
        <v>9.5996000000000006</v>
      </c>
      <c r="N954" s="181">
        <v>8.7996999999999996</v>
      </c>
      <c r="O954" s="181">
        <v>15.859</v>
      </c>
      <c r="P954" s="181">
        <v>10.153</v>
      </c>
      <c r="Q954" s="181">
        <v>4.2004999999999999</v>
      </c>
      <c r="R954" s="181">
        <v>2.9590000000000001</v>
      </c>
      <c r="S954" s="124" t="s">
        <v>1900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846</v>
      </c>
      <c r="B955" s="177" t="s">
        <v>1797</v>
      </c>
      <c r="C955" s="177">
        <v>120531</v>
      </c>
      <c r="D955" s="180">
        <v>44679</v>
      </c>
      <c r="E955" s="181">
        <v>15.786199999999999</v>
      </c>
      <c r="F955" s="181">
        <v>-148.5266</v>
      </c>
      <c r="G955" s="181">
        <v>-185.1174</v>
      </c>
      <c r="H955" s="181">
        <v>-90.523200000000003</v>
      </c>
      <c r="I955" s="181">
        <v>-70.454400000000007</v>
      </c>
      <c r="J955" s="181">
        <v>-1.4377</v>
      </c>
      <c r="K955" s="181">
        <v>32.2333</v>
      </c>
      <c r="L955" s="181">
        <v>16.080300000000001</v>
      </c>
      <c r="M955" s="181">
        <v>10.0322</v>
      </c>
      <c r="N955" s="181">
        <v>9.2167999999999992</v>
      </c>
      <c r="O955" s="181">
        <v>16.320599999999999</v>
      </c>
      <c r="P955" s="181">
        <v>10.539899999999999</v>
      </c>
      <c r="Q955" s="181">
        <v>4.4596</v>
      </c>
      <c r="R955" s="181">
        <v>3.3555999999999999</v>
      </c>
      <c r="S955" s="124" t="s">
        <v>1900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846</v>
      </c>
      <c r="B956" s="177" t="s">
        <v>860</v>
      </c>
      <c r="C956" s="177">
        <v>106193</v>
      </c>
      <c r="D956" s="180">
        <v>44679</v>
      </c>
      <c r="E956" s="181">
        <v>44.723599999999998</v>
      </c>
      <c r="F956" s="181">
        <v>-115.1173</v>
      </c>
      <c r="G956" s="181">
        <v>-177.3588</v>
      </c>
      <c r="H956" s="181">
        <v>-106.566</v>
      </c>
      <c r="I956" s="181">
        <v>-78.801000000000002</v>
      </c>
      <c r="J956" s="181">
        <v>-14.937900000000001</v>
      </c>
      <c r="K956" s="181">
        <v>31.720500000000001</v>
      </c>
      <c r="L956" s="181">
        <v>15.1187</v>
      </c>
      <c r="M956" s="181">
        <v>10.2082</v>
      </c>
      <c r="N956" s="181">
        <v>9.8490000000000002</v>
      </c>
      <c r="O956" s="181">
        <v>16.641300000000001</v>
      </c>
      <c r="P956" s="181">
        <v>11.1731</v>
      </c>
      <c r="Q956" s="181">
        <v>11.6404</v>
      </c>
      <c r="R956" s="181">
        <v>3.7139000000000002</v>
      </c>
      <c r="S956" s="124"/>
      <c r="T956" s="127"/>
      <c r="U956" s="128"/>
      <c r="V956" s="128"/>
      <c r="W956" s="128"/>
      <c r="X956" s="128"/>
      <c r="Y956" s="128"/>
      <c r="Z956" s="128"/>
      <c r="AA956" s="128"/>
      <c r="AB956" s="128"/>
      <c r="AC956" s="128"/>
      <c r="AD956" s="128"/>
      <c r="AE956" s="128"/>
      <c r="AF956" s="128"/>
      <c r="AG956" s="128"/>
      <c r="AH956" s="128"/>
    </row>
    <row r="957" spans="1:34" x14ac:dyDescent="0.3">
      <c r="A957" s="177" t="s">
        <v>846</v>
      </c>
      <c r="B957" s="177" t="s">
        <v>861</v>
      </c>
      <c r="C957" s="177">
        <v>114758</v>
      </c>
      <c r="D957" s="180">
        <v>44679</v>
      </c>
      <c r="E957" s="181">
        <v>21.057099999999998</v>
      </c>
      <c r="F957" s="181">
        <v>-0.52</v>
      </c>
      <c r="G957" s="181">
        <v>-106.1313</v>
      </c>
      <c r="H957" s="181">
        <v>-96.87</v>
      </c>
      <c r="I957" s="181">
        <v>-66.758700000000005</v>
      </c>
      <c r="J957" s="181">
        <v>7.3708</v>
      </c>
      <c r="K957" s="181">
        <v>30.251999999999999</v>
      </c>
      <c r="L957" s="181">
        <v>13.6828</v>
      </c>
      <c r="M957" s="181">
        <v>10.0809</v>
      </c>
      <c r="N957" s="181">
        <v>9.1702999999999992</v>
      </c>
      <c r="O957" s="181">
        <v>16.372299999999999</v>
      </c>
      <c r="P957" s="181">
        <v>10.521599999999999</v>
      </c>
      <c r="Q957" s="181">
        <v>6.9378000000000002</v>
      </c>
      <c r="R957" s="181">
        <v>2.4788999999999999</v>
      </c>
      <c r="S957" s="124"/>
      <c r="T957" s="127"/>
      <c r="U957" s="128"/>
      <c r="V957" s="128"/>
      <c r="W957" s="128"/>
      <c r="X957" s="128"/>
      <c r="Y957" s="128"/>
      <c r="Z957" s="128"/>
      <c r="AA957" s="128"/>
      <c r="AB957" s="128"/>
      <c r="AC957" s="128"/>
      <c r="AD957" s="128"/>
      <c r="AE957" s="128"/>
      <c r="AF957" s="128"/>
      <c r="AG957" s="128"/>
      <c r="AH957" s="128"/>
    </row>
    <row r="958" spans="1:34" x14ac:dyDescent="0.3">
      <c r="A958" s="177" t="s">
        <v>846</v>
      </c>
      <c r="B958" s="177" t="s">
        <v>1798</v>
      </c>
      <c r="C958" s="177">
        <v>119781</v>
      </c>
      <c r="D958" s="180">
        <v>44679</v>
      </c>
      <c r="E958" s="181">
        <v>21.9373</v>
      </c>
      <c r="F958" s="181">
        <v>-0.16639999999999999</v>
      </c>
      <c r="G958" s="181">
        <v>-105.72490000000001</v>
      </c>
      <c r="H958" s="181">
        <v>-96.466700000000003</v>
      </c>
      <c r="I958" s="181">
        <v>-66.388400000000004</v>
      </c>
      <c r="J958" s="181">
        <v>7.7417999999999996</v>
      </c>
      <c r="K958" s="181">
        <v>30.632400000000001</v>
      </c>
      <c r="L958" s="181">
        <v>14.0809</v>
      </c>
      <c r="M958" s="181">
        <v>10.4908</v>
      </c>
      <c r="N958" s="181">
        <v>9.5932999999999993</v>
      </c>
      <c r="O958" s="181">
        <v>16.844999999999999</v>
      </c>
      <c r="P958" s="181">
        <v>10.9893</v>
      </c>
      <c r="Q958" s="181">
        <v>4.7064000000000004</v>
      </c>
      <c r="R958" s="181">
        <v>2.8803999999999998</v>
      </c>
      <c r="S958" s="124"/>
      <c r="T958" s="127"/>
      <c r="U958" s="128"/>
      <c r="V958" s="128"/>
      <c r="W958" s="128"/>
      <c r="X958" s="128"/>
      <c r="Y958" s="128"/>
      <c r="Z958" s="128"/>
      <c r="AA958" s="128"/>
      <c r="AB958" s="128"/>
      <c r="AC958" s="128"/>
      <c r="AD958" s="128"/>
      <c r="AE958" s="128"/>
      <c r="AF958" s="128"/>
      <c r="AG958" s="128"/>
      <c r="AH958" s="128"/>
    </row>
    <row r="959" spans="1:34" x14ac:dyDescent="0.3">
      <c r="A959" s="177" t="s">
        <v>846</v>
      </c>
      <c r="B959" s="177" t="s">
        <v>862</v>
      </c>
      <c r="C959" s="177">
        <v>140088</v>
      </c>
      <c r="D959" s="180">
        <v>44679</v>
      </c>
      <c r="E959" s="181">
        <v>44.601199999999999</v>
      </c>
      <c r="F959" s="181">
        <v>-116.08280000000001</v>
      </c>
      <c r="G959" s="181">
        <v>-178.92429999999999</v>
      </c>
      <c r="H959" s="181">
        <v>-107.5702</v>
      </c>
      <c r="I959" s="181">
        <v>-79.597399999999993</v>
      </c>
      <c r="J959" s="181">
        <v>-15.1816</v>
      </c>
      <c r="K959" s="181">
        <v>29.9819</v>
      </c>
      <c r="L959" s="181">
        <v>14.3925</v>
      </c>
      <c r="M959" s="181">
        <v>10.0526</v>
      </c>
      <c r="N959" s="181">
        <v>9.2416999999999998</v>
      </c>
      <c r="O959" s="181">
        <v>16.392800000000001</v>
      </c>
      <c r="P959" s="181">
        <v>10.965999999999999</v>
      </c>
      <c r="Q959" s="181">
        <v>10.7791</v>
      </c>
      <c r="R959" s="181">
        <v>3.4626999999999999</v>
      </c>
      <c r="S959" s="124" t="s">
        <v>1900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846</v>
      </c>
      <c r="B960" s="177" t="s">
        <v>863</v>
      </c>
      <c r="C960" s="177">
        <v>114616</v>
      </c>
      <c r="D960" s="180">
        <v>44679</v>
      </c>
      <c r="E960" s="181">
        <v>20.700199999999999</v>
      </c>
      <c r="F960" s="181">
        <v>-82.510300000000001</v>
      </c>
      <c r="G960" s="181">
        <v>-154.81790000000001</v>
      </c>
      <c r="H960" s="181">
        <v>-101.85250000000001</v>
      </c>
      <c r="I960" s="181">
        <v>-74.8001</v>
      </c>
      <c r="J960" s="181">
        <v>-4.5835999999999997</v>
      </c>
      <c r="K960" s="181">
        <v>27.741199999999999</v>
      </c>
      <c r="L960" s="181">
        <v>12.7987</v>
      </c>
      <c r="M960" s="181">
        <v>9.0409000000000006</v>
      </c>
      <c r="N960" s="181">
        <v>8.6049000000000007</v>
      </c>
      <c r="O960" s="181">
        <v>15.882300000000001</v>
      </c>
      <c r="P960" s="181">
        <v>10.4033</v>
      </c>
      <c r="Q960" s="181">
        <v>6.7423999999999999</v>
      </c>
      <c r="R960" s="181">
        <v>1.5283</v>
      </c>
      <c r="S960" s="124" t="s">
        <v>1900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846</v>
      </c>
      <c r="B961" s="177" t="s">
        <v>1799</v>
      </c>
      <c r="C961" s="177">
        <v>118663</v>
      </c>
      <c r="D961" s="180">
        <v>44679</v>
      </c>
      <c r="E961" s="181">
        <v>21.488399999999999</v>
      </c>
      <c r="F961" s="181">
        <v>-82.196100000000001</v>
      </c>
      <c r="G961" s="181">
        <v>-154.45419999999999</v>
      </c>
      <c r="H961" s="181">
        <v>-101.54859999999999</v>
      </c>
      <c r="I961" s="181">
        <v>-74.513099999999994</v>
      </c>
      <c r="J961" s="181">
        <v>-4.2911000000000001</v>
      </c>
      <c r="K961" s="181">
        <v>28.043800000000001</v>
      </c>
      <c r="L961" s="181">
        <v>13.1035</v>
      </c>
      <c r="M961" s="181">
        <v>9.3512000000000004</v>
      </c>
      <c r="N961" s="181">
        <v>8.9222999999999999</v>
      </c>
      <c r="O961" s="181">
        <v>16.238</v>
      </c>
      <c r="P961" s="181">
        <v>10.836399999999999</v>
      </c>
      <c r="Q961" s="181">
        <v>4.3914</v>
      </c>
      <c r="R961" s="181">
        <v>1.8403</v>
      </c>
      <c r="S961" s="124" t="s">
        <v>1900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846</v>
      </c>
      <c r="B962" s="177" t="s">
        <v>864</v>
      </c>
      <c r="C962" s="177">
        <v>107693</v>
      </c>
      <c r="D962" s="180">
        <v>44679</v>
      </c>
      <c r="E962" s="181">
        <v>44.374000000000002</v>
      </c>
      <c r="F962" s="181">
        <v>-116.43</v>
      </c>
      <c r="G962" s="181">
        <v>-179.37450000000001</v>
      </c>
      <c r="H962" s="181">
        <v>-107.8503</v>
      </c>
      <c r="I962" s="181">
        <v>-79.827399999999997</v>
      </c>
      <c r="J962" s="181">
        <v>-15.452199999999999</v>
      </c>
      <c r="K962" s="181">
        <v>31.673300000000001</v>
      </c>
      <c r="L962" s="181">
        <v>14.9693</v>
      </c>
      <c r="M962" s="181">
        <v>10.0274</v>
      </c>
      <c r="N962" s="181">
        <v>9.6754999999999995</v>
      </c>
      <c r="O962" s="181">
        <v>16.377300000000002</v>
      </c>
      <c r="P962" s="181">
        <v>11.0162</v>
      </c>
      <c r="Q962" s="181">
        <v>9.7469999999999999</v>
      </c>
      <c r="R962" s="181">
        <v>3.4943</v>
      </c>
      <c r="S962" s="124"/>
      <c r="T962" s="127"/>
      <c r="U962" s="128"/>
      <c r="V962" s="128"/>
      <c r="W962" s="128"/>
      <c r="X962" s="128"/>
      <c r="Y962" s="128"/>
      <c r="Z962" s="128"/>
      <c r="AA962" s="128"/>
      <c r="AB962" s="128"/>
      <c r="AC962" s="128"/>
      <c r="AD962" s="128"/>
      <c r="AE962" s="128"/>
      <c r="AF962" s="128"/>
      <c r="AG962" s="128"/>
      <c r="AH962" s="128"/>
    </row>
    <row r="963" spans="1:34" x14ac:dyDescent="0.3">
      <c r="A963" s="177" t="s">
        <v>846</v>
      </c>
      <c r="B963" s="177" t="s">
        <v>865</v>
      </c>
      <c r="C963" s="177">
        <v>115132</v>
      </c>
      <c r="D963" s="180">
        <v>44679</v>
      </c>
      <c r="E963" s="181">
        <v>20.438500000000001</v>
      </c>
      <c r="F963" s="181">
        <v>-156.8348</v>
      </c>
      <c r="G963" s="181">
        <v>-158.1086</v>
      </c>
      <c r="H963" s="181">
        <v>-107.833</v>
      </c>
      <c r="I963" s="181">
        <v>-76.543599999999998</v>
      </c>
      <c r="J963" s="181">
        <v>0.49559999999999998</v>
      </c>
      <c r="K963" s="181">
        <v>28.0212</v>
      </c>
      <c r="L963" s="181">
        <v>13.288399999999999</v>
      </c>
      <c r="M963" s="181">
        <v>9.7544000000000004</v>
      </c>
      <c r="N963" s="181">
        <v>8.8069000000000006</v>
      </c>
      <c r="O963" s="181">
        <v>16.036899999999999</v>
      </c>
      <c r="P963" s="181">
        <v>10.7524</v>
      </c>
      <c r="Q963" s="181">
        <v>6.7454999999999998</v>
      </c>
      <c r="R963" s="181">
        <v>2.0710999999999999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77" t="s">
        <v>846</v>
      </c>
      <c r="B964" s="177" t="s">
        <v>1800</v>
      </c>
      <c r="C964" s="177">
        <v>141064</v>
      </c>
      <c r="D964" s="180">
        <v>44679</v>
      </c>
      <c r="E964" s="181">
        <v>20.314</v>
      </c>
      <c r="F964" s="181">
        <v>-156.90110000000001</v>
      </c>
      <c r="G964" s="181">
        <v>-158.2482</v>
      </c>
      <c r="H964" s="181">
        <v>-107.9633</v>
      </c>
      <c r="I964" s="181">
        <v>-76.683400000000006</v>
      </c>
      <c r="J964" s="181">
        <v>0.34210000000000002</v>
      </c>
      <c r="K964" s="181">
        <v>27.858000000000001</v>
      </c>
      <c r="L964" s="181">
        <v>13.1273</v>
      </c>
      <c r="M964" s="181">
        <v>9.593</v>
      </c>
      <c r="N964" s="181">
        <v>8.6438000000000006</v>
      </c>
      <c r="O964" s="181">
        <v>15.8977</v>
      </c>
      <c r="P964" s="181">
        <v>10.6189</v>
      </c>
      <c r="Q964" s="181">
        <v>6.6288</v>
      </c>
      <c r="R964" s="181">
        <v>1.9517</v>
      </c>
      <c r="S964" s="124"/>
      <c r="T964" s="127"/>
      <c r="U964" s="128"/>
      <c r="V964" s="128"/>
      <c r="W964" s="128"/>
      <c r="X964" s="128"/>
      <c r="Y964" s="128"/>
      <c r="Z964" s="128"/>
      <c r="AA964" s="128"/>
      <c r="AB964" s="128"/>
      <c r="AC964" s="128"/>
      <c r="AD964" s="128"/>
      <c r="AE964" s="128"/>
      <c r="AF964" s="128"/>
      <c r="AG964" s="128"/>
      <c r="AH964" s="128"/>
    </row>
    <row r="965" spans="1:34" x14ac:dyDescent="0.3">
      <c r="A965" s="177" t="s">
        <v>846</v>
      </c>
      <c r="B965" s="177" t="s">
        <v>1801</v>
      </c>
      <c r="C965" s="177">
        <v>119788</v>
      </c>
      <c r="D965" s="180">
        <v>44679</v>
      </c>
      <c r="E965" s="181">
        <v>16.3127</v>
      </c>
      <c r="F965" s="181">
        <v>-263.01339999999999</v>
      </c>
      <c r="G965" s="181">
        <v>-181.6918</v>
      </c>
      <c r="H965" s="181">
        <v>-109.8018</v>
      </c>
      <c r="I965" s="181">
        <v>-69.089399999999998</v>
      </c>
      <c r="J965" s="181">
        <v>2.0533999999999999</v>
      </c>
      <c r="K965" s="181">
        <v>29.570900000000002</v>
      </c>
      <c r="L965" s="181">
        <v>13.978199999999999</v>
      </c>
      <c r="M965" s="181">
        <v>9.8155999999999999</v>
      </c>
      <c r="N965" s="181">
        <v>9.0100999999999996</v>
      </c>
      <c r="O965" s="181">
        <v>16.6403</v>
      </c>
      <c r="P965" s="181">
        <v>11.2547</v>
      </c>
      <c r="Q965" s="181">
        <v>4.5646000000000004</v>
      </c>
      <c r="R965" s="181">
        <v>2.2408000000000001</v>
      </c>
      <c r="S965" s="124"/>
      <c r="T965" s="127"/>
      <c r="U965" s="128"/>
      <c r="V965" s="128"/>
      <c r="W965" s="128"/>
      <c r="X965" s="128"/>
      <c r="Y965" s="128"/>
      <c r="Z965" s="128"/>
      <c r="AA965" s="128"/>
      <c r="AB965" s="128"/>
      <c r="AC965" s="128"/>
      <c r="AD965" s="128"/>
      <c r="AE965" s="128"/>
      <c r="AF965" s="128"/>
      <c r="AG965" s="128"/>
      <c r="AH965" s="128"/>
    </row>
    <row r="966" spans="1:34" x14ac:dyDescent="0.3">
      <c r="A966" s="177" t="s">
        <v>846</v>
      </c>
      <c r="B966" s="177" t="s">
        <v>866</v>
      </c>
      <c r="C966" s="177">
        <v>115676</v>
      </c>
      <c r="D966" s="180">
        <v>44679</v>
      </c>
      <c r="E966" s="181">
        <v>15.7072</v>
      </c>
      <c r="F966" s="181">
        <v>-263.23059999999998</v>
      </c>
      <c r="G966" s="181">
        <v>-182.0521</v>
      </c>
      <c r="H966" s="181">
        <v>-110.12779999999999</v>
      </c>
      <c r="I966" s="181">
        <v>-69.395700000000005</v>
      </c>
      <c r="J966" s="181">
        <v>1.7341</v>
      </c>
      <c r="K966" s="181">
        <v>29.216000000000001</v>
      </c>
      <c r="L966" s="181">
        <v>13.5764</v>
      </c>
      <c r="M966" s="181">
        <v>9.3970000000000002</v>
      </c>
      <c r="N966" s="181">
        <v>8.5770999999999997</v>
      </c>
      <c r="O966" s="181">
        <v>16.180399999999999</v>
      </c>
      <c r="P966" s="181">
        <v>10.8081</v>
      </c>
      <c r="Q966" s="181">
        <v>4.3380000000000001</v>
      </c>
      <c r="R966" s="181">
        <v>1.8543000000000001</v>
      </c>
      <c r="S966" s="124"/>
      <c r="T966" s="127"/>
      <c r="U966" s="128"/>
      <c r="V966" s="128"/>
      <c r="W966" s="128"/>
      <c r="X966" s="128"/>
      <c r="Y966" s="128"/>
      <c r="Z966" s="128"/>
      <c r="AA966" s="128"/>
      <c r="AB966" s="128"/>
      <c r="AC966" s="128"/>
      <c r="AD966" s="128"/>
      <c r="AE966" s="128"/>
      <c r="AF966" s="128"/>
      <c r="AG966" s="128"/>
      <c r="AH966" s="128"/>
    </row>
    <row r="967" spans="1:34" x14ac:dyDescent="0.3">
      <c r="A967" s="177" t="s">
        <v>846</v>
      </c>
      <c r="B967" s="177" t="s">
        <v>867</v>
      </c>
      <c r="C967" s="177">
        <v>111954</v>
      </c>
      <c r="D967" s="180">
        <v>44679</v>
      </c>
      <c r="E967" s="181">
        <v>45.914099999999998</v>
      </c>
      <c r="F967" s="181">
        <v>-115.4597</v>
      </c>
      <c r="G967" s="181">
        <v>-177.9478</v>
      </c>
      <c r="H967" s="181">
        <v>-106.92140000000001</v>
      </c>
      <c r="I967" s="181">
        <v>-79.126300000000001</v>
      </c>
      <c r="J967" s="181">
        <v>-15.038</v>
      </c>
      <c r="K967" s="181">
        <v>31.763999999999999</v>
      </c>
      <c r="L967" s="181">
        <v>15.1739</v>
      </c>
      <c r="M967" s="181">
        <v>10.244199999999999</v>
      </c>
      <c r="N967" s="181">
        <v>9.8920999999999992</v>
      </c>
      <c r="O967" s="181">
        <v>16.686800000000002</v>
      </c>
      <c r="P967" s="181">
        <v>11.134499999999999</v>
      </c>
      <c r="Q967" s="181">
        <v>9.2303999999999995</v>
      </c>
      <c r="R967" s="181">
        <v>3.7345999999999999</v>
      </c>
      <c r="S967" s="124" t="s">
        <v>1900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846</v>
      </c>
      <c r="B968" s="177" t="s">
        <v>868</v>
      </c>
      <c r="C968" s="177">
        <v>105463</v>
      </c>
      <c r="D968" s="180">
        <v>44679</v>
      </c>
      <c r="E968" s="181">
        <v>44.696399999999997</v>
      </c>
      <c r="F968" s="181">
        <v>-117.946</v>
      </c>
      <c r="G968" s="181">
        <v>-181.64009999999999</v>
      </c>
      <c r="H968" s="181">
        <v>-109.3481</v>
      </c>
      <c r="I968" s="181">
        <v>-80.996399999999994</v>
      </c>
      <c r="J968" s="181">
        <v>-15.760300000000001</v>
      </c>
      <c r="K968" s="181">
        <v>31.863700000000001</v>
      </c>
      <c r="L968" s="181">
        <v>14.879799999999999</v>
      </c>
      <c r="M968" s="181">
        <v>9.8454999999999995</v>
      </c>
      <c r="N968" s="181">
        <v>9.4697999999999993</v>
      </c>
      <c r="O968" s="181">
        <v>16.173300000000001</v>
      </c>
      <c r="P968" s="181">
        <v>11.0046</v>
      </c>
      <c r="Q968" s="181">
        <v>10.869199999999999</v>
      </c>
      <c r="R968" s="181">
        <v>3.1970000000000001</v>
      </c>
      <c r="S968" s="124" t="s">
        <v>1900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-156.7427696969697</v>
      </c>
      <c r="G969" s="183">
        <v>-181.53397575757572</v>
      </c>
      <c r="H969" s="183">
        <v>-136.61779999999999</v>
      </c>
      <c r="I969" s="183">
        <v>-89.515493939393934</v>
      </c>
      <c r="J969" s="183">
        <v>-10.38120303030303</v>
      </c>
      <c r="K969" s="183">
        <v>29.471296969696972</v>
      </c>
      <c r="L969" s="183">
        <v>12.825736363636363</v>
      </c>
      <c r="M969" s="183">
        <v>9.1155878787878812</v>
      </c>
      <c r="N969" s="183">
        <v>7.9674666666666685</v>
      </c>
      <c r="O969" s="183">
        <v>16.285060606060608</v>
      </c>
      <c r="P969" s="183">
        <v>10.615678787878791</v>
      </c>
      <c r="Q969" s="183">
        <v>6.0077424242424255</v>
      </c>
      <c r="R969" s="183">
        <v>2.6294696969696973</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-117.946</v>
      </c>
      <c r="G970" s="183">
        <v>-177.42920000000001</v>
      </c>
      <c r="H970" s="183">
        <v>-107.6484</v>
      </c>
      <c r="I970" s="183">
        <v>-78.585300000000004</v>
      </c>
      <c r="J970" s="183">
        <v>-4.5835999999999997</v>
      </c>
      <c r="K970" s="183">
        <v>29.570900000000002</v>
      </c>
      <c r="L970" s="183">
        <v>14.032500000000001</v>
      </c>
      <c r="M970" s="183">
        <v>9.7544000000000004</v>
      </c>
      <c r="N970" s="183">
        <v>8.9222999999999999</v>
      </c>
      <c r="O970" s="183">
        <v>16.372299999999999</v>
      </c>
      <c r="P970" s="183">
        <v>10.8081</v>
      </c>
      <c r="Q970" s="183">
        <v>4.7064000000000004</v>
      </c>
      <c r="R970" s="183">
        <v>2.8117000000000001</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869</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870</v>
      </c>
      <c r="B973" s="177" t="s">
        <v>1802</v>
      </c>
      <c r="C973" s="177">
        <v>100033</v>
      </c>
      <c r="D973" s="180">
        <v>44679</v>
      </c>
      <c r="E973" s="181">
        <v>756.28176573774897</v>
      </c>
      <c r="F973" s="181">
        <v>0.95650000000000002</v>
      </c>
      <c r="G973" s="181">
        <v>0.64859999999999995</v>
      </c>
      <c r="H973" s="181">
        <v>-2.3046000000000002</v>
      </c>
      <c r="I973" s="181">
        <v>-3.5773000000000001</v>
      </c>
      <c r="J973" s="181">
        <v>-0.92759999999999998</v>
      </c>
      <c r="K973" s="181">
        <v>-4.5896999999999997</v>
      </c>
      <c r="L973" s="181">
        <v>-9.0122999999999998</v>
      </c>
      <c r="M973" s="181">
        <v>2.944</v>
      </c>
      <c r="N973" s="181">
        <v>12.352399999999999</v>
      </c>
      <c r="O973" s="181">
        <v>15.7118</v>
      </c>
      <c r="P973" s="181">
        <v>10.2469</v>
      </c>
      <c r="Q973" s="181">
        <v>17.510999999999999</v>
      </c>
      <c r="R973" s="181">
        <v>37.993000000000002</v>
      </c>
      <c r="S973" s="124"/>
      <c r="T973" s="127"/>
      <c r="U973" s="128"/>
      <c r="V973" s="128"/>
      <c r="W973" s="128"/>
      <c r="X973" s="128"/>
      <c r="Y973" s="128"/>
      <c r="Z973" s="128"/>
      <c r="AA973" s="128"/>
      <c r="AB973" s="128"/>
      <c r="AC973" s="128"/>
      <c r="AD973" s="128"/>
      <c r="AE973" s="128"/>
      <c r="AF973" s="128"/>
      <c r="AG973" s="128"/>
      <c r="AH973" s="128"/>
    </row>
    <row r="974" spans="1:34" x14ac:dyDescent="0.3">
      <c r="A974" s="177" t="s">
        <v>870</v>
      </c>
      <c r="B974" s="177" t="s">
        <v>1803</v>
      </c>
      <c r="C974" s="177">
        <v>119436</v>
      </c>
      <c r="D974" s="180">
        <v>44679</v>
      </c>
      <c r="E974" s="181">
        <v>679.2</v>
      </c>
      <c r="F974" s="181">
        <v>0.96030000000000004</v>
      </c>
      <c r="G974" s="181">
        <v>0.65800000000000003</v>
      </c>
      <c r="H974" s="181">
        <v>-2.2873999999999999</v>
      </c>
      <c r="I974" s="181">
        <v>-3.5405000000000002</v>
      </c>
      <c r="J974" s="181">
        <v>-0.85399999999999998</v>
      </c>
      <c r="K974" s="181">
        <v>-4.3837999999999999</v>
      </c>
      <c r="L974" s="181">
        <v>-8.6102000000000007</v>
      </c>
      <c r="M974" s="181">
        <v>3.6282000000000001</v>
      </c>
      <c r="N974" s="181">
        <v>13.3322</v>
      </c>
      <c r="O974" s="181">
        <v>16.755400000000002</v>
      </c>
      <c r="P974" s="181">
        <v>11.3461</v>
      </c>
      <c r="Q974" s="181">
        <v>16.4756</v>
      </c>
      <c r="R974" s="181">
        <v>39.236800000000002</v>
      </c>
      <c r="S974" s="124"/>
      <c r="T974" s="127"/>
      <c r="U974" s="128"/>
      <c r="V974" s="128"/>
      <c r="W974" s="128"/>
      <c r="X974" s="128"/>
      <c r="Y974" s="128"/>
      <c r="Z974" s="128"/>
      <c r="AA974" s="128"/>
      <c r="AB974" s="128"/>
      <c r="AC974" s="128"/>
      <c r="AD974" s="128"/>
      <c r="AE974" s="128"/>
      <c r="AF974" s="128"/>
      <c r="AG974" s="128"/>
      <c r="AH974" s="128"/>
    </row>
    <row r="975" spans="1:34" x14ac:dyDescent="0.3">
      <c r="A975" s="177" t="s">
        <v>870</v>
      </c>
      <c r="B975" s="177" t="s">
        <v>1883</v>
      </c>
      <c r="C975" s="177">
        <v>100034</v>
      </c>
      <c r="D975" s="180">
        <v>44679</v>
      </c>
      <c r="E975" s="181">
        <v>748.70123383856696</v>
      </c>
      <c r="F975" s="181">
        <v>0.96379999999999999</v>
      </c>
      <c r="G975" s="181">
        <v>0.65749999999999997</v>
      </c>
      <c r="H975" s="181">
        <v>-2.2989000000000002</v>
      </c>
      <c r="I975" s="181">
        <v>-3.5769000000000002</v>
      </c>
      <c r="J975" s="181">
        <v>-0.92090000000000005</v>
      </c>
      <c r="K975" s="181">
        <v>-4.5861000000000001</v>
      </c>
      <c r="L975" s="181">
        <v>-9.0063999999999993</v>
      </c>
      <c r="M975" s="181">
        <v>2.9443999999999999</v>
      </c>
      <c r="N975" s="181">
        <v>12.357100000000001</v>
      </c>
      <c r="O975" s="181">
        <v>15.399699999999999</v>
      </c>
      <c r="P975" s="181">
        <v>9.9369999999999994</v>
      </c>
      <c r="Q975" s="181">
        <v>17.200399999999998</v>
      </c>
      <c r="R975" s="181">
        <v>37.988799999999998</v>
      </c>
      <c r="S975" s="124"/>
      <c r="T975" s="127"/>
      <c r="U975" s="128"/>
      <c r="V975" s="128"/>
      <c r="W975" s="128"/>
      <c r="X975" s="128"/>
      <c r="Y975" s="128"/>
      <c r="Z975" s="128"/>
      <c r="AA975" s="128"/>
      <c r="AB975" s="128"/>
      <c r="AC975" s="128"/>
      <c r="AD975" s="128"/>
      <c r="AE975" s="128"/>
      <c r="AF975" s="128"/>
      <c r="AG975" s="128"/>
      <c r="AH975" s="128"/>
    </row>
    <row r="976" spans="1:34" x14ac:dyDescent="0.3">
      <c r="A976" s="177" t="s">
        <v>870</v>
      </c>
      <c r="B976" s="177" t="s">
        <v>1884</v>
      </c>
      <c r="C976" s="177">
        <v>119433</v>
      </c>
      <c r="D976" s="180">
        <v>44679</v>
      </c>
      <c r="E976" s="181">
        <v>324.69762186266001</v>
      </c>
      <c r="F976" s="181">
        <v>0.96009999999999995</v>
      </c>
      <c r="G976" s="181">
        <v>0.65880000000000005</v>
      </c>
      <c r="H976" s="181">
        <v>-2.2848999999999999</v>
      </c>
      <c r="I976" s="181">
        <v>-3.5398000000000001</v>
      </c>
      <c r="J976" s="181">
        <v>-0.85409999999999997</v>
      </c>
      <c r="K976" s="181">
        <v>-4.3808999999999996</v>
      </c>
      <c r="L976" s="181">
        <v>-8.6094000000000008</v>
      </c>
      <c r="M976" s="181">
        <v>3.6288999999999998</v>
      </c>
      <c r="N976" s="181">
        <v>13.334</v>
      </c>
      <c r="O976" s="181">
        <v>16.754899999999999</v>
      </c>
      <c r="P976" s="181">
        <v>11.214600000000001</v>
      </c>
      <c r="Q976" s="181">
        <v>16.386900000000001</v>
      </c>
      <c r="R976" s="181">
        <v>39.236499999999999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870</v>
      </c>
      <c r="B977" s="177" t="s">
        <v>871</v>
      </c>
      <c r="C977" s="177">
        <v>145110</v>
      </c>
      <c r="D977" s="180">
        <v>44679</v>
      </c>
      <c r="E977" s="181">
        <v>21.4</v>
      </c>
      <c r="F977" s="181">
        <v>0.84830000000000005</v>
      </c>
      <c r="G977" s="181">
        <v>0.42230000000000001</v>
      </c>
      <c r="H977" s="181">
        <v>-1.337</v>
      </c>
      <c r="I977" s="181">
        <v>-2.1938</v>
      </c>
      <c r="J977" s="181">
        <v>-0.65</v>
      </c>
      <c r="K977" s="181">
        <v>0.42230000000000001</v>
      </c>
      <c r="L977" s="181">
        <v>-3.2987000000000002</v>
      </c>
      <c r="M977" s="181">
        <v>7.4297000000000004</v>
      </c>
      <c r="N977" s="181">
        <v>23.3429</v>
      </c>
      <c r="O977" s="181">
        <v>24.9876</v>
      </c>
      <c r="P977" s="181"/>
      <c r="Q977" s="181">
        <v>24.144100000000002</v>
      </c>
      <c r="R977" s="181">
        <v>42.0199</v>
      </c>
      <c r="S977" s="124"/>
      <c r="T977" s="127"/>
      <c r="U977" s="128"/>
      <c r="V977" s="128"/>
      <c r="W977" s="128"/>
      <c r="X977" s="128"/>
      <c r="Y977" s="128"/>
      <c r="Z977" s="128"/>
      <c r="AA977" s="128"/>
      <c r="AB977" s="128"/>
      <c r="AC977" s="128"/>
      <c r="AD977" s="128"/>
      <c r="AE977" s="128"/>
      <c r="AF977" s="128"/>
      <c r="AG977" s="128"/>
      <c r="AH977" s="128"/>
    </row>
    <row r="978" spans="1:34" x14ac:dyDescent="0.3">
      <c r="A978" s="177" t="s">
        <v>870</v>
      </c>
      <c r="B978" s="177" t="s">
        <v>872</v>
      </c>
      <c r="C978" s="177">
        <v>145112</v>
      </c>
      <c r="D978" s="180">
        <v>44679</v>
      </c>
      <c r="E978" s="181">
        <v>20.18</v>
      </c>
      <c r="F978" s="181">
        <v>0.84960000000000002</v>
      </c>
      <c r="G978" s="181">
        <v>0.39800000000000002</v>
      </c>
      <c r="H978" s="181">
        <v>-1.3685</v>
      </c>
      <c r="I978" s="181">
        <v>-2.2759999999999998</v>
      </c>
      <c r="J978" s="181">
        <v>-0.78659999999999997</v>
      </c>
      <c r="K978" s="181">
        <v>4.9599999999999998E-2</v>
      </c>
      <c r="L978" s="181">
        <v>-3.9962</v>
      </c>
      <c r="M978" s="181">
        <v>6.2104999999999997</v>
      </c>
      <c r="N978" s="181">
        <v>21.493099999999998</v>
      </c>
      <c r="O978" s="181">
        <v>22.9848</v>
      </c>
      <c r="P978" s="181"/>
      <c r="Q978" s="181">
        <v>22.0898</v>
      </c>
      <c r="R978" s="181">
        <v>39.836599999999997</v>
      </c>
      <c r="S978" s="124"/>
      <c r="T978" s="127"/>
      <c r="U978" s="128"/>
      <c r="V978" s="128"/>
      <c r="W978" s="128"/>
      <c r="X978" s="128"/>
      <c r="Y978" s="128"/>
      <c r="Z978" s="128"/>
      <c r="AA978" s="128"/>
      <c r="AB978" s="128"/>
      <c r="AC978" s="128"/>
      <c r="AD978" s="128"/>
      <c r="AE978" s="128"/>
      <c r="AF978" s="128"/>
      <c r="AG978" s="128"/>
      <c r="AH978" s="128"/>
    </row>
    <row r="979" spans="1:34" x14ac:dyDescent="0.3">
      <c r="A979" s="177" t="s">
        <v>870</v>
      </c>
      <c r="B979" s="177" t="s">
        <v>2014</v>
      </c>
      <c r="C979" s="177">
        <v>148474</v>
      </c>
      <c r="D979" s="180">
        <v>44679</v>
      </c>
      <c r="E979" s="181">
        <v>16.354199999999999</v>
      </c>
      <c r="F979" s="181">
        <v>0.79379999999999995</v>
      </c>
      <c r="G979" s="181">
        <v>0.7621</v>
      </c>
      <c r="H979" s="181">
        <v>-1.9732000000000001</v>
      </c>
      <c r="I979" s="181">
        <v>-2.6779000000000002</v>
      </c>
      <c r="J979" s="181">
        <v>-2.2888999999999999</v>
      </c>
      <c r="K979" s="181">
        <v>-1.2427999999999999</v>
      </c>
      <c r="L979" s="181">
        <v>-4.5846</v>
      </c>
      <c r="M979" s="181">
        <v>11.4046</v>
      </c>
      <c r="N979" s="181">
        <v>24.461200000000002</v>
      </c>
      <c r="O979" s="181"/>
      <c r="P979" s="181"/>
      <c r="Q979" s="181">
        <v>34.816000000000003</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870</v>
      </c>
      <c r="B980" s="177" t="s">
        <v>2015</v>
      </c>
      <c r="C980" s="177">
        <v>148471</v>
      </c>
      <c r="D980" s="180">
        <v>44679</v>
      </c>
      <c r="E980" s="181">
        <v>15.8918</v>
      </c>
      <c r="F980" s="181">
        <v>0.79020000000000001</v>
      </c>
      <c r="G980" s="181">
        <v>0.75129999999999997</v>
      </c>
      <c r="H980" s="181">
        <v>-1.9967999999999999</v>
      </c>
      <c r="I980" s="181">
        <v>-2.7305000000000001</v>
      </c>
      <c r="J980" s="181">
        <v>-2.4001000000000001</v>
      </c>
      <c r="K980" s="181">
        <v>-1.5988</v>
      </c>
      <c r="L980" s="181">
        <v>-5.2931999999999997</v>
      </c>
      <c r="M980" s="181">
        <v>10.1303</v>
      </c>
      <c r="N980" s="181">
        <v>22.5274</v>
      </c>
      <c r="O980" s="181"/>
      <c r="P980" s="181"/>
      <c r="Q980" s="181">
        <v>32.488</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870</v>
      </c>
      <c r="B981" s="177" t="s">
        <v>873</v>
      </c>
      <c r="C981" s="177">
        <v>119350</v>
      </c>
      <c r="D981" s="180">
        <v>44679</v>
      </c>
      <c r="E981" s="181">
        <v>59.3</v>
      </c>
      <c r="F981" s="181">
        <v>1.1254999999999999</v>
      </c>
      <c r="G981" s="181">
        <v>1.2118</v>
      </c>
      <c r="H981" s="181">
        <v>-1.1996</v>
      </c>
      <c r="I981" s="181">
        <v>-1.5931</v>
      </c>
      <c r="J981" s="181">
        <v>0.76470000000000005</v>
      </c>
      <c r="K981" s="181">
        <v>-2.1128999999999998</v>
      </c>
      <c r="L981" s="181">
        <v>-4.5857000000000001</v>
      </c>
      <c r="M981" s="181">
        <v>3.7801999999999998</v>
      </c>
      <c r="N981" s="181">
        <v>19.315899999999999</v>
      </c>
      <c r="O981" s="181">
        <v>18.1448</v>
      </c>
      <c r="P981" s="181">
        <v>12.3276</v>
      </c>
      <c r="Q981" s="181">
        <v>13.3432</v>
      </c>
      <c r="R981" s="181">
        <v>34.953800000000001</v>
      </c>
      <c r="S981" s="124"/>
      <c r="T981" s="127"/>
      <c r="U981" s="128"/>
      <c r="V981" s="128"/>
      <c r="W981" s="128"/>
      <c r="X981" s="128"/>
      <c r="Y981" s="128"/>
      <c r="Z981" s="128"/>
      <c r="AA981" s="128"/>
      <c r="AB981" s="128"/>
      <c r="AC981" s="128"/>
      <c r="AD981" s="128"/>
      <c r="AE981" s="128"/>
      <c r="AF981" s="128"/>
      <c r="AG981" s="128"/>
      <c r="AH981" s="128"/>
    </row>
    <row r="982" spans="1:34" x14ac:dyDescent="0.3">
      <c r="A982" s="177" t="s">
        <v>870</v>
      </c>
      <c r="B982" s="177" t="s">
        <v>874</v>
      </c>
      <c r="C982" s="177">
        <v>110603</v>
      </c>
      <c r="D982" s="180">
        <v>44679</v>
      </c>
      <c r="E982" s="181">
        <v>53.45</v>
      </c>
      <c r="F982" s="181">
        <v>1.1353</v>
      </c>
      <c r="G982" s="181">
        <v>1.2119</v>
      </c>
      <c r="H982" s="181">
        <v>-1.2015</v>
      </c>
      <c r="I982" s="181">
        <v>-1.6196999999999999</v>
      </c>
      <c r="J982" s="181">
        <v>0.69710000000000005</v>
      </c>
      <c r="K982" s="181">
        <v>-2.3388</v>
      </c>
      <c r="L982" s="181">
        <v>-5.0453000000000001</v>
      </c>
      <c r="M982" s="181">
        <v>3.0461</v>
      </c>
      <c r="N982" s="181">
        <v>18.1999</v>
      </c>
      <c r="O982" s="181">
        <v>16.8598</v>
      </c>
      <c r="P982" s="181">
        <v>11.0497</v>
      </c>
      <c r="Q982" s="181">
        <v>13.1927</v>
      </c>
      <c r="R982" s="181">
        <v>33.568199999999997</v>
      </c>
      <c r="S982" s="124"/>
      <c r="T982" s="127"/>
      <c r="U982" s="128"/>
      <c r="V982" s="128"/>
      <c r="W982" s="128"/>
      <c r="X982" s="128"/>
      <c r="Y982" s="128"/>
      <c r="Z982" s="128"/>
      <c r="AA982" s="128"/>
      <c r="AB982" s="128"/>
      <c r="AC982" s="128"/>
      <c r="AD982" s="128"/>
      <c r="AE982" s="128"/>
      <c r="AF982" s="128"/>
      <c r="AG982" s="128"/>
      <c r="AH982" s="128"/>
    </row>
    <row r="983" spans="1:34" x14ac:dyDescent="0.3">
      <c r="A983" s="177" t="s">
        <v>870</v>
      </c>
      <c r="B983" s="177" t="s">
        <v>875</v>
      </c>
      <c r="C983" s="177">
        <v>118278</v>
      </c>
      <c r="D983" s="180">
        <v>44679</v>
      </c>
      <c r="E983" s="181">
        <v>174.07</v>
      </c>
      <c r="F983" s="181">
        <v>0.78159999999999996</v>
      </c>
      <c r="G983" s="181">
        <v>0.72909999999999997</v>
      </c>
      <c r="H983" s="181">
        <v>-1.6165</v>
      </c>
      <c r="I983" s="181">
        <v>-1.6275999999999999</v>
      </c>
      <c r="J983" s="181">
        <v>1.3331</v>
      </c>
      <c r="K983" s="181">
        <v>-1.3265</v>
      </c>
      <c r="L983" s="181">
        <v>-3.6797</v>
      </c>
      <c r="M983" s="181">
        <v>6.7849000000000004</v>
      </c>
      <c r="N983" s="181">
        <v>21.184899999999999</v>
      </c>
      <c r="O983" s="181">
        <v>19.989699999999999</v>
      </c>
      <c r="P983" s="181">
        <v>14.7782</v>
      </c>
      <c r="Q983" s="181">
        <v>21.770700000000001</v>
      </c>
      <c r="R983" s="181">
        <v>40.747799999999998</v>
      </c>
      <c r="S983" s="124"/>
      <c r="T983" s="127"/>
      <c r="U983" s="128"/>
      <c r="V983" s="128"/>
      <c r="W983" s="128"/>
      <c r="X983" s="128"/>
      <c r="Y983" s="128"/>
      <c r="Z983" s="128"/>
      <c r="AA983" s="128"/>
      <c r="AB983" s="128"/>
      <c r="AC983" s="128"/>
      <c r="AD983" s="128"/>
      <c r="AE983" s="128"/>
      <c r="AF983" s="128"/>
      <c r="AG983" s="128"/>
      <c r="AH983" s="128"/>
    </row>
    <row r="984" spans="1:34" x14ac:dyDescent="0.3">
      <c r="A984" s="177" t="s">
        <v>870</v>
      </c>
      <c r="B984" s="177" t="s">
        <v>1804</v>
      </c>
      <c r="C984" s="177"/>
      <c r="D984" s="180">
        <v>44679</v>
      </c>
      <c r="E984" s="181">
        <v>157.41</v>
      </c>
      <c r="F984" s="181">
        <v>0.78110000000000002</v>
      </c>
      <c r="G984" s="181">
        <v>0.72309999999999997</v>
      </c>
      <c r="H984" s="181">
        <v>-1.6372</v>
      </c>
      <c r="I984" s="181">
        <v>-1.6740999999999999</v>
      </c>
      <c r="J984" s="181">
        <v>1.2347999999999999</v>
      </c>
      <c r="K984" s="181">
        <v>-1.6188</v>
      </c>
      <c r="L984" s="181">
        <v>-4.2460000000000004</v>
      </c>
      <c r="M984" s="181">
        <v>5.8289999999999997</v>
      </c>
      <c r="N984" s="181">
        <v>19.739799999999999</v>
      </c>
      <c r="O984" s="181">
        <v>18.577300000000001</v>
      </c>
      <c r="P984" s="181">
        <v>13.4002</v>
      </c>
      <c r="Q984" s="181">
        <v>17.4434</v>
      </c>
      <c r="R984" s="181">
        <v>39.077599999999997</v>
      </c>
      <c r="S984" s="124"/>
      <c r="T984" s="127"/>
      <c r="U984" s="128"/>
      <c r="V984" s="128"/>
      <c r="W984" s="128"/>
      <c r="X984" s="128"/>
      <c r="Y984" s="128"/>
      <c r="Z984" s="128"/>
      <c r="AA984" s="128"/>
      <c r="AB984" s="128"/>
      <c r="AC984" s="128"/>
      <c r="AD984" s="128"/>
      <c r="AE984" s="128"/>
      <c r="AF984" s="128"/>
      <c r="AG984" s="128"/>
      <c r="AH984" s="128"/>
    </row>
    <row r="985" spans="1:34" x14ac:dyDescent="0.3">
      <c r="A985" s="177" t="s">
        <v>870</v>
      </c>
      <c r="B985" s="177" t="s">
        <v>876</v>
      </c>
      <c r="C985" s="177">
        <v>102920</v>
      </c>
      <c r="D985" s="180">
        <v>44679</v>
      </c>
      <c r="E985" s="181">
        <v>157.41</v>
      </c>
      <c r="F985" s="181">
        <v>0.78110000000000002</v>
      </c>
      <c r="G985" s="181">
        <v>0.72309999999999997</v>
      </c>
      <c r="H985" s="181">
        <v>-1.6372</v>
      </c>
      <c r="I985" s="181">
        <v>-1.6740999999999999</v>
      </c>
      <c r="J985" s="181">
        <v>1.2347999999999999</v>
      </c>
      <c r="K985" s="181">
        <v>-1.6188</v>
      </c>
      <c r="L985" s="181">
        <v>-4.2460000000000004</v>
      </c>
      <c r="M985" s="181">
        <v>5.8289999999999997</v>
      </c>
      <c r="N985" s="181">
        <v>19.739799999999999</v>
      </c>
      <c r="O985" s="181">
        <v>18.577300000000001</v>
      </c>
      <c r="P985" s="181">
        <v>13.4002</v>
      </c>
      <c r="Q985" s="181">
        <v>17.4434</v>
      </c>
      <c r="R985" s="181">
        <v>39.077599999999997</v>
      </c>
      <c r="S985" s="124"/>
      <c r="T985" s="127"/>
      <c r="U985" s="128"/>
      <c r="V985" s="128"/>
      <c r="W985" s="128"/>
      <c r="X985" s="128"/>
      <c r="Y985" s="128"/>
      <c r="Z985" s="128"/>
      <c r="AA985" s="128"/>
      <c r="AB985" s="128"/>
      <c r="AC985" s="128"/>
      <c r="AD985" s="128"/>
      <c r="AE985" s="128"/>
      <c r="AF985" s="128"/>
      <c r="AG985" s="128"/>
      <c r="AH985" s="128"/>
    </row>
    <row r="986" spans="1:34" x14ac:dyDescent="0.3">
      <c r="A986" s="177" t="s">
        <v>870</v>
      </c>
      <c r="B986" s="177" t="s">
        <v>877</v>
      </c>
      <c r="C986" s="177">
        <v>119218</v>
      </c>
      <c r="D986" s="180">
        <v>44679</v>
      </c>
      <c r="E986" s="181">
        <v>371.62599999999998</v>
      </c>
      <c r="F986" s="181">
        <v>1.1464000000000001</v>
      </c>
      <c r="G986" s="181">
        <v>1.4870000000000001</v>
      </c>
      <c r="H986" s="181">
        <v>-0.91930000000000001</v>
      </c>
      <c r="I986" s="181">
        <v>-1.5318000000000001</v>
      </c>
      <c r="J986" s="181">
        <v>2.3039000000000001</v>
      </c>
      <c r="K986" s="181">
        <v>-1.7141</v>
      </c>
      <c r="L986" s="181">
        <v>-5.7020999999999997</v>
      </c>
      <c r="M986" s="181">
        <v>0.32479999999999998</v>
      </c>
      <c r="N986" s="181">
        <v>15.187200000000001</v>
      </c>
      <c r="O986" s="181">
        <v>16.912500000000001</v>
      </c>
      <c r="P986" s="181">
        <v>12.808299999999999</v>
      </c>
      <c r="Q986" s="181">
        <v>16.3371</v>
      </c>
      <c r="R986" s="181">
        <v>37.228900000000003</v>
      </c>
      <c r="S986" s="124"/>
      <c r="T986" s="127"/>
      <c r="U986" s="128"/>
      <c r="V986" s="128"/>
      <c r="W986" s="128"/>
      <c r="X986" s="128"/>
      <c r="Y986" s="128"/>
      <c r="Z986" s="128"/>
      <c r="AA986" s="128"/>
      <c r="AB986" s="128"/>
      <c r="AC986" s="128"/>
      <c r="AD986" s="128"/>
      <c r="AE986" s="128"/>
      <c r="AF986" s="128"/>
      <c r="AG986" s="128"/>
      <c r="AH986" s="128"/>
    </row>
    <row r="987" spans="1:34" x14ac:dyDescent="0.3">
      <c r="A987" s="177" t="s">
        <v>870</v>
      </c>
      <c r="B987" s="177" t="s">
        <v>878</v>
      </c>
      <c r="C987" s="177">
        <v>103819</v>
      </c>
      <c r="D987" s="180">
        <v>44679</v>
      </c>
      <c r="E987" s="181">
        <v>343.41699999999997</v>
      </c>
      <c r="F987" s="181">
        <v>1.1433</v>
      </c>
      <c r="G987" s="181">
        <v>1.4783999999999999</v>
      </c>
      <c r="H987" s="181">
        <v>-0.93840000000000001</v>
      </c>
      <c r="I987" s="181">
        <v>-1.5711999999999999</v>
      </c>
      <c r="J987" s="181">
        <v>2.2216999999999998</v>
      </c>
      <c r="K987" s="181">
        <v>-1.9431</v>
      </c>
      <c r="L987" s="181">
        <v>-6.1443000000000003</v>
      </c>
      <c r="M987" s="181">
        <v>-0.376</v>
      </c>
      <c r="N987" s="181">
        <v>14.115500000000001</v>
      </c>
      <c r="O987" s="181">
        <v>15.8154</v>
      </c>
      <c r="P987" s="181">
        <v>11.691000000000001</v>
      </c>
      <c r="Q987" s="181">
        <v>17.469000000000001</v>
      </c>
      <c r="R987" s="181">
        <v>35.936300000000003</v>
      </c>
      <c r="S987" s="124"/>
      <c r="T987" s="127"/>
      <c r="U987" s="128"/>
      <c r="V987" s="128"/>
      <c r="W987" s="128"/>
      <c r="X987" s="128"/>
      <c r="Y987" s="128"/>
      <c r="Z987" s="128"/>
      <c r="AA987" s="128"/>
      <c r="AB987" s="128"/>
      <c r="AC987" s="128"/>
      <c r="AD987" s="128"/>
      <c r="AE987" s="128"/>
      <c r="AF987" s="128"/>
      <c r="AG987" s="128"/>
      <c r="AH987" s="128"/>
    </row>
    <row r="988" spans="1:34" x14ac:dyDescent="0.3">
      <c r="A988" s="177" t="s">
        <v>870</v>
      </c>
      <c r="B988" s="177" t="s">
        <v>879</v>
      </c>
      <c r="C988" s="177">
        <v>140175</v>
      </c>
      <c r="D988" s="180">
        <v>44679</v>
      </c>
      <c r="E988" s="181">
        <v>57.481999999999999</v>
      </c>
      <c r="F988" s="181">
        <v>0.90759999999999996</v>
      </c>
      <c r="G988" s="181">
        <v>1.1704000000000001</v>
      </c>
      <c r="H988" s="181">
        <v>-1.2031000000000001</v>
      </c>
      <c r="I988" s="181">
        <v>-1.9915</v>
      </c>
      <c r="J988" s="181">
        <v>0.65669999999999995</v>
      </c>
      <c r="K988" s="181">
        <v>-0.18229999999999999</v>
      </c>
      <c r="L988" s="181">
        <v>-2.1916000000000002</v>
      </c>
      <c r="M988" s="181">
        <v>7.2766000000000002</v>
      </c>
      <c r="N988" s="181">
        <v>20.540199999999999</v>
      </c>
      <c r="O988" s="181">
        <v>20.071200000000001</v>
      </c>
      <c r="P988" s="181">
        <v>16.0703</v>
      </c>
      <c r="Q988" s="181">
        <v>16.096299999999999</v>
      </c>
      <c r="R988" s="181">
        <v>39.903599999999997</v>
      </c>
      <c r="S988" s="124"/>
      <c r="T988" s="127"/>
      <c r="U988" s="128"/>
      <c r="V988" s="128"/>
      <c r="W988" s="128"/>
      <c r="X988" s="128"/>
      <c r="Y988" s="128"/>
      <c r="Z988" s="128"/>
      <c r="AA988" s="128"/>
      <c r="AB988" s="128"/>
      <c r="AC988" s="128"/>
      <c r="AD988" s="128"/>
      <c r="AE988" s="128"/>
      <c r="AF988" s="128"/>
      <c r="AG988" s="128"/>
      <c r="AH988" s="128"/>
    </row>
    <row r="989" spans="1:34" x14ac:dyDescent="0.3">
      <c r="A989" s="177" t="s">
        <v>870</v>
      </c>
      <c r="B989" s="177" t="s">
        <v>880</v>
      </c>
      <c r="C989" s="177">
        <v>140172</v>
      </c>
      <c r="D989" s="180">
        <v>44679</v>
      </c>
      <c r="E989" s="181">
        <v>51.305999999999997</v>
      </c>
      <c r="F989" s="181">
        <v>0.90469999999999995</v>
      </c>
      <c r="G989" s="181">
        <v>1.1574</v>
      </c>
      <c r="H989" s="181">
        <v>-1.2339</v>
      </c>
      <c r="I989" s="181">
        <v>-2.056</v>
      </c>
      <c r="J989" s="181">
        <v>0.51529999999999998</v>
      </c>
      <c r="K989" s="181">
        <v>-0.61019999999999996</v>
      </c>
      <c r="L989" s="181">
        <v>-3.0169000000000001</v>
      </c>
      <c r="M989" s="181">
        <v>5.9538000000000002</v>
      </c>
      <c r="N989" s="181">
        <v>18.5855</v>
      </c>
      <c r="O989" s="181">
        <v>18.1968</v>
      </c>
      <c r="P989" s="181">
        <v>14.4862</v>
      </c>
      <c r="Q989" s="181">
        <v>11.6142</v>
      </c>
      <c r="R989" s="181">
        <v>37.708399999999997</v>
      </c>
      <c r="S989" s="124"/>
      <c r="T989" s="127"/>
      <c r="U989" s="128"/>
      <c r="V989" s="128"/>
      <c r="W989" s="128"/>
      <c r="X989" s="128"/>
      <c r="Y989" s="128"/>
      <c r="Z989" s="128"/>
      <c r="AA989" s="128"/>
      <c r="AB989" s="128"/>
      <c r="AC989" s="128"/>
      <c r="AD989" s="128"/>
      <c r="AE989" s="128"/>
      <c r="AF989" s="128"/>
      <c r="AG989" s="128"/>
      <c r="AH989" s="128"/>
    </row>
    <row r="990" spans="1:34" x14ac:dyDescent="0.3">
      <c r="A990" s="177" t="s">
        <v>870</v>
      </c>
      <c r="B990" s="177" t="s">
        <v>881</v>
      </c>
      <c r="C990" s="177">
        <v>102883</v>
      </c>
      <c r="D990" s="180">
        <v>44679</v>
      </c>
      <c r="E990" s="181">
        <v>119.629</v>
      </c>
      <c r="F990" s="181">
        <v>1.1091</v>
      </c>
      <c r="G990" s="181">
        <v>1.6613</v>
      </c>
      <c r="H990" s="181">
        <v>-0.78710000000000002</v>
      </c>
      <c r="I990" s="181">
        <v>-1.8908</v>
      </c>
      <c r="J990" s="181">
        <v>2.4565999999999999</v>
      </c>
      <c r="K990" s="181">
        <v>-1.5168999999999999</v>
      </c>
      <c r="L990" s="181">
        <v>-5.5865</v>
      </c>
      <c r="M990" s="181">
        <v>5.8023999999999996</v>
      </c>
      <c r="N990" s="181">
        <v>19.856100000000001</v>
      </c>
      <c r="O990" s="181">
        <v>14.333399999999999</v>
      </c>
      <c r="P990" s="181">
        <v>10.7178</v>
      </c>
      <c r="Q990" s="181">
        <v>15.554</v>
      </c>
      <c r="R990" s="181">
        <v>44.193300000000001</v>
      </c>
      <c r="S990" s="124"/>
      <c r="T990" s="127"/>
      <c r="U990" s="128"/>
      <c r="V990" s="128"/>
      <c r="W990" s="128"/>
      <c r="X990" s="128"/>
      <c r="Y990" s="128"/>
      <c r="Z990" s="128"/>
      <c r="AA990" s="128"/>
      <c r="AB990" s="128"/>
      <c r="AC990" s="128"/>
      <c r="AD990" s="128"/>
      <c r="AE990" s="128"/>
      <c r="AF990" s="128"/>
      <c r="AG990" s="128"/>
      <c r="AH990" s="128"/>
    </row>
    <row r="991" spans="1:34" x14ac:dyDescent="0.3">
      <c r="A991" s="177" t="s">
        <v>870</v>
      </c>
      <c r="B991" s="177" t="s">
        <v>882</v>
      </c>
      <c r="C991" s="177">
        <v>118510</v>
      </c>
      <c r="D991" s="180">
        <v>44679</v>
      </c>
      <c r="E991" s="181">
        <v>128.32390000000001</v>
      </c>
      <c r="F991" s="181">
        <v>1.1111</v>
      </c>
      <c r="G991" s="181">
        <v>1.6674</v>
      </c>
      <c r="H991" s="181">
        <v>-0.77329999999999999</v>
      </c>
      <c r="I991" s="181">
        <v>-1.8621000000000001</v>
      </c>
      <c r="J991" s="181">
        <v>2.5219</v>
      </c>
      <c r="K991" s="181">
        <v>-1.3391999999999999</v>
      </c>
      <c r="L991" s="181">
        <v>-5.2457000000000003</v>
      </c>
      <c r="M991" s="181">
        <v>6.3746999999999998</v>
      </c>
      <c r="N991" s="181">
        <v>20.717700000000001</v>
      </c>
      <c r="O991" s="181">
        <v>15.2628</v>
      </c>
      <c r="P991" s="181">
        <v>11.597799999999999</v>
      </c>
      <c r="Q991" s="181">
        <v>14.7089</v>
      </c>
      <c r="R991" s="181">
        <v>45.349600000000002</v>
      </c>
      <c r="S991" s="124"/>
      <c r="T991" s="127"/>
      <c r="U991" s="128"/>
      <c r="V991" s="128"/>
      <c r="W991" s="128"/>
      <c r="X991" s="128"/>
      <c r="Y991" s="128"/>
      <c r="Z991" s="128"/>
      <c r="AA991" s="128"/>
      <c r="AB991" s="128"/>
      <c r="AC991" s="128"/>
      <c r="AD991" s="128"/>
      <c r="AE991" s="128"/>
      <c r="AF991" s="128"/>
      <c r="AG991" s="128"/>
      <c r="AH991" s="128"/>
    </row>
    <row r="992" spans="1:34" x14ac:dyDescent="0.3">
      <c r="A992" s="177" t="s">
        <v>870</v>
      </c>
      <c r="B992" s="177" t="s">
        <v>1922</v>
      </c>
      <c r="C992" s="177">
        <v>130498</v>
      </c>
      <c r="D992" s="180">
        <v>44679</v>
      </c>
      <c r="E992" s="181">
        <v>191.88399999999999</v>
      </c>
      <c r="F992" s="181">
        <v>0.95120000000000005</v>
      </c>
      <c r="G992" s="181">
        <v>1.6032999999999999</v>
      </c>
      <c r="H992" s="181">
        <v>-1.2850999999999999</v>
      </c>
      <c r="I992" s="181">
        <v>-1.46</v>
      </c>
      <c r="J992" s="181">
        <v>2.9780000000000002</v>
      </c>
      <c r="K992" s="181">
        <v>2.1273</v>
      </c>
      <c r="L992" s="181">
        <v>-0.84230000000000005</v>
      </c>
      <c r="M992" s="181">
        <v>12.2746</v>
      </c>
      <c r="N992" s="181">
        <v>26.979600000000001</v>
      </c>
      <c r="O992" s="181">
        <v>18.4176</v>
      </c>
      <c r="P992" s="181">
        <v>13.555899999999999</v>
      </c>
      <c r="Q992" s="181">
        <v>11.9566</v>
      </c>
      <c r="R992" s="181">
        <v>46.277099999999997</v>
      </c>
      <c r="S992" s="124"/>
      <c r="T992" s="127"/>
      <c r="U992" s="128"/>
      <c r="V992" s="128"/>
      <c r="W992" s="128"/>
      <c r="X992" s="128"/>
      <c r="Y992" s="128"/>
      <c r="Z992" s="128"/>
      <c r="AA992" s="128"/>
      <c r="AB992" s="128"/>
      <c r="AC992" s="128"/>
      <c r="AD992" s="128"/>
      <c r="AE992" s="128"/>
      <c r="AF992" s="128"/>
      <c r="AG992" s="128"/>
      <c r="AH992" s="128"/>
    </row>
    <row r="993" spans="1:34" x14ac:dyDescent="0.3">
      <c r="A993" s="177" t="s">
        <v>870</v>
      </c>
      <c r="B993" s="177" t="s">
        <v>1923</v>
      </c>
      <c r="C993" s="177">
        <v>130496</v>
      </c>
      <c r="D993" s="180">
        <v>44679</v>
      </c>
      <c r="E993" s="181">
        <v>252.57956805347899</v>
      </c>
      <c r="F993" s="181">
        <v>0.94910000000000005</v>
      </c>
      <c r="G993" s="181">
        <v>1.5971</v>
      </c>
      <c r="H993" s="181">
        <v>-1.2998000000000001</v>
      </c>
      <c r="I993" s="181">
        <v>-1.4766999999999999</v>
      </c>
      <c r="J993" s="181">
        <v>2.9257</v>
      </c>
      <c r="K993" s="181">
        <v>1.9608000000000001</v>
      </c>
      <c r="L993" s="181">
        <v>-1.2264999999999999</v>
      </c>
      <c r="M993" s="181">
        <v>11.7088</v>
      </c>
      <c r="N993" s="181">
        <v>26.153500000000001</v>
      </c>
      <c r="O993" s="181">
        <v>17.8996</v>
      </c>
      <c r="P993" s="181">
        <v>13.2067</v>
      </c>
      <c r="Q993" s="181">
        <v>12.128500000000001</v>
      </c>
      <c r="R993" s="181">
        <v>45.483800000000002</v>
      </c>
      <c r="S993" s="124"/>
      <c r="T993" s="127"/>
      <c r="U993" s="128"/>
      <c r="V993" s="128"/>
      <c r="W993" s="128"/>
      <c r="X993" s="128"/>
      <c r="Y993" s="128"/>
      <c r="Z993" s="128"/>
      <c r="AA993" s="128"/>
      <c r="AB993" s="128"/>
      <c r="AC993" s="128"/>
      <c r="AD993" s="128"/>
      <c r="AE993" s="128"/>
      <c r="AF993" s="128"/>
      <c r="AG993" s="128"/>
      <c r="AH993" s="128"/>
    </row>
    <row r="994" spans="1:34" x14ac:dyDescent="0.3">
      <c r="A994" s="177" t="s">
        <v>870</v>
      </c>
      <c r="B994" s="177" t="s">
        <v>883</v>
      </c>
      <c r="C994" s="177">
        <v>146772</v>
      </c>
      <c r="D994" s="180">
        <v>44679</v>
      </c>
      <c r="E994" s="181">
        <v>16.267099999999999</v>
      </c>
      <c r="F994" s="181">
        <v>1.0686</v>
      </c>
      <c r="G994" s="181">
        <v>1.3205</v>
      </c>
      <c r="H994" s="181">
        <v>-1.2468999999999999</v>
      </c>
      <c r="I994" s="181">
        <v>-1.9923999999999999</v>
      </c>
      <c r="J994" s="181">
        <v>0.44209999999999999</v>
      </c>
      <c r="K994" s="181">
        <v>-1.6267</v>
      </c>
      <c r="L994" s="181">
        <v>-3.6503000000000001</v>
      </c>
      <c r="M994" s="181">
        <v>7.2192999999999996</v>
      </c>
      <c r="N994" s="181">
        <v>19.401199999999999</v>
      </c>
      <c r="O994" s="181">
        <v>17.632200000000001</v>
      </c>
      <c r="P994" s="181"/>
      <c r="Q994" s="181">
        <v>17.067599999999999</v>
      </c>
      <c r="R994" s="181">
        <v>38.212499999999999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77" t="s">
        <v>870</v>
      </c>
      <c r="B995" s="177" t="s">
        <v>884</v>
      </c>
      <c r="C995" s="177">
        <v>146771</v>
      </c>
      <c r="D995" s="180">
        <v>44679</v>
      </c>
      <c r="E995" s="181">
        <v>15.4549</v>
      </c>
      <c r="F995" s="181">
        <v>1.0646</v>
      </c>
      <c r="G995" s="181">
        <v>1.3070999999999999</v>
      </c>
      <c r="H995" s="181">
        <v>-1.2782</v>
      </c>
      <c r="I995" s="181">
        <v>-2.0590000000000002</v>
      </c>
      <c r="J995" s="181">
        <v>0.30049999999999999</v>
      </c>
      <c r="K995" s="181">
        <v>-2.0385</v>
      </c>
      <c r="L995" s="181">
        <v>-4.4637000000000002</v>
      </c>
      <c r="M995" s="181">
        <v>5.8627000000000002</v>
      </c>
      <c r="N995" s="181">
        <v>17.393799999999999</v>
      </c>
      <c r="O995" s="181">
        <v>15.693300000000001</v>
      </c>
      <c r="P995" s="181"/>
      <c r="Q995" s="181">
        <v>15.1417</v>
      </c>
      <c r="R995" s="181">
        <v>35.901699999999998</v>
      </c>
      <c r="S995" s="124"/>
      <c r="T995" s="127"/>
      <c r="U995" s="128"/>
      <c r="V995" s="128"/>
      <c r="W995" s="128"/>
      <c r="X995" s="128"/>
      <c r="Y995" s="128"/>
      <c r="Z995" s="128"/>
      <c r="AA995" s="128"/>
      <c r="AB995" s="128"/>
      <c r="AC995" s="128"/>
      <c r="AD995" s="128"/>
      <c r="AE995" s="128"/>
      <c r="AF995" s="128"/>
      <c r="AG995" s="128"/>
      <c r="AH995" s="128"/>
    </row>
    <row r="996" spans="1:34" x14ac:dyDescent="0.3">
      <c r="A996" s="177" t="s">
        <v>870</v>
      </c>
      <c r="B996" s="177" t="s">
        <v>885</v>
      </c>
      <c r="C996" s="177">
        <v>100349</v>
      </c>
      <c r="D996" s="180">
        <v>44679</v>
      </c>
      <c r="E996" s="181">
        <v>540.85</v>
      </c>
      <c r="F996" s="181">
        <v>0.79200000000000004</v>
      </c>
      <c r="G996" s="181">
        <v>1.4803999999999999</v>
      </c>
      <c r="H996" s="181">
        <v>-0.5333</v>
      </c>
      <c r="I996" s="181">
        <v>-1.5204</v>
      </c>
      <c r="J996" s="181">
        <v>3.3458000000000001</v>
      </c>
      <c r="K996" s="181">
        <v>0.85780000000000001</v>
      </c>
      <c r="L996" s="181">
        <v>-0.4546</v>
      </c>
      <c r="M996" s="181">
        <v>15.985099999999999</v>
      </c>
      <c r="N996" s="181">
        <v>29.5915</v>
      </c>
      <c r="O996" s="181">
        <v>18.463100000000001</v>
      </c>
      <c r="P996" s="181">
        <v>12.725899999999999</v>
      </c>
      <c r="Q996" s="181">
        <v>18.238700000000001</v>
      </c>
      <c r="R996" s="181">
        <v>46.5351</v>
      </c>
      <c r="S996" s="124"/>
      <c r="T996" s="127"/>
      <c r="U996" s="128"/>
      <c r="V996" s="128"/>
      <c r="W996" s="128"/>
      <c r="X996" s="128"/>
      <c r="Y996" s="128"/>
      <c r="Z996" s="128"/>
      <c r="AA996" s="128"/>
      <c r="AB996" s="128"/>
      <c r="AC996" s="128"/>
      <c r="AD996" s="128"/>
      <c r="AE996" s="128"/>
      <c r="AF996" s="128"/>
      <c r="AG996" s="128"/>
      <c r="AH996" s="128"/>
    </row>
    <row r="997" spans="1:34" x14ac:dyDescent="0.3">
      <c r="A997" s="177" t="s">
        <v>870</v>
      </c>
      <c r="B997" s="177" t="s">
        <v>886</v>
      </c>
      <c r="C997" s="177">
        <v>120596</v>
      </c>
      <c r="D997" s="180">
        <v>44679</v>
      </c>
      <c r="E997" s="181">
        <v>587.52</v>
      </c>
      <c r="F997" s="181">
        <v>0.79430000000000001</v>
      </c>
      <c r="G997" s="181">
        <v>1.4873000000000001</v>
      </c>
      <c r="H997" s="181">
        <v>-0.5181</v>
      </c>
      <c r="I997" s="181">
        <v>-1.4856</v>
      </c>
      <c r="J997" s="181">
        <v>3.4165999999999999</v>
      </c>
      <c r="K997" s="181">
        <v>1.0665</v>
      </c>
      <c r="L997" s="181">
        <v>-4.9299999999999997E-2</v>
      </c>
      <c r="M997" s="181">
        <v>16.687200000000001</v>
      </c>
      <c r="N997" s="181">
        <v>30.618099999999998</v>
      </c>
      <c r="O997" s="181">
        <v>19.3872</v>
      </c>
      <c r="P997" s="181">
        <v>13.777900000000001</v>
      </c>
      <c r="Q997" s="181">
        <v>15.414899999999999</v>
      </c>
      <c r="R997" s="181">
        <v>47.682400000000001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77" t="s">
        <v>870</v>
      </c>
      <c r="B998" s="177" t="s">
        <v>887</v>
      </c>
      <c r="C998" s="177">
        <v>118419</v>
      </c>
      <c r="D998" s="180">
        <v>44679</v>
      </c>
      <c r="E998" s="181">
        <v>76.510000000000005</v>
      </c>
      <c r="F998" s="181">
        <v>1.1101000000000001</v>
      </c>
      <c r="G998" s="181">
        <v>1.9318</v>
      </c>
      <c r="H998" s="181">
        <v>-0.72660000000000002</v>
      </c>
      <c r="I998" s="181">
        <v>-1.6202000000000001</v>
      </c>
      <c r="J998" s="181">
        <v>1.4587000000000001</v>
      </c>
      <c r="K998" s="181">
        <v>-0.36459999999999998</v>
      </c>
      <c r="L998" s="181">
        <v>-2.0985</v>
      </c>
      <c r="M998" s="181">
        <v>6.4561000000000002</v>
      </c>
      <c r="N998" s="181">
        <v>19.6403</v>
      </c>
      <c r="O998" s="181">
        <v>16.322299999999998</v>
      </c>
      <c r="P998" s="181">
        <v>12.3627</v>
      </c>
      <c r="Q998" s="181">
        <v>13.8597</v>
      </c>
      <c r="R998" s="181">
        <v>41.338299999999997</v>
      </c>
      <c r="S998" s="124"/>
      <c r="T998" s="127"/>
      <c r="U998" s="128"/>
      <c r="V998" s="128"/>
      <c r="W998" s="128"/>
      <c r="X998" s="128"/>
      <c r="Y998" s="128"/>
      <c r="Z998" s="128"/>
      <c r="AA998" s="128"/>
      <c r="AB998" s="128"/>
      <c r="AC998" s="128"/>
      <c r="AD998" s="128"/>
      <c r="AE998" s="128"/>
      <c r="AF998" s="128"/>
      <c r="AG998" s="128"/>
      <c r="AH998" s="128"/>
    </row>
    <row r="999" spans="1:34" x14ac:dyDescent="0.3">
      <c r="A999" s="177" t="s">
        <v>870</v>
      </c>
      <c r="B999" s="177" t="s">
        <v>888</v>
      </c>
      <c r="C999" s="177">
        <v>108596</v>
      </c>
      <c r="D999" s="180">
        <v>44679</v>
      </c>
      <c r="E999" s="181">
        <v>68.17</v>
      </c>
      <c r="F999" s="181">
        <v>1.0973999999999999</v>
      </c>
      <c r="G999" s="181">
        <v>1.9136</v>
      </c>
      <c r="H999" s="181">
        <v>-0.74260000000000004</v>
      </c>
      <c r="I999" s="181">
        <v>-1.6732</v>
      </c>
      <c r="J999" s="181">
        <v>1.353</v>
      </c>
      <c r="K999" s="181">
        <v>-0.65580000000000005</v>
      </c>
      <c r="L999" s="181">
        <v>-2.6838000000000002</v>
      </c>
      <c r="M999" s="181">
        <v>5.4936999999999996</v>
      </c>
      <c r="N999" s="181">
        <v>18.227499999999999</v>
      </c>
      <c r="O999" s="181">
        <v>14.933</v>
      </c>
      <c r="P999" s="181">
        <v>10.9124</v>
      </c>
      <c r="Q999" s="181">
        <v>12.1579</v>
      </c>
      <c r="R999" s="181">
        <v>39.6404</v>
      </c>
      <c r="S999" s="124"/>
      <c r="T999" s="127"/>
      <c r="U999" s="128"/>
      <c r="V999" s="128"/>
      <c r="W999" s="128"/>
      <c r="X999" s="128"/>
      <c r="Y999" s="128"/>
      <c r="Z999" s="128"/>
      <c r="AA999" s="128"/>
      <c r="AB999" s="128"/>
      <c r="AC999" s="128"/>
      <c r="AD999" s="128"/>
      <c r="AE999" s="128"/>
      <c r="AF999" s="128"/>
      <c r="AG999" s="128"/>
      <c r="AH999" s="128"/>
    </row>
    <row r="1000" spans="1:34" x14ac:dyDescent="0.3">
      <c r="A1000" s="177" t="s">
        <v>870</v>
      </c>
      <c r="B1000" s="177" t="s">
        <v>889</v>
      </c>
      <c r="C1000" s="177">
        <v>106144</v>
      </c>
      <c r="D1000" s="180">
        <v>44679</v>
      </c>
      <c r="E1000" s="181">
        <v>50.54</v>
      </c>
      <c r="F1000" s="181">
        <v>1.1609</v>
      </c>
      <c r="G1000" s="181">
        <v>0.89839999999999998</v>
      </c>
      <c r="H1000" s="181">
        <v>-1.5966</v>
      </c>
      <c r="I1000" s="181">
        <v>-1.7114</v>
      </c>
      <c r="J1000" s="181">
        <v>0.99919999999999998</v>
      </c>
      <c r="K1000" s="181">
        <v>-2.1112000000000002</v>
      </c>
      <c r="L1000" s="181">
        <v>-5.0179</v>
      </c>
      <c r="M1000" s="181">
        <v>3.1850000000000001</v>
      </c>
      <c r="N1000" s="181">
        <v>15.652200000000001</v>
      </c>
      <c r="O1000" s="181">
        <v>13.9071</v>
      </c>
      <c r="P1000" s="181">
        <v>13.026300000000001</v>
      </c>
      <c r="Q1000" s="181">
        <v>11.6279</v>
      </c>
      <c r="R1000" s="181">
        <v>31.5382</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870</v>
      </c>
      <c r="B1001" s="177" t="s">
        <v>890</v>
      </c>
      <c r="C1001" s="177">
        <v>120357</v>
      </c>
      <c r="D1001" s="180">
        <v>44679</v>
      </c>
      <c r="E1001" s="181">
        <v>57.56</v>
      </c>
      <c r="F1001" s="181">
        <v>1.1598999999999999</v>
      </c>
      <c r="G1001" s="181">
        <v>0.91159999999999997</v>
      </c>
      <c r="H1001" s="181">
        <v>-1.5731999999999999</v>
      </c>
      <c r="I1001" s="181">
        <v>-1.6573</v>
      </c>
      <c r="J1001" s="181">
        <v>1.1066</v>
      </c>
      <c r="K1001" s="181">
        <v>-1.7915000000000001</v>
      </c>
      <c r="L1001" s="181">
        <v>-4.4013</v>
      </c>
      <c r="M1001" s="181">
        <v>4.1999000000000004</v>
      </c>
      <c r="N1001" s="181">
        <v>17.1586</v>
      </c>
      <c r="O1001" s="181">
        <v>15.3287</v>
      </c>
      <c r="P1001" s="181">
        <v>14.5525</v>
      </c>
      <c r="Q1001" s="181">
        <v>16.584700000000002</v>
      </c>
      <c r="R1001" s="181">
        <v>33.307600000000001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870</v>
      </c>
      <c r="B1002" s="177" t="s">
        <v>891</v>
      </c>
      <c r="C1002" s="177">
        <v>103234</v>
      </c>
      <c r="D1002" s="180">
        <v>44679</v>
      </c>
      <c r="E1002" s="181">
        <v>196.774</v>
      </c>
      <c r="F1002" s="181">
        <v>1.0377000000000001</v>
      </c>
      <c r="G1002" s="181">
        <v>1.8614999999999999</v>
      </c>
      <c r="H1002" s="181">
        <v>-1.3531</v>
      </c>
      <c r="I1002" s="181">
        <v>-1.9981</v>
      </c>
      <c r="J1002" s="181">
        <v>2.3809</v>
      </c>
      <c r="K1002" s="181">
        <v>2.0205000000000002</v>
      </c>
      <c r="L1002" s="181">
        <v>0.90869999999999995</v>
      </c>
      <c r="M1002" s="181">
        <v>8.3210999999999995</v>
      </c>
      <c r="N1002" s="181">
        <v>18.482199999999999</v>
      </c>
      <c r="O1002" s="181">
        <v>17.611899999999999</v>
      </c>
      <c r="P1002" s="181">
        <v>13.0825</v>
      </c>
      <c r="Q1002" s="181">
        <v>18.3963</v>
      </c>
      <c r="R1002" s="181">
        <v>37.276499999999999</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870</v>
      </c>
      <c r="B1003" s="177" t="s">
        <v>892</v>
      </c>
      <c r="C1003" s="177">
        <v>120158</v>
      </c>
      <c r="D1003" s="180">
        <v>44679</v>
      </c>
      <c r="E1003" s="181">
        <v>217.76499999999999</v>
      </c>
      <c r="F1003" s="181">
        <v>1.0411999999999999</v>
      </c>
      <c r="G1003" s="181">
        <v>1.8722000000000001</v>
      </c>
      <c r="H1003" s="181">
        <v>-1.3299000000000001</v>
      </c>
      <c r="I1003" s="181">
        <v>-1.9487000000000001</v>
      </c>
      <c r="J1003" s="181">
        <v>2.4863</v>
      </c>
      <c r="K1003" s="181">
        <v>2.3302999999999998</v>
      </c>
      <c r="L1003" s="181">
        <v>1.5291999999999999</v>
      </c>
      <c r="M1003" s="181">
        <v>9.3257999999999992</v>
      </c>
      <c r="N1003" s="181">
        <v>19.939699999999998</v>
      </c>
      <c r="O1003" s="181">
        <v>18.9787</v>
      </c>
      <c r="P1003" s="181">
        <v>14.435</v>
      </c>
      <c r="Q1003" s="181">
        <v>16.901499999999999</v>
      </c>
      <c r="R1003" s="181">
        <v>38.940800000000003</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870</v>
      </c>
      <c r="B1004" s="177" t="s">
        <v>893</v>
      </c>
      <c r="C1004" s="177">
        <v>119397</v>
      </c>
      <c r="D1004" s="180">
        <v>44679</v>
      </c>
      <c r="E1004" s="181">
        <v>73.918000000000006</v>
      </c>
      <c r="F1004" s="181">
        <v>1.0181</v>
      </c>
      <c r="G1004" s="181">
        <v>1.2020999999999999</v>
      </c>
      <c r="H1004" s="181">
        <v>-1.1843999999999999</v>
      </c>
      <c r="I1004" s="181">
        <v>-1.9954000000000001</v>
      </c>
      <c r="J1004" s="181">
        <v>-0.59570000000000001</v>
      </c>
      <c r="K1004" s="181">
        <v>0.31759999999999999</v>
      </c>
      <c r="L1004" s="181">
        <v>-0.70389999999999997</v>
      </c>
      <c r="M1004" s="181">
        <v>6.5669000000000004</v>
      </c>
      <c r="N1004" s="181">
        <v>18.318000000000001</v>
      </c>
      <c r="O1004" s="181">
        <v>14.5457</v>
      </c>
      <c r="P1004" s="181">
        <v>10.304500000000001</v>
      </c>
      <c r="Q1004" s="181">
        <v>14.138299999999999</v>
      </c>
      <c r="R1004" s="181">
        <v>33.2819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870</v>
      </c>
      <c r="B1005" s="177" t="s">
        <v>894</v>
      </c>
      <c r="C1005" s="177">
        <v>118049</v>
      </c>
      <c r="D1005" s="180">
        <v>44679</v>
      </c>
      <c r="E1005" s="181">
        <v>68.730999999999995</v>
      </c>
      <c r="F1005" s="181">
        <v>1.0156000000000001</v>
      </c>
      <c r="G1005" s="181">
        <v>1.1940999999999999</v>
      </c>
      <c r="H1005" s="181">
        <v>-1.2031000000000001</v>
      </c>
      <c r="I1005" s="181">
        <v>-2.0339999999999998</v>
      </c>
      <c r="J1005" s="181">
        <v>-0.67630000000000001</v>
      </c>
      <c r="K1005" s="181">
        <v>7.8600000000000003E-2</v>
      </c>
      <c r="L1005" s="181">
        <v>-1.1705000000000001</v>
      </c>
      <c r="M1005" s="181">
        <v>5.8181000000000003</v>
      </c>
      <c r="N1005" s="181">
        <v>17.218399999999999</v>
      </c>
      <c r="O1005" s="181">
        <v>13.545299999999999</v>
      </c>
      <c r="P1005" s="181">
        <v>9.3641000000000005</v>
      </c>
      <c r="Q1005" s="181">
        <v>12.850099999999999</v>
      </c>
      <c r="R1005" s="181">
        <v>32.0807</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870</v>
      </c>
      <c r="B1006" s="177" t="s">
        <v>895</v>
      </c>
      <c r="C1006" s="177">
        <v>133710</v>
      </c>
      <c r="D1006" s="180">
        <v>44679</v>
      </c>
      <c r="E1006" s="181">
        <v>26.5139</v>
      </c>
      <c r="F1006" s="181">
        <v>1.0672999999999999</v>
      </c>
      <c r="G1006" s="181">
        <v>1.3176000000000001</v>
      </c>
      <c r="H1006" s="181">
        <v>-0.8407</v>
      </c>
      <c r="I1006" s="181">
        <v>-1.7618</v>
      </c>
      <c r="J1006" s="181">
        <v>1.2275</v>
      </c>
      <c r="K1006" s="181">
        <v>-0.54239999999999999</v>
      </c>
      <c r="L1006" s="181">
        <v>-1.0852999999999999</v>
      </c>
      <c r="M1006" s="181">
        <v>11.89</v>
      </c>
      <c r="N1006" s="181">
        <v>23.928599999999999</v>
      </c>
      <c r="O1006" s="181">
        <v>19.578600000000002</v>
      </c>
      <c r="P1006" s="181">
        <v>14.5314</v>
      </c>
      <c r="Q1006" s="181">
        <v>14.555999999999999</v>
      </c>
      <c r="R1006" s="181">
        <v>38.9617</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870</v>
      </c>
      <c r="B1007" s="177" t="s">
        <v>896</v>
      </c>
      <c r="C1007" s="177">
        <v>133711</v>
      </c>
      <c r="D1007" s="180">
        <v>44679</v>
      </c>
      <c r="E1007" s="181">
        <v>24.055</v>
      </c>
      <c r="F1007" s="181">
        <v>1.0629</v>
      </c>
      <c r="G1007" s="181">
        <v>1.3047</v>
      </c>
      <c r="H1007" s="181">
        <v>-0.87029999999999996</v>
      </c>
      <c r="I1007" s="181">
        <v>-1.8243</v>
      </c>
      <c r="J1007" s="181">
        <v>1.0944</v>
      </c>
      <c r="K1007" s="181">
        <v>-0.9234</v>
      </c>
      <c r="L1007" s="181">
        <v>-1.8348</v>
      </c>
      <c r="M1007" s="181">
        <v>10.6013</v>
      </c>
      <c r="N1007" s="181">
        <v>21.995799999999999</v>
      </c>
      <c r="O1007" s="181">
        <v>17.775500000000001</v>
      </c>
      <c r="P1007" s="181">
        <v>12.7622</v>
      </c>
      <c r="Q1007" s="181">
        <v>13.012700000000001</v>
      </c>
      <c r="R1007" s="181">
        <v>36.763599999999997</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870</v>
      </c>
      <c r="B1008" s="177" t="s">
        <v>897</v>
      </c>
      <c r="C1008" s="177">
        <v>147840</v>
      </c>
      <c r="D1008" s="180">
        <v>44679</v>
      </c>
      <c r="E1008" s="181">
        <v>17.816199999999998</v>
      </c>
      <c r="F1008" s="181">
        <v>0.90510000000000002</v>
      </c>
      <c r="G1008" s="181">
        <v>1.0860000000000001</v>
      </c>
      <c r="H1008" s="181">
        <v>-1.8574999999999999</v>
      </c>
      <c r="I1008" s="181">
        <v>-2.2452000000000001</v>
      </c>
      <c r="J1008" s="181">
        <v>1.2733000000000001</v>
      </c>
      <c r="K1008" s="181">
        <v>1.6083000000000001</v>
      </c>
      <c r="L1008" s="181">
        <v>-0.15859999999999999</v>
      </c>
      <c r="M1008" s="181">
        <v>15.4572</v>
      </c>
      <c r="N1008" s="181">
        <v>30.104099999999999</v>
      </c>
      <c r="O1008" s="181"/>
      <c r="P1008" s="181"/>
      <c r="Q1008" s="181">
        <v>28.145399999999999</v>
      </c>
      <c r="R1008" s="181">
        <v>46.608499999999999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870</v>
      </c>
      <c r="B1009" s="177" t="s">
        <v>898</v>
      </c>
      <c r="C1009" s="177">
        <v>147843</v>
      </c>
      <c r="D1009" s="180">
        <v>44679</v>
      </c>
      <c r="E1009" s="181">
        <v>17.062100000000001</v>
      </c>
      <c r="F1009" s="181">
        <v>0.89949999999999997</v>
      </c>
      <c r="G1009" s="181">
        <v>1.0704</v>
      </c>
      <c r="H1009" s="181">
        <v>-1.8917999999999999</v>
      </c>
      <c r="I1009" s="181">
        <v>-2.3191999999999999</v>
      </c>
      <c r="J1009" s="181">
        <v>1.1158999999999999</v>
      </c>
      <c r="K1009" s="181">
        <v>1.1363000000000001</v>
      </c>
      <c r="L1009" s="181">
        <v>-1.1048</v>
      </c>
      <c r="M1009" s="181">
        <v>13.7997</v>
      </c>
      <c r="N1009" s="181">
        <v>27.622399999999999</v>
      </c>
      <c r="O1009" s="181"/>
      <c r="P1009" s="181"/>
      <c r="Q1009" s="181">
        <v>25.787500000000001</v>
      </c>
      <c r="R1009" s="181">
        <v>43.8598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870</v>
      </c>
      <c r="B1010" s="177" t="s">
        <v>899</v>
      </c>
      <c r="C1010" s="177">
        <v>118834</v>
      </c>
      <c r="D1010" s="180">
        <v>44679</v>
      </c>
      <c r="E1010" s="181">
        <v>103.51300000000001</v>
      </c>
      <c r="F1010" s="181">
        <v>1.0119</v>
      </c>
      <c r="G1010" s="181">
        <v>1.2956000000000001</v>
      </c>
      <c r="H1010" s="181">
        <v>-1.403</v>
      </c>
      <c r="I1010" s="181">
        <v>-1.7987</v>
      </c>
      <c r="J1010" s="181">
        <v>1.7626999999999999</v>
      </c>
      <c r="K1010" s="181">
        <v>-1.5681</v>
      </c>
      <c r="L1010" s="181">
        <v>-3.7921</v>
      </c>
      <c r="M1010" s="181">
        <v>6.2957999999999998</v>
      </c>
      <c r="N1010" s="181">
        <v>19.485900000000001</v>
      </c>
      <c r="O1010" s="181">
        <v>22.436499999999999</v>
      </c>
      <c r="P1010" s="181">
        <v>17.370799999999999</v>
      </c>
      <c r="Q1010" s="181">
        <v>23.908000000000001</v>
      </c>
      <c r="R1010" s="181">
        <v>43.0411</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870</v>
      </c>
      <c r="B1011" s="177" t="s">
        <v>900</v>
      </c>
      <c r="C1011" s="177">
        <v>112932</v>
      </c>
      <c r="D1011" s="180">
        <v>44679</v>
      </c>
      <c r="E1011" s="181">
        <v>94.847999999999999</v>
      </c>
      <c r="F1011" s="181">
        <v>1.0096000000000001</v>
      </c>
      <c r="G1011" s="181">
        <v>1.2867999999999999</v>
      </c>
      <c r="H1011" s="181">
        <v>-1.4208000000000001</v>
      </c>
      <c r="I1011" s="181">
        <v>-1.8360000000000001</v>
      </c>
      <c r="J1011" s="181">
        <v>1.6820999999999999</v>
      </c>
      <c r="K1011" s="181">
        <v>-1.8035000000000001</v>
      </c>
      <c r="L1011" s="181">
        <v>-4.2664999999999997</v>
      </c>
      <c r="M1011" s="181">
        <v>5.5004</v>
      </c>
      <c r="N1011" s="181">
        <v>18.298300000000001</v>
      </c>
      <c r="O1011" s="181">
        <v>21.197299999999998</v>
      </c>
      <c r="P1011" s="181">
        <v>16.290900000000001</v>
      </c>
      <c r="Q1011" s="181">
        <v>20.982399999999998</v>
      </c>
      <c r="R1011" s="181">
        <v>41.569200000000002</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870</v>
      </c>
      <c r="B1012" s="177" t="s">
        <v>901</v>
      </c>
      <c r="C1012" s="177">
        <v>147704</v>
      </c>
      <c r="D1012" s="180">
        <v>44679</v>
      </c>
      <c r="E1012" s="181">
        <v>16.377199999999998</v>
      </c>
      <c r="F1012" s="181">
        <v>0.46560000000000001</v>
      </c>
      <c r="G1012" s="181">
        <v>0.64029999999999998</v>
      </c>
      <c r="H1012" s="181">
        <v>-1.3124</v>
      </c>
      <c r="I1012" s="181">
        <v>-1.3701000000000001</v>
      </c>
      <c r="J1012" s="181">
        <v>3.621</v>
      </c>
      <c r="K1012" s="181">
        <v>-5.1833999999999998</v>
      </c>
      <c r="L1012" s="181">
        <v>-4.8882000000000003</v>
      </c>
      <c r="M1012" s="181">
        <v>1.8305</v>
      </c>
      <c r="N1012" s="181">
        <v>18.521599999999999</v>
      </c>
      <c r="O1012" s="181"/>
      <c r="P1012" s="181"/>
      <c r="Q1012" s="181">
        <v>21.514800000000001</v>
      </c>
      <c r="R1012" s="181">
        <v>38.360599999999998</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870</v>
      </c>
      <c r="B1013" s="177" t="s">
        <v>902</v>
      </c>
      <c r="C1013" s="177">
        <v>147701</v>
      </c>
      <c r="D1013" s="180">
        <v>44679</v>
      </c>
      <c r="E1013" s="181">
        <v>15.69</v>
      </c>
      <c r="F1013" s="181">
        <v>0.46100000000000002</v>
      </c>
      <c r="G1013" s="181">
        <v>0.62790000000000001</v>
      </c>
      <c r="H1013" s="181">
        <v>-1.3406</v>
      </c>
      <c r="I1013" s="181">
        <v>-1.4384999999999999</v>
      </c>
      <c r="J1013" s="181">
        <v>3.4838</v>
      </c>
      <c r="K1013" s="181">
        <v>-5.5251999999999999</v>
      </c>
      <c r="L1013" s="181">
        <v>-5.5781000000000001</v>
      </c>
      <c r="M1013" s="181">
        <v>0.65369999999999995</v>
      </c>
      <c r="N1013" s="181">
        <v>16.647300000000001</v>
      </c>
      <c r="O1013" s="181"/>
      <c r="P1013" s="181"/>
      <c r="Q1013" s="181">
        <v>19.474499999999999</v>
      </c>
      <c r="R1013" s="181">
        <v>36.046599999999998</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870</v>
      </c>
      <c r="B1014" s="177" t="s">
        <v>1912</v>
      </c>
      <c r="C1014" s="177">
        <v>135677</v>
      </c>
      <c r="D1014" s="180">
        <v>44679</v>
      </c>
      <c r="E1014" s="181">
        <v>27.332000000000001</v>
      </c>
      <c r="F1014" s="181">
        <v>0.98540000000000005</v>
      </c>
      <c r="G1014" s="181">
        <v>1.6226</v>
      </c>
      <c r="H1014" s="181">
        <v>-0.873</v>
      </c>
      <c r="I1014" s="181">
        <v>-1.0373000000000001</v>
      </c>
      <c r="J1014" s="181">
        <v>2.5226000000000002</v>
      </c>
      <c r="K1014" s="181">
        <v>0.18659999999999999</v>
      </c>
      <c r="L1014" s="181">
        <v>-0.1454</v>
      </c>
      <c r="M1014" s="181">
        <v>14.7516</v>
      </c>
      <c r="N1014" s="181">
        <v>26.5411</v>
      </c>
      <c r="O1014" s="181">
        <v>18.736599999999999</v>
      </c>
      <c r="P1014" s="181">
        <v>13.6768</v>
      </c>
      <c r="Q1014" s="181">
        <v>17.0276</v>
      </c>
      <c r="R1014" s="181">
        <v>44.463500000000003</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870</v>
      </c>
      <c r="B1015" s="177" t="s">
        <v>1913</v>
      </c>
      <c r="C1015" s="177">
        <v>135678</v>
      </c>
      <c r="D1015" s="180">
        <v>44679</v>
      </c>
      <c r="E1015" s="181">
        <v>24.297599999999999</v>
      </c>
      <c r="F1015" s="181">
        <v>0.97909999999999997</v>
      </c>
      <c r="G1015" s="181">
        <v>1.6045</v>
      </c>
      <c r="H1015" s="181">
        <v>-0.9143</v>
      </c>
      <c r="I1015" s="181">
        <v>-1.1259999999999999</v>
      </c>
      <c r="J1015" s="181">
        <v>2.3332999999999999</v>
      </c>
      <c r="K1015" s="181">
        <v>-0.29049999999999998</v>
      </c>
      <c r="L1015" s="181">
        <v>-1.175</v>
      </c>
      <c r="M1015" s="181">
        <v>12.9979</v>
      </c>
      <c r="N1015" s="181">
        <v>23.9908</v>
      </c>
      <c r="O1015" s="181">
        <v>16.430900000000001</v>
      </c>
      <c r="P1015" s="181">
        <v>11.6083</v>
      </c>
      <c r="Q1015" s="181">
        <v>14.893599999999999</v>
      </c>
      <c r="R1015" s="181">
        <v>41.514600000000002</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870</v>
      </c>
      <c r="B1016" s="177" t="s">
        <v>903</v>
      </c>
      <c r="C1016" s="177">
        <v>100380</v>
      </c>
      <c r="D1016" s="180">
        <v>44679</v>
      </c>
      <c r="E1016" s="181">
        <v>809.74390000000005</v>
      </c>
      <c r="F1016" s="181">
        <v>1.1372</v>
      </c>
      <c r="G1016" s="181">
        <v>1.5825</v>
      </c>
      <c r="H1016" s="181">
        <v>-1.1307</v>
      </c>
      <c r="I1016" s="181">
        <v>-2.1242000000000001</v>
      </c>
      <c r="J1016" s="181">
        <v>0.5464</v>
      </c>
      <c r="K1016" s="181">
        <v>0.88070000000000004</v>
      </c>
      <c r="L1016" s="181">
        <v>-2.9647999999999999</v>
      </c>
      <c r="M1016" s="181">
        <v>7.7118000000000002</v>
      </c>
      <c r="N1016" s="181">
        <v>19.621500000000001</v>
      </c>
      <c r="O1016" s="181">
        <v>14.7049</v>
      </c>
      <c r="P1016" s="181">
        <v>10.1037</v>
      </c>
      <c r="Q1016" s="181">
        <v>17.982199999999999</v>
      </c>
      <c r="R1016" s="181">
        <v>40.369199999999999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870</v>
      </c>
      <c r="B1017" s="177" t="s">
        <v>904</v>
      </c>
      <c r="C1017" s="177">
        <v>118678</v>
      </c>
      <c r="D1017" s="180">
        <v>44679</v>
      </c>
      <c r="E1017" s="181">
        <v>856.22929999999997</v>
      </c>
      <c r="F1017" s="181">
        <v>1.1384000000000001</v>
      </c>
      <c r="G1017" s="181">
        <v>1.5861000000000001</v>
      </c>
      <c r="H1017" s="181">
        <v>-1.1226</v>
      </c>
      <c r="I1017" s="181">
        <v>-2.1067</v>
      </c>
      <c r="J1017" s="181">
        <v>0.60919999999999996</v>
      </c>
      <c r="K1017" s="181">
        <v>1.024</v>
      </c>
      <c r="L1017" s="181">
        <v>-2.7208999999999999</v>
      </c>
      <c r="M1017" s="181">
        <v>8.1119000000000003</v>
      </c>
      <c r="N1017" s="181">
        <v>20.209900000000001</v>
      </c>
      <c r="O1017" s="181">
        <v>15.298</v>
      </c>
      <c r="P1017" s="181">
        <v>10.730499999999999</v>
      </c>
      <c r="Q1017" s="181">
        <v>13.083500000000001</v>
      </c>
      <c r="R1017" s="181">
        <v>41.0672</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870</v>
      </c>
      <c r="B1018" s="177" t="s">
        <v>905</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870</v>
      </c>
      <c r="B1019" s="177" t="s">
        <v>906</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870</v>
      </c>
      <c r="B1020" s="177" t="s">
        <v>907</v>
      </c>
      <c r="C1020" s="177">
        <v>104513</v>
      </c>
      <c r="D1020" s="180">
        <v>44679</v>
      </c>
      <c r="E1020" s="181">
        <v>69.903400000000005</v>
      </c>
      <c r="F1020" s="181">
        <v>0.38179999999999997</v>
      </c>
      <c r="G1020" s="181">
        <v>1.9953000000000001</v>
      </c>
      <c r="H1020" s="181">
        <v>-1.5345</v>
      </c>
      <c r="I1020" s="181">
        <v>-2.2311000000000001</v>
      </c>
      <c r="J1020" s="181">
        <v>3.1615000000000002</v>
      </c>
      <c r="K1020" s="181">
        <v>6.5275999999999996</v>
      </c>
      <c r="L1020" s="181">
        <v>8.9047000000000001</v>
      </c>
      <c r="M1020" s="181">
        <v>17.173200000000001</v>
      </c>
      <c r="N1020" s="181">
        <v>29.898399999999999</v>
      </c>
      <c r="O1020" s="181">
        <v>24.066600000000001</v>
      </c>
      <c r="P1020" s="181">
        <v>14.2369</v>
      </c>
      <c r="Q1020" s="181">
        <v>13.4688</v>
      </c>
      <c r="R1020" s="181">
        <v>41.323300000000003</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870</v>
      </c>
      <c r="B1021" s="177" t="s">
        <v>908</v>
      </c>
      <c r="C1021" s="177">
        <v>120826</v>
      </c>
      <c r="D1021" s="180">
        <v>44679</v>
      </c>
      <c r="E1021" s="181">
        <v>72.966499999999996</v>
      </c>
      <c r="F1021" s="181">
        <v>0.38669999999999999</v>
      </c>
      <c r="G1021" s="181">
        <v>2.0099999999999998</v>
      </c>
      <c r="H1021" s="181">
        <v>-1.5011000000000001</v>
      </c>
      <c r="I1021" s="181">
        <v>-2.1623000000000001</v>
      </c>
      <c r="J1021" s="181">
        <v>3.3128000000000002</v>
      </c>
      <c r="K1021" s="181">
        <v>6.9859999999999998</v>
      </c>
      <c r="L1021" s="181">
        <v>9.8137000000000008</v>
      </c>
      <c r="M1021" s="181">
        <v>18.766200000000001</v>
      </c>
      <c r="N1021" s="181">
        <v>32.2547</v>
      </c>
      <c r="O1021" s="181">
        <v>25.144300000000001</v>
      </c>
      <c r="P1021" s="181">
        <v>14.9903</v>
      </c>
      <c r="Q1021" s="181">
        <v>18.926200000000001</v>
      </c>
      <c r="R1021" s="181">
        <v>43.053899999999999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870</v>
      </c>
      <c r="B1022" s="177" t="s">
        <v>1805</v>
      </c>
      <c r="C1022" s="177">
        <v>119721</v>
      </c>
      <c r="D1022" s="180">
        <v>44679</v>
      </c>
      <c r="E1022" s="181">
        <v>391.07150000000001</v>
      </c>
      <c r="F1022" s="181">
        <v>0.72330000000000005</v>
      </c>
      <c r="G1022" s="181">
        <v>0.94359999999999999</v>
      </c>
      <c r="H1022" s="181">
        <v>-1.022</v>
      </c>
      <c r="I1022" s="181">
        <v>-0.85860000000000003</v>
      </c>
      <c r="J1022" s="181">
        <v>2.8927</v>
      </c>
      <c r="K1022" s="181">
        <v>1.5680000000000001</v>
      </c>
      <c r="L1022" s="181">
        <v>2.3197999999999999</v>
      </c>
      <c r="M1022" s="181">
        <v>10.586</v>
      </c>
      <c r="N1022" s="181">
        <v>27.5992</v>
      </c>
      <c r="O1022" s="181">
        <v>19.300599999999999</v>
      </c>
      <c r="P1022" s="181">
        <v>15.2273</v>
      </c>
      <c r="Q1022" s="181">
        <v>17.255099999999999</v>
      </c>
      <c r="R1022" s="181">
        <v>45.003100000000003</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870</v>
      </c>
      <c r="B1023" s="177" t="s">
        <v>1885</v>
      </c>
      <c r="C1023" s="177">
        <v>119720</v>
      </c>
      <c r="D1023" s="180">
        <v>44679</v>
      </c>
      <c r="E1023" s="181">
        <v>247.593431356054</v>
      </c>
      <c r="F1023" s="181">
        <v>0.72330000000000005</v>
      </c>
      <c r="G1023" s="181">
        <v>0.94359999999999999</v>
      </c>
      <c r="H1023" s="181">
        <v>-1.022</v>
      </c>
      <c r="I1023" s="181">
        <v>-0.85860000000000003</v>
      </c>
      <c r="J1023" s="181">
        <v>2.8927</v>
      </c>
      <c r="K1023" s="181">
        <v>1.5688</v>
      </c>
      <c r="L1023" s="181">
        <v>2.3212000000000002</v>
      </c>
      <c r="M1023" s="181">
        <v>10.587199999999999</v>
      </c>
      <c r="N1023" s="181">
        <v>27.600999999999999</v>
      </c>
      <c r="O1023" s="181">
        <v>19.302600000000002</v>
      </c>
      <c r="P1023" s="181">
        <v>15.225</v>
      </c>
      <c r="Q1023" s="181">
        <v>17.265599999999999</v>
      </c>
      <c r="R1023" s="181">
        <v>45.005400000000002</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870</v>
      </c>
      <c r="B1024" s="177" t="s">
        <v>1806</v>
      </c>
      <c r="C1024" s="177">
        <v>103024</v>
      </c>
      <c r="D1024" s="180">
        <v>44679</v>
      </c>
      <c r="E1024" s="181">
        <v>545.87073302520298</v>
      </c>
      <c r="F1024" s="181">
        <v>0.7208</v>
      </c>
      <c r="G1024" s="181">
        <v>0.93610000000000004</v>
      </c>
      <c r="H1024" s="181">
        <v>-1.0385</v>
      </c>
      <c r="I1024" s="181">
        <v>-0.89359999999999995</v>
      </c>
      <c r="J1024" s="181">
        <v>2.8166000000000002</v>
      </c>
      <c r="K1024" s="181">
        <v>1.3429</v>
      </c>
      <c r="L1024" s="181">
        <v>1.8821000000000001</v>
      </c>
      <c r="M1024" s="181">
        <v>9.9009</v>
      </c>
      <c r="N1024" s="181">
        <v>26.575199999999999</v>
      </c>
      <c r="O1024" s="181">
        <v>18.456299999999999</v>
      </c>
      <c r="P1024" s="181">
        <v>14.3942</v>
      </c>
      <c r="Q1024" s="181">
        <v>14.690799999999999</v>
      </c>
      <c r="R1024" s="181">
        <v>43.9146</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870</v>
      </c>
      <c r="B1025" s="177" t="s">
        <v>1886</v>
      </c>
      <c r="C1025" s="177">
        <v>101530</v>
      </c>
      <c r="D1025" s="180">
        <v>44679</v>
      </c>
      <c r="E1025" s="181">
        <v>556.46369060995801</v>
      </c>
      <c r="F1025" s="181">
        <v>0.72089999999999999</v>
      </c>
      <c r="G1025" s="181">
        <v>0.93610000000000004</v>
      </c>
      <c r="H1025" s="181">
        <v>-1.0385</v>
      </c>
      <c r="I1025" s="181">
        <v>-0.89359999999999995</v>
      </c>
      <c r="J1025" s="181">
        <v>2.8167</v>
      </c>
      <c r="K1025" s="181">
        <v>1.3428</v>
      </c>
      <c r="L1025" s="181">
        <v>1.8822000000000001</v>
      </c>
      <c r="M1025" s="181">
        <v>9.9014000000000006</v>
      </c>
      <c r="N1025" s="181">
        <v>26.576699999999999</v>
      </c>
      <c r="O1025" s="181">
        <v>18.459900000000001</v>
      </c>
      <c r="P1025" s="181">
        <v>14.396800000000001</v>
      </c>
      <c r="Q1025" s="181">
        <v>14.766299999999999</v>
      </c>
      <c r="R1025" s="181">
        <v>43.914499999999997</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870</v>
      </c>
      <c r="B1026" s="177" t="s">
        <v>909</v>
      </c>
      <c r="C1026" s="177">
        <v>105001</v>
      </c>
      <c r="D1026" s="180">
        <v>44679</v>
      </c>
      <c r="E1026" s="181">
        <v>53.645299999999999</v>
      </c>
      <c r="F1026" s="181">
        <v>0.9</v>
      </c>
      <c r="G1026" s="181">
        <v>0.82110000000000005</v>
      </c>
      <c r="H1026" s="181">
        <v>-1.4286000000000001</v>
      </c>
      <c r="I1026" s="181">
        <v>-2.2033</v>
      </c>
      <c r="J1026" s="181">
        <v>0.23860000000000001</v>
      </c>
      <c r="K1026" s="181">
        <v>-1.0011000000000001</v>
      </c>
      <c r="L1026" s="181">
        <v>-3.3831000000000002</v>
      </c>
      <c r="M1026" s="181">
        <v>8.4784000000000006</v>
      </c>
      <c r="N1026" s="181">
        <v>22.302499999999998</v>
      </c>
      <c r="O1026" s="181">
        <v>15.8299</v>
      </c>
      <c r="P1026" s="181">
        <v>13.278</v>
      </c>
      <c r="Q1026" s="181">
        <v>11.7052</v>
      </c>
      <c r="R1026" s="181">
        <v>38.824300000000001</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870</v>
      </c>
      <c r="B1027" s="177" t="s">
        <v>910</v>
      </c>
      <c r="C1027" s="177">
        <v>119566</v>
      </c>
      <c r="D1027" s="180">
        <v>44679</v>
      </c>
      <c r="E1027" s="181">
        <v>58.239600000000003</v>
      </c>
      <c r="F1027" s="181">
        <v>0.9032</v>
      </c>
      <c r="G1027" s="181">
        <v>0.83089999999999997</v>
      </c>
      <c r="H1027" s="181">
        <v>-1.4063000000000001</v>
      </c>
      <c r="I1027" s="181">
        <v>-2.1558000000000002</v>
      </c>
      <c r="J1027" s="181">
        <v>0.33889999999999998</v>
      </c>
      <c r="K1027" s="181">
        <v>-0.70960000000000001</v>
      </c>
      <c r="L1027" s="181">
        <v>-2.7921999999999998</v>
      </c>
      <c r="M1027" s="181">
        <v>9.4916999999999998</v>
      </c>
      <c r="N1027" s="181">
        <v>23.8371</v>
      </c>
      <c r="O1027" s="181">
        <v>17.244199999999999</v>
      </c>
      <c r="P1027" s="181">
        <v>14.6267</v>
      </c>
      <c r="Q1027" s="181">
        <v>15.3903</v>
      </c>
      <c r="R1027" s="181">
        <v>40.615099999999998</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870</v>
      </c>
      <c r="B1028" s="177" t="s">
        <v>911</v>
      </c>
      <c r="C1028" s="177">
        <v>101824</v>
      </c>
      <c r="D1028" s="180">
        <v>44679</v>
      </c>
      <c r="E1028" s="181">
        <v>320.27670000000001</v>
      </c>
      <c r="F1028" s="181">
        <v>0.91479999999999995</v>
      </c>
      <c r="G1028" s="181">
        <v>1.2290000000000001</v>
      </c>
      <c r="H1028" s="181">
        <v>-0.72670000000000001</v>
      </c>
      <c r="I1028" s="181">
        <v>-0.9032</v>
      </c>
      <c r="J1028" s="181">
        <v>1.4934000000000001</v>
      </c>
      <c r="K1028" s="181">
        <v>-0.58599999999999997</v>
      </c>
      <c r="L1028" s="181">
        <v>-2.3643000000000001</v>
      </c>
      <c r="M1028" s="181">
        <v>5.5682</v>
      </c>
      <c r="N1028" s="181">
        <v>14.7912</v>
      </c>
      <c r="O1028" s="181">
        <v>16.4526</v>
      </c>
      <c r="P1028" s="181">
        <v>12.304500000000001</v>
      </c>
      <c r="Q1028" s="181">
        <v>12.6104</v>
      </c>
      <c r="R1028" s="181">
        <v>34.656799999999997</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870</v>
      </c>
      <c r="B1029" s="177" t="s">
        <v>912</v>
      </c>
      <c r="C1029" s="177">
        <v>119202</v>
      </c>
      <c r="D1029" s="180">
        <v>44679</v>
      </c>
      <c r="E1029" s="181">
        <v>352.47730000000001</v>
      </c>
      <c r="F1029" s="181">
        <v>0.91800000000000004</v>
      </c>
      <c r="G1029" s="181">
        <v>1.2404999999999999</v>
      </c>
      <c r="H1029" s="181">
        <v>-0.70320000000000005</v>
      </c>
      <c r="I1029" s="181">
        <v>-0.85340000000000005</v>
      </c>
      <c r="J1029" s="181">
        <v>1.5913999999999999</v>
      </c>
      <c r="K1029" s="181">
        <v>-0.30059999999999998</v>
      </c>
      <c r="L1029" s="181">
        <v>-1.8164</v>
      </c>
      <c r="M1029" s="181">
        <v>6.4539</v>
      </c>
      <c r="N1029" s="181">
        <v>16.060500000000001</v>
      </c>
      <c r="O1029" s="181">
        <v>17.249500000000001</v>
      </c>
      <c r="P1029" s="181">
        <v>13.4072</v>
      </c>
      <c r="Q1029" s="181">
        <v>15.934100000000001</v>
      </c>
      <c r="R1029" s="181">
        <v>35.166400000000003</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870</v>
      </c>
      <c r="B1030" s="177" t="s">
        <v>913</v>
      </c>
      <c r="C1030" s="177">
        <v>147750</v>
      </c>
      <c r="D1030" s="180">
        <v>44679</v>
      </c>
      <c r="E1030" s="181">
        <v>16.54</v>
      </c>
      <c r="F1030" s="181">
        <v>0.9768</v>
      </c>
      <c r="G1030" s="181">
        <v>0.85370000000000001</v>
      </c>
      <c r="H1030" s="181">
        <v>-0.89870000000000005</v>
      </c>
      <c r="I1030" s="181">
        <v>-0.77980000000000005</v>
      </c>
      <c r="J1030" s="181">
        <v>2.6690999999999998</v>
      </c>
      <c r="K1030" s="181">
        <v>-0.24129999999999999</v>
      </c>
      <c r="L1030" s="181">
        <v>-4.1158999999999999</v>
      </c>
      <c r="M1030" s="181">
        <v>9.9733999999999998</v>
      </c>
      <c r="N1030" s="181">
        <v>23.802399999999999</v>
      </c>
      <c r="O1030" s="181"/>
      <c r="P1030" s="181"/>
      <c r="Q1030" s="181">
        <v>23.3857</v>
      </c>
      <c r="R1030" s="181">
        <v>40.658099999999997</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870</v>
      </c>
      <c r="B1031" s="177" t="s">
        <v>914</v>
      </c>
      <c r="C1031" s="177">
        <v>147748</v>
      </c>
      <c r="D1031" s="180">
        <v>44679</v>
      </c>
      <c r="E1031" s="181">
        <v>16.13</v>
      </c>
      <c r="F1031" s="181">
        <v>0.93869999999999998</v>
      </c>
      <c r="G1031" s="181">
        <v>0.8125</v>
      </c>
      <c r="H1031" s="181">
        <v>-0.9214</v>
      </c>
      <c r="I1031" s="181">
        <v>-0.86050000000000004</v>
      </c>
      <c r="J1031" s="181">
        <v>2.5428999999999999</v>
      </c>
      <c r="K1031" s="181">
        <v>-0.55489999999999995</v>
      </c>
      <c r="L1031" s="181">
        <v>-4.7252999999999998</v>
      </c>
      <c r="M1031" s="181">
        <v>9.0602</v>
      </c>
      <c r="N1031" s="181">
        <v>22.475300000000001</v>
      </c>
      <c r="O1031" s="181"/>
      <c r="P1031" s="181"/>
      <c r="Q1031" s="181">
        <v>22.0991</v>
      </c>
      <c r="R1031" s="181">
        <v>39.153700000000001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870</v>
      </c>
      <c r="B1032" s="177" t="s">
        <v>915</v>
      </c>
      <c r="C1032" s="177">
        <v>120665</v>
      </c>
      <c r="D1032" s="180">
        <v>44679</v>
      </c>
      <c r="E1032" s="181">
        <v>100.4747</v>
      </c>
      <c r="F1032" s="181">
        <v>0.8891</v>
      </c>
      <c r="G1032" s="181">
        <v>1.7193000000000001</v>
      </c>
      <c r="H1032" s="181">
        <v>-0.91149999999999998</v>
      </c>
      <c r="I1032" s="181">
        <v>-1.7407999999999999</v>
      </c>
      <c r="J1032" s="181">
        <v>1.2935000000000001</v>
      </c>
      <c r="K1032" s="181">
        <v>-1.3471</v>
      </c>
      <c r="L1032" s="181">
        <v>-4.5430999999999999</v>
      </c>
      <c r="M1032" s="181">
        <v>4.0410000000000004</v>
      </c>
      <c r="N1032" s="181">
        <v>20.0562</v>
      </c>
      <c r="O1032" s="181">
        <v>16.0792</v>
      </c>
      <c r="P1032" s="181">
        <v>11.3962</v>
      </c>
      <c r="Q1032" s="181">
        <v>13.263299999999999</v>
      </c>
      <c r="R1032" s="181">
        <v>43.9803</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870</v>
      </c>
      <c r="B1033" s="177" t="s">
        <v>916</v>
      </c>
      <c r="C1033" s="177">
        <v>100664</v>
      </c>
      <c r="D1033" s="180">
        <v>44679</v>
      </c>
      <c r="E1033" s="181">
        <v>192.39240000000001</v>
      </c>
      <c r="F1033" s="181">
        <v>0.8871</v>
      </c>
      <c r="G1033" s="181">
        <v>1.7138</v>
      </c>
      <c r="H1033" s="181">
        <v>-0.9244</v>
      </c>
      <c r="I1033" s="181">
        <v>-1.7657</v>
      </c>
      <c r="J1033" s="181">
        <v>1.2415</v>
      </c>
      <c r="K1033" s="181">
        <v>-1.5059</v>
      </c>
      <c r="L1033" s="181">
        <v>-4.8399000000000001</v>
      </c>
      <c r="M1033" s="181">
        <v>3.581</v>
      </c>
      <c r="N1033" s="181">
        <v>19.364899999999999</v>
      </c>
      <c r="O1033" s="181">
        <v>15.4847</v>
      </c>
      <c r="P1033" s="181">
        <v>10.803800000000001</v>
      </c>
      <c r="Q1033" s="181">
        <v>12.2279</v>
      </c>
      <c r="R1033" s="181">
        <v>43.222000000000001</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0.92233220338983024</v>
      </c>
      <c r="G1034" s="183">
        <v>1.1994745762711867</v>
      </c>
      <c r="H1034" s="183">
        <v>-1.2699050847457625</v>
      </c>
      <c r="I1034" s="183">
        <v>-1.8302610169491518</v>
      </c>
      <c r="J1034" s="183">
        <v>1.3348186440677965</v>
      </c>
      <c r="K1034" s="183">
        <v>-0.54867288135593228</v>
      </c>
      <c r="L1034" s="183">
        <v>-2.671127118644069</v>
      </c>
      <c r="M1034" s="183">
        <v>7.8172016949152541</v>
      </c>
      <c r="N1034" s="183">
        <v>21.1071186440678</v>
      </c>
      <c r="O1034" s="183">
        <v>17.788815686274511</v>
      </c>
      <c r="P1034" s="183">
        <v>12.930634042553192</v>
      </c>
      <c r="Q1034" s="183">
        <v>17.218747457627121</v>
      </c>
      <c r="R1034" s="183">
        <v>40.04685614035089</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0.95120000000000005</v>
      </c>
      <c r="G1035" s="183">
        <v>1.2118</v>
      </c>
      <c r="H1035" s="183">
        <v>-1.2339</v>
      </c>
      <c r="I1035" s="183">
        <v>-1.7657</v>
      </c>
      <c r="J1035" s="183">
        <v>1.2935000000000001</v>
      </c>
      <c r="K1035" s="183">
        <v>-0.61019999999999996</v>
      </c>
      <c r="L1035" s="183">
        <v>-3.2987000000000002</v>
      </c>
      <c r="M1035" s="183">
        <v>6.7849000000000004</v>
      </c>
      <c r="N1035" s="183">
        <v>19.939699999999998</v>
      </c>
      <c r="O1035" s="183">
        <v>17.611899999999999</v>
      </c>
      <c r="P1035" s="183">
        <v>13.0825</v>
      </c>
      <c r="Q1035" s="183">
        <v>16.386900000000001</v>
      </c>
      <c r="R1035" s="183">
        <v>39.836599999999997</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917</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918</v>
      </c>
      <c r="B1038" s="177" t="s">
        <v>1807</v>
      </c>
      <c r="C1038" s="177"/>
      <c r="D1038" s="180">
        <v>44679</v>
      </c>
      <c r="E1038" s="181">
        <v>332.88</v>
      </c>
      <c r="F1038" s="181">
        <v>1.0718000000000001</v>
      </c>
      <c r="G1038" s="181">
        <v>1.3394999999999999</v>
      </c>
      <c r="H1038" s="181">
        <v>-1.3132999999999999</v>
      </c>
      <c r="I1038" s="181">
        <v>-1.9643999999999999</v>
      </c>
      <c r="J1038" s="181">
        <v>0.16250000000000001</v>
      </c>
      <c r="K1038" s="181">
        <v>-0.68920000000000003</v>
      </c>
      <c r="L1038" s="181">
        <v>-4.6925999999999997</v>
      </c>
      <c r="M1038" s="181">
        <v>7.2803000000000004</v>
      </c>
      <c r="N1038" s="181">
        <v>17.0793</v>
      </c>
      <c r="O1038" s="181">
        <v>13.7065</v>
      </c>
      <c r="P1038" s="181">
        <v>11.0024</v>
      </c>
      <c r="Q1038" s="181">
        <v>19.573599999999999</v>
      </c>
      <c r="R1038" s="181">
        <v>35.873199999999997</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918</v>
      </c>
      <c r="B1039" s="177" t="s">
        <v>919</v>
      </c>
      <c r="C1039" s="177">
        <v>103174</v>
      </c>
      <c r="D1039" s="180">
        <v>44679</v>
      </c>
      <c r="E1039" s="181">
        <v>332.88</v>
      </c>
      <c r="F1039" s="181">
        <v>1.0718000000000001</v>
      </c>
      <c r="G1039" s="181">
        <v>1.3394999999999999</v>
      </c>
      <c r="H1039" s="181">
        <v>-1.3132999999999999</v>
      </c>
      <c r="I1039" s="181">
        <v>-1.9643999999999999</v>
      </c>
      <c r="J1039" s="181">
        <v>0.16250000000000001</v>
      </c>
      <c r="K1039" s="181">
        <v>-0.68920000000000003</v>
      </c>
      <c r="L1039" s="181">
        <v>-4.6925999999999997</v>
      </c>
      <c r="M1039" s="181">
        <v>7.2803000000000004</v>
      </c>
      <c r="N1039" s="181">
        <v>17.0793</v>
      </c>
      <c r="O1039" s="181">
        <v>13.7065</v>
      </c>
      <c r="P1039" s="181">
        <v>11.0024</v>
      </c>
      <c r="Q1039" s="181">
        <v>19.502099999999999</v>
      </c>
      <c r="R1039" s="181">
        <v>35.873199999999997</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918</v>
      </c>
      <c r="B1040" s="177" t="s">
        <v>920</v>
      </c>
      <c r="C1040" s="177">
        <v>119528</v>
      </c>
      <c r="D1040" s="180">
        <v>44679</v>
      </c>
      <c r="E1040" s="181">
        <v>360.01</v>
      </c>
      <c r="F1040" s="181">
        <v>1.0752999999999999</v>
      </c>
      <c r="G1040" s="181">
        <v>1.3455999999999999</v>
      </c>
      <c r="H1040" s="181">
        <v>-1.2995000000000001</v>
      </c>
      <c r="I1040" s="181">
        <v>-1.9367000000000001</v>
      </c>
      <c r="J1040" s="181">
        <v>0.22270000000000001</v>
      </c>
      <c r="K1040" s="181">
        <v>-0.52500000000000002</v>
      </c>
      <c r="L1040" s="181">
        <v>-4.3696999999999999</v>
      </c>
      <c r="M1040" s="181">
        <v>7.8293999999999997</v>
      </c>
      <c r="N1040" s="181">
        <v>17.877600000000001</v>
      </c>
      <c r="O1040" s="181">
        <v>14.4635</v>
      </c>
      <c r="P1040" s="181">
        <v>11.887</v>
      </c>
      <c r="Q1040" s="181">
        <v>14.693899999999999</v>
      </c>
      <c r="R1040" s="181">
        <v>36.807899999999997</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918</v>
      </c>
      <c r="B1041" s="177" t="s">
        <v>921</v>
      </c>
      <c r="C1041" s="177">
        <v>120465</v>
      </c>
      <c r="D1041" s="180">
        <v>44679</v>
      </c>
      <c r="E1041" s="181">
        <v>48.31</v>
      </c>
      <c r="F1041" s="181">
        <v>0.96130000000000004</v>
      </c>
      <c r="G1041" s="181">
        <v>0.68779999999999997</v>
      </c>
      <c r="H1041" s="181">
        <v>-1.3275999999999999</v>
      </c>
      <c r="I1041" s="181">
        <v>-2.7185000000000001</v>
      </c>
      <c r="J1041" s="181">
        <v>-1.669</v>
      </c>
      <c r="K1041" s="181">
        <v>-1.9882</v>
      </c>
      <c r="L1041" s="181">
        <v>-8.4170999999999996</v>
      </c>
      <c r="M1041" s="181">
        <v>3.0064000000000002</v>
      </c>
      <c r="N1041" s="181">
        <v>11.364699999999999</v>
      </c>
      <c r="O1041" s="181">
        <v>16.027999999999999</v>
      </c>
      <c r="P1041" s="181">
        <v>16.2453</v>
      </c>
      <c r="Q1041" s="181">
        <v>15.9213</v>
      </c>
      <c r="R1041" s="181">
        <v>27.302700000000002</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918</v>
      </c>
      <c r="B1042" s="177" t="s">
        <v>922</v>
      </c>
      <c r="C1042" s="177">
        <v>112277</v>
      </c>
      <c r="D1042" s="180">
        <v>44679</v>
      </c>
      <c r="E1042" s="181">
        <v>43.3</v>
      </c>
      <c r="F1042" s="181">
        <v>0.95589999999999997</v>
      </c>
      <c r="G1042" s="181">
        <v>0.67430000000000001</v>
      </c>
      <c r="H1042" s="181">
        <v>-1.3443000000000001</v>
      </c>
      <c r="I1042" s="181">
        <v>-2.7403</v>
      </c>
      <c r="J1042" s="181">
        <v>-1.7472000000000001</v>
      </c>
      <c r="K1042" s="181">
        <v>-2.2353000000000001</v>
      </c>
      <c r="L1042" s="181">
        <v>-8.9380000000000006</v>
      </c>
      <c r="M1042" s="181">
        <v>2.1467000000000001</v>
      </c>
      <c r="N1042" s="181">
        <v>10.0661</v>
      </c>
      <c r="O1042" s="181">
        <v>14.6496</v>
      </c>
      <c r="P1042" s="181">
        <v>14.7765</v>
      </c>
      <c r="Q1042" s="181">
        <v>12.6347</v>
      </c>
      <c r="R1042" s="181">
        <v>25.801500000000001</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918</v>
      </c>
      <c r="B1043" s="177" t="s">
        <v>2016</v>
      </c>
      <c r="C1043" s="177">
        <v>150187</v>
      </c>
      <c r="D1043" s="180">
        <v>44679</v>
      </c>
      <c r="E1043" s="181">
        <v>151.59950000000001</v>
      </c>
      <c r="F1043" s="181">
        <v>1.0931999999999999</v>
      </c>
      <c r="G1043" s="181">
        <v>1.3116000000000001</v>
      </c>
      <c r="H1043" s="181">
        <v>-0.88090000000000002</v>
      </c>
      <c r="I1043" s="181">
        <v>-1.7799</v>
      </c>
      <c r="J1043" s="181">
        <v>0.42459999999999998</v>
      </c>
      <c r="K1043" s="181">
        <v>-0.56440000000000001</v>
      </c>
      <c r="L1043" s="181">
        <v>-4.2449000000000003</v>
      </c>
      <c r="M1043" s="181">
        <v>7.5403000000000002</v>
      </c>
      <c r="N1043" s="181">
        <v>15.522</v>
      </c>
      <c r="O1043" s="181">
        <v>16.951599999999999</v>
      </c>
      <c r="P1043" s="181">
        <v>13.476800000000001</v>
      </c>
      <c r="Q1043" s="181">
        <v>15.371499999999999</v>
      </c>
      <c r="R1043" s="181">
        <v>31.4543</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918</v>
      </c>
      <c r="B1044" s="177" t="s">
        <v>2039</v>
      </c>
      <c r="C1044" s="177">
        <v>150185</v>
      </c>
      <c r="D1044" s="180">
        <v>44679</v>
      </c>
      <c r="E1044" s="181">
        <v>136.57</v>
      </c>
      <c r="F1044" s="181">
        <v>1.0901000000000001</v>
      </c>
      <c r="G1044" s="181">
        <v>1.3022</v>
      </c>
      <c r="H1044" s="181">
        <v>-0.90249999999999997</v>
      </c>
      <c r="I1044" s="181">
        <v>-1.8257000000000001</v>
      </c>
      <c r="J1044" s="181">
        <v>0.32690000000000002</v>
      </c>
      <c r="K1044" s="181">
        <v>-0.84219999999999995</v>
      </c>
      <c r="L1044" s="181">
        <v>-4.8026999999999997</v>
      </c>
      <c r="M1044" s="181">
        <v>6.5704000000000002</v>
      </c>
      <c r="N1044" s="181">
        <v>14.122199999999999</v>
      </c>
      <c r="O1044" s="181">
        <v>15.600300000000001</v>
      </c>
      <c r="P1044" s="181">
        <v>12.075100000000001</v>
      </c>
      <c r="Q1044" s="181">
        <v>16.008199999999999</v>
      </c>
      <c r="R1044" s="181">
        <v>29.88</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918</v>
      </c>
      <c r="B1045" s="177" t="s">
        <v>923</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918</v>
      </c>
      <c r="B1046" s="177" t="s">
        <v>924</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918</v>
      </c>
      <c r="B1047" s="177" t="s">
        <v>925</v>
      </c>
      <c r="C1047" s="177">
        <v>118269</v>
      </c>
      <c r="D1047" s="180">
        <v>44679</v>
      </c>
      <c r="E1047" s="181">
        <v>44.49</v>
      </c>
      <c r="F1047" s="181">
        <v>0.99890000000000001</v>
      </c>
      <c r="G1047" s="181">
        <v>1.3440000000000001</v>
      </c>
      <c r="H1047" s="181">
        <v>-0.97929999999999995</v>
      </c>
      <c r="I1047" s="181">
        <v>-1.4836</v>
      </c>
      <c r="J1047" s="181">
        <v>0.27050000000000002</v>
      </c>
      <c r="K1047" s="181">
        <v>-1.5054000000000001</v>
      </c>
      <c r="L1047" s="181">
        <v>-4.8952999999999998</v>
      </c>
      <c r="M1047" s="181">
        <v>5.9790000000000001</v>
      </c>
      <c r="N1047" s="181">
        <v>14.546900000000001</v>
      </c>
      <c r="O1047" s="181">
        <v>19.02</v>
      </c>
      <c r="P1047" s="181">
        <v>15.8948</v>
      </c>
      <c r="Q1047" s="181">
        <v>15.065</v>
      </c>
      <c r="R1047" s="181">
        <v>33.082599999999999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918</v>
      </c>
      <c r="B1048" s="177" t="s">
        <v>926</v>
      </c>
      <c r="C1048" s="177">
        <v>113221</v>
      </c>
      <c r="D1048" s="180">
        <v>44679</v>
      </c>
      <c r="E1048" s="181">
        <v>40.1</v>
      </c>
      <c r="F1048" s="181">
        <v>1.0076000000000001</v>
      </c>
      <c r="G1048" s="181">
        <v>1.3138000000000001</v>
      </c>
      <c r="H1048" s="181">
        <v>-1.0121</v>
      </c>
      <c r="I1048" s="181">
        <v>-1.5468</v>
      </c>
      <c r="J1048" s="181">
        <v>0.14990000000000001</v>
      </c>
      <c r="K1048" s="181">
        <v>-1.86</v>
      </c>
      <c r="L1048" s="181">
        <v>-5.6025999999999998</v>
      </c>
      <c r="M1048" s="181">
        <v>4.7817999999999996</v>
      </c>
      <c r="N1048" s="181">
        <v>12.8306</v>
      </c>
      <c r="O1048" s="181">
        <v>17.3048</v>
      </c>
      <c r="P1048" s="181">
        <v>14.363799999999999</v>
      </c>
      <c r="Q1048" s="181">
        <v>12.607900000000001</v>
      </c>
      <c r="R1048" s="181">
        <v>31.019400000000001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918</v>
      </c>
      <c r="B1049" s="177" t="s">
        <v>927</v>
      </c>
      <c r="C1049" s="177">
        <v>119250</v>
      </c>
      <c r="D1049" s="180">
        <v>44679</v>
      </c>
      <c r="E1049" s="181">
        <v>293.36099999999999</v>
      </c>
      <c r="F1049" s="181">
        <v>1.2854000000000001</v>
      </c>
      <c r="G1049" s="181">
        <v>1.6715</v>
      </c>
      <c r="H1049" s="181">
        <v>-0.57240000000000002</v>
      </c>
      <c r="I1049" s="181">
        <v>-1.9453</v>
      </c>
      <c r="J1049" s="181">
        <v>0.9546</v>
      </c>
      <c r="K1049" s="181">
        <v>-2.4451999999999998</v>
      </c>
      <c r="L1049" s="181">
        <v>-6.69</v>
      </c>
      <c r="M1049" s="181">
        <v>-1.6564000000000001</v>
      </c>
      <c r="N1049" s="181">
        <v>8.8004999999999995</v>
      </c>
      <c r="O1049" s="181">
        <v>10.7104</v>
      </c>
      <c r="P1049" s="181">
        <v>9.2182999999999993</v>
      </c>
      <c r="Q1049" s="181">
        <v>10.9651</v>
      </c>
      <c r="R1049" s="181">
        <v>28.369900000000001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918</v>
      </c>
      <c r="B1050" s="177" t="s">
        <v>928</v>
      </c>
      <c r="C1050" s="177">
        <v>101635</v>
      </c>
      <c r="D1050" s="180">
        <v>44679</v>
      </c>
      <c r="E1050" s="181">
        <v>275.58300000000003</v>
      </c>
      <c r="F1050" s="181">
        <v>1.2829999999999999</v>
      </c>
      <c r="G1050" s="181">
        <v>1.6640999999999999</v>
      </c>
      <c r="H1050" s="181">
        <v>-0.58840000000000003</v>
      </c>
      <c r="I1050" s="181">
        <v>-1.9782999999999999</v>
      </c>
      <c r="J1050" s="181">
        <v>0.88219999999999998</v>
      </c>
      <c r="K1050" s="181">
        <v>-2.6328999999999998</v>
      </c>
      <c r="L1050" s="181">
        <v>-7.0523999999999996</v>
      </c>
      <c r="M1050" s="181">
        <v>-2.2231999999999998</v>
      </c>
      <c r="N1050" s="181">
        <v>7.9706000000000001</v>
      </c>
      <c r="O1050" s="181">
        <v>9.8795000000000002</v>
      </c>
      <c r="P1050" s="181">
        <v>8.4242000000000008</v>
      </c>
      <c r="Q1050" s="181">
        <v>18.909600000000001</v>
      </c>
      <c r="R1050" s="181">
        <v>27.391200000000001</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918</v>
      </c>
      <c r="B1051" s="177" t="s">
        <v>929</v>
      </c>
      <c r="C1051" s="177">
        <v>111940</v>
      </c>
      <c r="D1051" s="180">
        <v>44679</v>
      </c>
      <c r="E1051" s="181">
        <v>53.36</v>
      </c>
      <c r="F1051" s="181">
        <v>1.1948000000000001</v>
      </c>
      <c r="G1051" s="181">
        <v>1.58</v>
      </c>
      <c r="H1051" s="181">
        <v>-0.7994</v>
      </c>
      <c r="I1051" s="181">
        <v>-1.4953000000000001</v>
      </c>
      <c r="J1051" s="181">
        <v>0.67920000000000003</v>
      </c>
      <c r="K1051" s="181">
        <v>-9.3600000000000003E-2</v>
      </c>
      <c r="L1051" s="181">
        <v>-3.8559000000000001</v>
      </c>
      <c r="M1051" s="181">
        <v>6.2102000000000004</v>
      </c>
      <c r="N1051" s="181">
        <v>14.9505</v>
      </c>
      <c r="O1051" s="181">
        <v>14.2834</v>
      </c>
      <c r="P1051" s="181">
        <v>12.7689</v>
      </c>
      <c r="Q1051" s="181">
        <v>13.8058</v>
      </c>
      <c r="R1051" s="181">
        <v>32.6173</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918</v>
      </c>
      <c r="B1052" s="177" t="s">
        <v>930</v>
      </c>
      <c r="C1052" s="177">
        <v>118617</v>
      </c>
      <c r="D1052" s="180">
        <v>44679</v>
      </c>
      <c r="E1052" s="181">
        <v>58.28</v>
      </c>
      <c r="F1052" s="181">
        <v>1.1980999999999999</v>
      </c>
      <c r="G1052" s="181">
        <v>1.5862000000000001</v>
      </c>
      <c r="H1052" s="181">
        <v>-0.78310000000000002</v>
      </c>
      <c r="I1052" s="181">
        <v>-1.4375</v>
      </c>
      <c r="J1052" s="181">
        <v>0.79559999999999997</v>
      </c>
      <c r="K1052" s="181">
        <v>0.29249999999999998</v>
      </c>
      <c r="L1052" s="181">
        <v>-3.1410999999999998</v>
      </c>
      <c r="M1052" s="181">
        <v>7.3890000000000002</v>
      </c>
      <c r="N1052" s="181">
        <v>16.653300000000002</v>
      </c>
      <c r="O1052" s="181">
        <v>16.0228</v>
      </c>
      <c r="P1052" s="181">
        <v>14.2029</v>
      </c>
      <c r="Q1052" s="181">
        <v>14.6439</v>
      </c>
      <c r="R1052" s="181">
        <v>34.7014</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918</v>
      </c>
      <c r="B1053" s="177" t="s">
        <v>931</v>
      </c>
      <c r="C1053" s="177">
        <v>100471</v>
      </c>
      <c r="D1053" s="180">
        <v>44679</v>
      </c>
      <c r="E1053" s="181">
        <v>1622.6615724825499</v>
      </c>
      <c r="F1053" s="181">
        <v>1.3515999999999999</v>
      </c>
      <c r="G1053" s="181">
        <v>1.7096</v>
      </c>
      <c r="H1053" s="181">
        <v>-0.53749999999999998</v>
      </c>
      <c r="I1053" s="181">
        <v>-1.5699000000000001</v>
      </c>
      <c r="J1053" s="181">
        <v>0.7903</v>
      </c>
      <c r="K1053" s="181">
        <v>-2.3574999999999999</v>
      </c>
      <c r="L1053" s="181">
        <v>-6.5989000000000004</v>
      </c>
      <c r="M1053" s="181">
        <v>2.1680000000000001</v>
      </c>
      <c r="N1053" s="181">
        <v>12.050800000000001</v>
      </c>
      <c r="O1053" s="181">
        <v>12.5701</v>
      </c>
      <c r="P1053" s="181">
        <v>10.1127</v>
      </c>
      <c r="Q1053" s="181">
        <v>19.607199999999999</v>
      </c>
      <c r="R1053" s="181">
        <v>35.950099999999999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918</v>
      </c>
      <c r="B1054" s="177" t="s">
        <v>932</v>
      </c>
      <c r="C1054" s="177">
        <v>118531</v>
      </c>
      <c r="D1054" s="180">
        <v>44679</v>
      </c>
      <c r="E1054" s="181">
        <v>729.33929999999998</v>
      </c>
      <c r="F1054" s="181">
        <v>1.3535999999999999</v>
      </c>
      <c r="G1054" s="181">
        <v>1.7158</v>
      </c>
      <c r="H1054" s="181">
        <v>-0.52349999999999997</v>
      </c>
      <c r="I1054" s="181">
        <v>-1.5404</v>
      </c>
      <c r="J1054" s="181">
        <v>0.85199999999999998</v>
      </c>
      <c r="K1054" s="181">
        <v>-2.1821000000000002</v>
      </c>
      <c r="L1054" s="181">
        <v>-6.2595999999999998</v>
      </c>
      <c r="M1054" s="181">
        <v>2.7256</v>
      </c>
      <c r="N1054" s="181">
        <v>12.8657</v>
      </c>
      <c r="O1054" s="181">
        <v>13.4018</v>
      </c>
      <c r="P1054" s="181">
        <v>10.985200000000001</v>
      </c>
      <c r="Q1054" s="181">
        <v>12.741199999999999</v>
      </c>
      <c r="R1054" s="181">
        <v>36.938099999999999</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918</v>
      </c>
      <c r="B1055" s="177" t="s">
        <v>933</v>
      </c>
      <c r="C1055" s="177">
        <v>102000</v>
      </c>
      <c r="D1055" s="180">
        <v>44679</v>
      </c>
      <c r="E1055" s="181">
        <v>854.77097145900404</v>
      </c>
      <c r="F1055" s="181">
        <v>1.2079</v>
      </c>
      <c r="G1055" s="181">
        <v>1.5369999999999999</v>
      </c>
      <c r="H1055" s="181">
        <v>-1.5912999999999999</v>
      </c>
      <c r="I1055" s="181">
        <v>-1.4173</v>
      </c>
      <c r="J1055" s="181">
        <v>1.4593</v>
      </c>
      <c r="K1055" s="181">
        <v>1.4748000000000001</v>
      </c>
      <c r="L1055" s="181">
        <v>-0.89439999999999997</v>
      </c>
      <c r="M1055" s="181">
        <v>11.8828</v>
      </c>
      <c r="N1055" s="181">
        <v>20.5946</v>
      </c>
      <c r="O1055" s="181">
        <v>11.493</v>
      </c>
      <c r="P1055" s="181">
        <v>10.9955</v>
      </c>
      <c r="Q1055" s="181">
        <v>18.923999999999999</v>
      </c>
      <c r="R1055" s="181">
        <v>36.877400000000002</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918</v>
      </c>
      <c r="B1056" s="177" t="s">
        <v>934</v>
      </c>
      <c r="C1056" s="177">
        <v>119018</v>
      </c>
      <c r="D1056" s="180">
        <v>44679</v>
      </c>
      <c r="E1056" s="181">
        <v>739.54899999999998</v>
      </c>
      <c r="F1056" s="181">
        <v>1.2095</v>
      </c>
      <c r="G1056" s="181">
        <v>1.5419</v>
      </c>
      <c r="H1056" s="181">
        <v>-1.5802</v>
      </c>
      <c r="I1056" s="181">
        <v>-1.3935</v>
      </c>
      <c r="J1056" s="181">
        <v>1.5082</v>
      </c>
      <c r="K1056" s="181">
        <v>1.6236999999999999</v>
      </c>
      <c r="L1056" s="181">
        <v>-0.60150000000000003</v>
      </c>
      <c r="M1056" s="181">
        <v>12.3812</v>
      </c>
      <c r="N1056" s="181">
        <v>21.3093</v>
      </c>
      <c r="O1056" s="181">
        <v>12.133100000000001</v>
      </c>
      <c r="P1056" s="181">
        <v>11.706799999999999</v>
      </c>
      <c r="Q1056" s="181">
        <v>13.5379</v>
      </c>
      <c r="R1056" s="181">
        <v>37.673699999999997</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918</v>
      </c>
      <c r="B1057" s="177" t="s">
        <v>935</v>
      </c>
      <c r="C1057" s="177">
        <v>101594</v>
      </c>
      <c r="D1057" s="180">
        <v>44679</v>
      </c>
      <c r="E1057" s="181">
        <v>306.05439999999999</v>
      </c>
      <c r="F1057" s="181">
        <v>1.3884000000000001</v>
      </c>
      <c r="G1057" s="181">
        <v>1.4961</v>
      </c>
      <c r="H1057" s="181">
        <v>-1.4056999999999999</v>
      </c>
      <c r="I1057" s="181">
        <v>-2.0127000000000002</v>
      </c>
      <c r="J1057" s="181">
        <v>-0.34849999999999998</v>
      </c>
      <c r="K1057" s="181">
        <v>-2.1848000000000001</v>
      </c>
      <c r="L1057" s="181">
        <v>-5.7929000000000004</v>
      </c>
      <c r="M1057" s="181">
        <v>5.4893999999999998</v>
      </c>
      <c r="N1057" s="181">
        <v>12.366899999999999</v>
      </c>
      <c r="O1057" s="181">
        <v>13.096399999999999</v>
      </c>
      <c r="P1057" s="181">
        <v>11.0924</v>
      </c>
      <c r="Q1057" s="181">
        <v>19.291399999999999</v>
      </c>
      <c r="R1057" s="181">
        <v>30.557700000000001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918</v>
      </c>
      <c r="B1058" s="177" t="s">
        <v>936</v>
      </c>
      <c r="C1058" s="177">
        <v>120030</v>
      </c>
      <c r="D1058" s="180">
        <v>44679</v>
      </c>
      <c r="E1058" s="181">
        <v>329.82889999999998</v>
      </c>
      <c r="F1058" s="181">
        <v>1.391</v>
      </c>
      <c r="G1058" s="181">
        <v>1.5039</v>
      </c>
      <c r="H1058" s="181">
        <v>-1.3882000000000001</v>
      </c>
      <c r="I1058" s="181">
        <v>-1.9753000000000001</v>
      </c>
      <c r="J1058" s="181">
        <v>-0.26989999999999997</v>
      </c>
      <c r="K1058" s="181">
        <v>-1.9558</v>
      </c>
      <c r="L1058" s="181">
        <v>-5.3476999999999997</v>
      </c>
      <c r="M1058" s="181">
        <v>6.2385000000000002</v>
      </c>
      <c r="N1058" s="181">
        <v>13.4307</v>
      </c>
      <c r="O1058" s="181">
        <v>14.165900000000001</v>
      </c>
      <c r="P1058" s="181">
        <v>12.0465</v>
      </c>
      <c r="Q1058" s="181">
        <v>12.807399999999999</v>
      </c>
      <c r="R1058" s="181">
        <v>31.794</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918</v>
      </c>
      <c r="B1059" s="177" t="s">
        <v>937</v>
      </c>
      <c r="C1059" s="177">
        <v>108466</v>
      </c>
      <c r="D1059" s="180">
        <v>44679</v>
      </c>
      <c r="E1059" s="181">
        <v>65.08</v>
      </c>
      <c r="F1059" s="181">
        <v>1.1500999999999999</v>
      </c>
      <c r="G1059" s="181">
        <v>1.3865000000000001</v>
      </c>
      <c r="H1059" s="181">
        <v>-0.95879999999999999</v>
      </c>
      <c r="I1059" s="181">
        <v>-1.4685999999999999</v>
      </c>
      <c r="J1059" s="181">
        <v>0.64959999999999996</v>
      </c>
      <c r="K1059" s="181">
        <v>3.0700000000000002E-2</v>
      </c>
      <c r="L1059" s="181">
        <v>-2.0470000000000002</v>
      </c>
      <c r="M1059" s="181">
        <v>10.9444</v>
      </c>
      <c r="N1059" s="181">
        <v>19.654299999999999</v>
      </c>
      <c r="O1059" s="181">
        <v>15.199299999999999</v>
      </c>
      <c r="P1059" s="181">
        <v>13.1548</v>
      </c>
      <c r="Q1059" s="181">
        <v>14.3812</v>
      </c>
      <c r="R1059" s="181">
        <v>37.265900000000002</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918</v>
      </c>
      <c r="B1060" s="177" t="s">
        <v>938</v>
      </c>
      <c r="C1060" s="177">
        <v>120586</v>
      </c>
      <c r="D1060" s="180">
        <v>44679</v>
      </c>
      <c r="E1060" s="181">
        <v>70.13</v>
      </c>
      <c r="F1060" s="181">
        <v>1.1538999999999999</v>
      </c>
      <c r="G1060" s="181">
        <v>1.3878999999999999</v>
      </c>
      <c r="H1060" s="181">
        <v>-0.94630000000000003</v>
      </c>
      <c r="I1060" s="181">
        <v>-1.4474</v>
      </c>
      <c r="J1060" s="181">
        <v>0.68920000000000003</v>
      </c>
      <c r="K1060" s="181">
        <v>0.1714</v>
      </c>
      <c r="L1060" s="181">
        <v>-1.7512000000000001</v>
      </c>
      <c r="M1060" s="181">
        <v>11.459</v>
      </c>
      <c r="N1060" s="181">
        <v>20.3948</v>
      </c>
      <c r="O1060" s="181">
        <v>15.9095</v>
      </c>
      <c r="P1060" s="181">
        <v>14.006399999999999</v>
      </c>
      <c r="Q1060" s="181">
        <v>15.326700000000001</v>
      </c>
      <c r="R1060" s="181">
        <v>38.122399999999999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918</v>
      </c>
      <c r="B1061" s="177" t="s">
        <v>939</v>
      </c>
      <c r="C1061" s="177">
        <v>117311</v>
      </c>
      <c r="D1061" s="180">
        <v>44679</v>
      </c>
      <c r="E1061" s="181">
        <v>38.82</v>
      </c>
      <c r="F1061" s="181">
        <v>1.1992</v>
      </c>
      <c r="G1061" s="181">
        <v>1.6762999999999999</v>
      </c>
      <c r="H1061" s="181">
        <v>-0.96940000000000004</v>
      </c>
      <c r="I1061" s="181">
        <v>-1.597</v>
      </c>
      <c r="J1061" s="181">
        <v>0.41389999999999999</v>
      </c>
      <c r="K1061" s="181">
        <v>5.1499999999999997E-2</v>
      </c>
      <c r="L1061" s="181">
        <v>-3.4569000000000001</v>
      </c>
      <c r="M1061" s="181">
        <v>8.7394999999999996</v>
      </c>
      <c r="N1061" s="181">
        <v>20.484200000000001</v>
      </c>
      <c r="O1061" s="181">
        <v>17.644600000000001</v>
      </c>
      <c r="P1061" s="181">
        <v>11.5586</v>
      </c>
      <c r="Q1061" s="181">
        <v>14.5905</v>
      </c>
      <c r="R1061" s="181">
        <v>35.223700000000001</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918</v>
      </c>
      <c r="B1062" s="177" t="s">
        <v>940</v>
      </c>
      <c r="C1062" s="177">
        <v>118344</v>
      </c>
      <c r="D1062" s="180">
        <v>44679</v>
      </c>
      <c r="E1062" s="181">
        <v>42.98</v>
      </c>
      <c r="F1062" s="181">
        <v>1.2008000000000001</v>
      </c>
      <c r="G1062" s="181">
        <v>1.6797</v>
      </c>
      <c r="H1062" s="181">
        <v>-0.94489999999999996</v>
      </c>
      <c r="I1062" s="181">
        <v>-1.6700999999999999</v>
      </c>
      <c r="J1062" s="181">
        <v>0.39710000000000001</v>
      </c>
      <c r="K1062" s="181">
        <v>0.20979999999999999</v>
      </c>
      <c r="L1062" s="181">
        <v>-2.9578000000000002</v>
      </c>
      <c r="M1062" s="181">
        <v>9.6707999999999998</v>
      </c>
      <c r="N1062" s="181">
        <v>21.8599</v>
      </c>
      <c r="O1062" s="181">
        <v>19.013300000000001</v>
      </c>
      <c r="P1062" s="181">
        <v>13.136100000000001</v>
      </c>
      <c r="Q1062" s="181">
        <v>14.5177</v>
      </c>
      <c r="R1062" s="181">
        <v>36.700200000000002</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918</v>
      </c>
      <c r="B1063" s="177" t="s">
        <v>941</v>
      </c>
      <c r="C1063" s="177">
        <v>118479</v>
      </c>
      <c r="D1063" s="180">
        <v>44679</v>
      </c>
      <c r="E1063" s="181">
        <v>53.12</v>
      </c>
      <c r="F1063" s="181">
        <v>1.1039000000000001</v>
      </c>
      <c r="G1063" s="181">
        <v>1.2195</v>
      </c>
      <c r="H1063" s="181">
        <v>-1.4471000000000001</v>
      </c>
      <c r="I1063" s="181">
        <v>-2.335</v>
      </c>
      <c r="J1063" s="181">
        <v>-0.74739999999999995</v>
      </c>
      <c r="K1063" s="181">
        <v>-2.5678999999999998</v>
      </c>
      <c r="L1063" s="181">
        <v>-5.1597999999999997</v>
      </c>
      <c r="M1063" s="181">
        <v>7.6829999999999998</v>
      </c>
      <c r="N1063" s="181">
        <v>16.338200000000001</v>
      </c>
      <c r="O1063" s="181">
        <v>15.0627</v>
      </c>
      <c r="P1063" s="181">
        <v>13.0756</v>
      </c>
      <c r="Q1063" s="181">
        <v>12.8491</v>
      </c>
      <c r="R1063" s="181">
        <v>33.133000000000003</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918</v>
      </c>
      <c r="B1064" s="177" t="s">
        <v>942</v>
      </c>
      <c r="C1064" s="177">
        <v>108799</v>
      </c>
      <c r="D1064" s="180">
        <v>44679</v>
      </c>
      <c r="E1064" s="181">
        <v>48.08</v>
      </c>
      <c r="F1064" s="181">
        <v>1.0933999999999999</v>
      </c>
      <c r="G1064" s="181">
        <v>1.2211000000000001</v>
      </c>
      <c r="H1064" s="181">
        <v>-1.4754</v>
      </c>
      <c r="I1064" s="181">
        <v>-2.3755999999999999</v>
      </c>
      <c r="J1064" s="181">
        <v>-0.82509999999999994</v>
      </c>
      <c r="K1064" s="181">
        <v>-2.8687</v>
      </c>
      <c r="L1064" s="181">
        <v>-5.7439999999999998</v>
      </c>
      <c r="M1064" s="181">
        <v>6.6784999999999997</v>
      </c>
      <c r="N1064" s="181">
        <v>14.914</v>
      </c>
      <c r="O1064" s="181">
        <v>13.799300000000001</v>
      </c>
      <c r="P1064" s="181">
        <v>11.9185</v>
      </c>
      <c r="Q1064" s="181">
        <v>10.382899999999999</v>
      </c>
      <c r="R1064" s="181">
        <v>31.557700000000001</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918</v>
      </c>
      <c r="B1065" s="177" t="s">
        <v>943</v>
      </c>
      <c r="C1065" s="177">
        <v>119133</v>
      </c>
      <c r="D1065" s="180">
        <v>44679</v>
      </c>
      <c r="E1065" s="181">
        <v>32.39</v>
      </c>
      <c r="F1065" s="181">
        <v>1.0608</v>
      </c>
      <c r="G1065" s="181">
        <v>1.6954</v>
      </c>
      <c r="H1065" s="181">
        <v>-0.67459999999999998</v>
      </c>
      <c r="I1065" s="181">
        <v>-1.25</v>
      </c>
      <c r="J1065" s="181">
        <v>1.7593000000000001</v>
      </c>
      <c r="K1065" s="181">
        <v>-0.4304</v>
      </c>
      <c r="L1065" s="181">
        <v>-4.9867999999999997</v>
      </c>
      <c r="M1065" s="181">
        <v>7.3939000000000004</v>
      </c>
      <c r="N1065" s="181">
        <v>13.489800000000001</v>
      </c>
      <c r="O1065" s="181">
        <v>11.271100000000001</v>
      </c>
      <c r="P1065" s="181">
        <v>10.834899999999999</v>
      </c>
      <c r="Q1065" s="181">
        <v>12.599299999999999</v>
      </c>
      <c r="R1065" s="181">
        <v>28.913799999999998</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918</v>
      </c>
      <c r="B1066" s="177" t="s">
        <v>1933</v>
      </c>
      <c r="C1066" s="177">
        <v>116547</v>
      </c>
      <c r="D1066" s="180">
        <v>44679</v>
      </c>
      <c r="E1066" s="181">
        <v>28.19</v>
      </c>
      <c r="F1066" s="181">
        <v>1.0394000000000001</v>
      </c>
      <c r="G1066" s="181">
        <v>1.6589</v>
      </c>
      <c r="H1066" s="181">
        <v>-0.70450000000000002</v>
      </c>
      <c r="I1066" s="181">
        <v>-1.3301000000000001</v>
      </c>
      <c r="J1066" s="181">
        <v>1.6222000000000001</v>
      </c>
      <c r="K1066" s="181">
        <v>-0.80930000000000002</v>
      </c>
      <c r="L1066" s="181">
        <v>-5.6559999999999997</v>
      </c>
      <c r="M1066" s="181">
        <v>6.2571000000000003</v>
      </c>
      <c r="N1066" s="181">
        <v>11.9095</v>
      </c>
      <c r="O1066" s="181">
        <v>9.6786999999999992</v>
      </c>
      <c r="P1066" s="181">
        <v>9.1880000000000006</v>
      </c>
      <c r="Q1066" s="181">
        <v>10.6736</v>
      </c>
      <c r="R1066" s="181">
        <v>26.992100000000001</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918</v>
      </c>
      <c r="B1067" s="177" t="s">
        <v>944</v>
      </c>
      <c r="C1067" s="177">
        <v>112098</v>
      </c>
      <c r="D1067" s="180">
        <v>44679</v>
      </c>
      <c r="E1067" s="181">
        <v>42.84</v>
      </c>
      <c r="F1067" s="181">
        <v>1.1093</v>
      </c>
      <c r="G1067" s="181">
        <v>1.0616000000000001</v>
      </c>
      <c r="H1067" s="181">
        <v>-1.222</v>
      </c>
      <c r="I1067" s="181">
        <v>-1.7882</v>
      </c>
      <c r="J1067" s="181">
        <v>-0.53400000000000003</v>
      </c>
      <c r="K1067" s="181">
        <v>-3.6219999999999999</v>
      </c>
      <c r="L1067" s="181">
        <v>-6.7073</v>
      </c>
      <c r="M1067" s="181">
        <v>5.7516999999999996</v>
      </c>
      <c r="N1067" s="181">
        <v>18.933900000000001</v>
      </c>
      <c r="O1067" s="181">
        <v>14.137600000000001</v>
      </c>
      <c r="P1067" s="181">
        <v>12.3826</v>
      </c>
      <c r="Q1067" s="181">
        <v>12.1447</v>
      </c>
      <c r="R1067" s="181">
        <v>32.395800000000001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918</v>
      </c>
      <c r="B1068" s="177" t="s">
        <v>945</v>
      </c>
      <c r="C1068" s="177">
        <v>120392</v>
      </c>
      <c r="D1068" s="180">
        <v>44679</v>
      </c>
      <c r="E1068" s="181">
        <v>49.11</v>
      </c>
      <c r="F1068" s="181">
        <v>1.1326000000000001</v>
      </c>
      <c r="G1068" s="181">
        <v>1.091</v>
      </c>
      <c r="H1068" s="181">
        <v>-1.1871</v>
      </c>
      <c r="I1068" s="181">
        <v>-1.7210000000000001</v>
      </c>
      <c r="J1068" s="181">
        <v>-0.40560000000000002</v>
      </c>
      <c r="K1068" s="181">
        <v>-3.2696000000000001</v>
      </c>
      <c r="L1068" s="181">
        <v>-6.0095999999999998</v>
      </c>
      <c r="M1068" s="181">
        <v>6.9002999999999997</v>
      </c>
      <c r="N1068" s="181">
        <v>20.633800000000001</v>
      </c>
      <c r="O1068" s="181">
        <v>15.675800000000001</v>
      </c>
      <c r="P1068" s="181">
        <v>14.0869</v>
      </c>
      <c r="Q1068" s="181">
        <v>15.2982</v>
      </c>
      <c r="R1068" s="181">
        <v>34.196899999999999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918</v>
      </c>
      <c r="B1069" s="177" t="s">
        <v>1808</v>
      </c>
      <c r="C1069" s="177">
        <v>148353</v>
      </c>
      <c r="D1069" s="180">
        <v>44679</v>
      </c>
      <c r="E1069" s="181">
        <v>11.9977</v>
      </c>
      <c r="F1069" s="181">
        <v>1.29</v>
      </c>
      <c r="G1069" s="181">
        <v>1.8998999999999999</v>
      </c>
      <c r="H1069" s="181">
        <v>-1.0792999999999999</v>
      </c>
      <c r="I1069" s="181">
        <v>-1.3444</v>
      </c>
      <c r="J1069" s="181">
        <v>1.1541999999999999</v>
      </c>
      <c r="K1069" s="181">
        <v>-2.7313000000000001</v>
      </c>
      <c r="L1069" s="181">
        <v>-7.4272999999999998</v>
      </c>
      <c r="M1069" s="181">
        <v>4.7504999999999997</v>
      </c>
      <c r="N1069" s="181">
        <v>12.0129</v>
      </c>
      <c r="O1069" s="181"/>
      <c r="P1069" s="181"/>
      <c r="Q1069" s="181">
        <v>14.530200000000001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918</v>
      </c>
      <c r="B1070" s="177" t="s">
        <v>1809</v>
      </c>
      <c r="C1070" s="177">
        <v>148351</v>
      </c>
      <c r="D1070" s="180">
        <v>44679</v>
      </c>
      <c r="E1070" s="181">
        <v>11.64</v>
      </c>
      <c r="F1070" s="181">
        <v>1.2843</v>
      </c>
      <c r="G1070" s="181">
        <v>1.8817999999999999</v>
      </c>
      <c r="H1070" s="181">
        <v>-1.1213</v>
      </c>
      <c r="I1070" s="181">
        <v>-1.4353</v>
      </c>
      <c r="J1070" s="181">
        <v>0.96099999999999997</v>
      </c>
      <c r="K1070" s="181">
        <v>-3.2483</v>
      </c>
      <c r="L1070" s="181">
        <v>-8.4077999999999999</v>
      </c>
      <c r="M1070" s="181">
        <v>3.0764</v>
      </c>
      <c r="N1070" s="181">
        <v>9.5097000000000005</v>
      </c>
      <c r="O1070" s="181"/>
      <c r="P1070" s="181"/>
      <c r="Q1070" s="181">
        <v>11.976800000000001</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918</v>
      </c>
      <c r="B1071" s="177" t="s">
        <v>946</v>
      </c>
      <c r="C1071" s="177">
        <v>120490</v>
      </c>
      <c r="D1071" s="180">
        <v>44679</v>
      </c>
      <c r="E1071" s="181">
        <v>106.514</v>
      </c>
      <c r="F1071" s="181">
        <v>1.1899</v>
      </c>
      <c r="G1071" s="181">
        <v>1.8703000000000001</v>
      </c>
      <c r="H1071" s="181">
        <v>-0.60170000000000001</v>
      </c>
      <c r="I1071" s="181">
        <v>-1.5539000000000001</v>
      </c>
      <c r="J1071" s="181">
        <v>-0.26140000000000002</v>
      </c>
      <c r="K1071" s="181">
        <v>-0.2046</v>
      </c>
      <c r="L1071" s="181">
        <v>-3.01</v>
      </c>
      <c r="M1071" s="181">
        <v>8.5862999999999996</v>
      </c>
      <c r="N1071" s="181">
        <v>16.7195</v>
      </c>
      <c r="O1071" s="181">
        <v>14.1487</v>
      </c>
      <c r="P1071" s="181">
        <v>11.406700000000001</v>
      </c>
      <c r="Q1071" s="181">
        <v>12.2707</v>
      </c>
      <c r="R1071" s="181">
        <v>25.784199999999998</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918</v>
      </c>
      <c r="B1072" s="177" t="s">
        <v>2053</v>
      </c>
      <c r="C1072" s="177">
        <v>100219</v>
      </c>
      <c r="D1072" s="180">
        <v>44679</v>
      </c>
      <c r="E1072" s="181">
        <v>96.475300000000004</v>
      </c>
      <c r="F1072" s="181">
        <v>1.1876</v>
      </c>
      <c r="G1072" s="181">
        <v>1.8633999999999999</v>
      </c>
      <c r="H1072" s="181">
        <v>-0.61750000000000005</v>
      </c>
      <c r="I1072" s="181">
        <v>-1.5873999999999999</v>
      </c>
      <c r="J1072" s="181">
        <v>-0.32729999999999998</v>
      </c>
      <c r="K1072" s="181">
        <v>-0.37459999999999999</v>
      </c>
      <c r="L1072" s="181">
        <v>-3.4316</v>
      </c>
      <c r="M1072" s="181">
        <v>7.8150000000000004</v>
      </c>
      <c r="N1072" s="181">
        <v>15.572900000000001</v>
      </c>
      <c r="O1072" s="181">
        <v>12.997</v>
      </c>
      <c r="P1072" s="181">
        <v>10.310600000000001</v>
      </c>
      <c r="Q1072" s="181">
        <v>8.7263000000000002</v>
      </c>
      <c r="R1072" s="181">
        <v>24.4786</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918</v>
      </c>
      <c r="B1073" s="177" t="s">
        <v>1810</v>
      </c>
      <c r="C1073" s="177">
        <v>114458</v>
      </c>
      <c r="D1073" s="180">
        <v>44679</v>
      </c>
      <c r="E1073" s="181">
        <v>364.58199999999999</v>
      </c>
      <c r="F1073" s="181">
        <v>1.3856999999999999</v>
      </c>
      <c r="G1073" s="181">
        <v>1.6944999999999999</v>
      </c>
      <c r="H1073" s="181">
        <v>-0.8992</v>
      </c>
      <c r="I1073" s="181">
        <v>-1.3286</v>
      </c>
      <c r="J1073" s="181">
        <v>0.78090000000000004</v>
      </c>
      <c r="K1073" s="181">
        <v>-0.95279999999999998</v>
      </c>
      <c r="L1073" s="181">
        <v>-5.0303000000000004</v>
      </c>
      <c r="M1073" s="181">
        <v>5.6573000000000002</v>
      </c>
      <c r="N1073" s="181">
        <v>15.244199999999999</v>
      </c>
      <c r="O1073" s="181">
        <v>15.623900000000001</v>
      </c>
      <c r="P1073" s="181">
        <v>12.5374</v>
      </c>
      <c r="Q1073" s="181">
        <v>19.396799999999999</v>
      </c>
      <c r="R1073" s="181">
        <v>35.319699999999997</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918</v>
      </c>
      <c r="B1074" s="177" t="s">
        <v>1811</v>
      </c>
      <c r="C1074" s="177">
        <v>120152</v>
      </c>
      <c r="D1074" s="180">
        <v>44679</v>
      </c>
      <c r="E1074" s="181">
        <v>403.38299999999998</v>
      </c>
      <c r="F1074" s="181">
        <v>1.3895</v>
      </c>
      <c r="G1074" s="181">
        <v>1.7057</v>
      </c>
      <c r="H1074" s="181">
        <v>-0.87460000000000004</v>
      </c>
      <c r="I1074" s="181">
        <v>-1.2775000000000001</v>
      </c>
      <c r="J1074" s="181">
        <v>0.8871</v>
      </c>
      <c r="K1074" s="181">
        <v>-0.64629999999999999</v>
      </c>
      <c r="L1074" s="181">
        <v>-4.4340000000000002</v>
      </c>
      <c r="M1074" s="181">
        <v>6.6444999999999999</v>
      </c>
      <c r="N1074" s="181">
        <v>16.6676</v>
      </c>
      <c r="O1074" s="181">
        <v>16.973400000000002</v>
      </c>
      <c r="P1074" s="181">
        <v>13.8698</v>
      </c>
      <c r="Q1074" s="181">
        <v>14.8276</v>
      </c>
      <c r="R1074" s="181">
        <v>36.948</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918</v>
      </c>
      <c r="B1075" s="177" t="s">
        <v>1887</v>
      </c>
      <c r="C1075" s="177">
        <v>114457</v>
      </c>
      <c r="D1075" s="180">
        <v>44679</v>
      </c>
      <c r="E1075" s="181">
        <v>486.44263689348702</v>
      </c>
      <c r="F1075" s="181">
        <v>1.3852</v>
      </c>
      <c r="G1075" s="181">
        <v>1.6940999999999999</v>
      </c>
      <c r="H1075" s="181">
        <v>-0.8992</v>
      </c>
      <c r="I1075" s="181">
        <v>-1.3271999999999999</v>
      </c>
      <c r="J1075" s="181">
        <v>0.78159999999999996</v>
      </c>
      <c r="K1075" s="181">
        <v>-0.95340000000000003</v>
      </c>
      <c r="L1075" s="181">
        <v>-5.0289000000000001</v>
      </c>
      <c r="M1075" s="181">
        <v>5.6576000000000004</v>
      </c>
      <c r="N1075" s="181">
        <v>15.243499999999999</v>
      </c>
      <c r="O1075" s="181">
        <v>15.278600000000001</v>
      </c>
      <c r="P1075" s="181">
        <v>12.2249</v>
      </c>
      <c r="Q1075" s="181">
        <v>18.103999999999999</v>
      </c>
      <c r="R1075" s="181">
        <v>35.32</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918</v>
      </c>
      <c r="B1076" s="177" t="s">
        <v>1888</v>
      </c>
      <c r="C1076" s="177">
        <v>120153</v>
      </c>
      <c r="D1076" s="180">
        <v>44679</v>
      </c>
      <c r="E1076" s="181">
        <v>110.93065538648899</v>
      </c>
      <c r="F1076" s="181">
        <v>1.3893</v>
      </c>
      <c r="G1076" s="181">
        <v>1.7062999999999999</v>
      </c>
      <c r="H1076" s="181">
        <v>-0.87509999999999999</v>
      </c>
      <c r="I1076" s="181">
        <v>-1.2768999999999999</v>
      </c>
      <c r="J1076" s="181">
        <v>0.88690000000000002</v>
      </c>
      <c r="K1076" s="181">
        <v>-0.6462</v>
      </c>
      <c r="L1076" s="181">
        <v>-4.4336000000000002</v>
      </c>
      <c r="M1076" s="181">
        <v>6.6447000000000003</v>
      </c>
      <c r="N1076" s="181">
        <v>16.668500000000002</v>
      </c>
      <c r="O1076" s="181">
        <v>16.6294</v>
      </c>
      <c r="P1076" s="181">
        <v>13.561400000000001</v>
      </c>
      <c r="Q1076" s="181">
        <v>14.3903</v>
      </c>
      <c r="R1076" s="181">
        <v>36.947899999999997</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918</v>
      </c>
      <c r="B1077" s="177" t="s">
        <v>947</v>
      </c>
      <c r="C1077" s="177">
        <v>119308</v>
      </c>
      <c r="D1077" s="180">
        <v>44679</v>
      </c>
      <c r="E1077" s="181">
        <v>42.424999999999997</v>
      </c>
      <c r="F1077" s="181">
        <v>1.101</v>
      </c>
      <c r="G1077" s="181">
        <v>1.4370000000000001</v>
      </c>
      <c r="H1077" s="181">
        <v>-1.2406999999999999</v>
      </c>
      <c r="I1077" s="181">
        <v>-2.0501999999999998</v>
      </c>
      <c r="J1077" s="181">
        <v>-0.4365</v>
      </c>
      <c r="K1077" s="181">
        <v>-5.1799999999999999E-2</v>
      </c>
      <c r="L1077" s="181">
        <v>-4.9767999999999999</v>
      </c>
      <c r="M1077" s="181">
        <v>5.8983999999999996</v>
      </c>
      <c r="N1077" s="181">
        <v>14.808</v>
      </c>
      <c r="O1077" s="181">
        <v>13.911199999999999</v>
      </c>
      <c r="P1077" s="181">
        <v>11.8025</v>
      </c>
      <c r="Q1077" s="181">
        <v>13.5473</v>
      </c>
      <c r="R1077" s="181">
        <v>31.8339</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918</v>
      </c>
      <c r="B1078" s="177" t="s">
        <v>948</v>
      </c>
      <c r="C1078" s="177">
        <v>118069</v>
      </c>
      <c r="D1078" s="180">
        <v>44679</v>
      </c>
      <c r="E1078" s="181">
        <v>39.462000000000003</v>
      </c>
      <c r="F1078" s="181">
        <v>1.0965</v>
      </c>
      <c r="G1078" s="181">
        <v>1.4265000000000001</v>
      </c>
      <c r="H1078" s="181">
        <v>-1.2635000000000001</v>
      </c>
      <c r="I1078" s="181">
        <v>-2.0964</v>
      </c>
      <c r="J1078" s="181">
        <v>-0.52429999999999999</v>
      </c>
      <c r="K1078" s="181">
        <v>-0.29559999999999997</v>
      </c>
      <c r="L1078" s="181">
        <v>-5.4394999999999998</v>
      </c>
      <c r="M1078" s="181">
        <v>5.1311</v>
      </c>
      <c r="N1078" s="181">
        <v>13.707000000000001</v>
      </c>
      <c r="O1078" s="181">
        <v>12.888400000000001</v>
      </c>
      <c r="P1078" s="181">
        <v>10.839700000000001</v>
      </c>
      <c r="Q1078" s="181">
        <v>9.9131999999999998</v>
      </c>
      <c r="R1078" s="181">
        <v>30.609100000000002</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918</v>
      </c>
      <c r="B1079" s="177" t="s">
        <v>949</v>
      </c>
      <c r="C1079" s="177">
        <v>120267</v>
      </c>
      <c r="D1079" s="180">
        <v>44679</v>
      </c>
      <c r="E1079" s="181">
        <v>43.388599999999997</v>
      </c>
      <c r="F1079" s="181">
        <v>1.1752</v>
      </c>
      <c r="G1079" s="181">
        <v>1.0912999999999999</v>
      </c>
      <c r="H1079" s="181">
        <v>-1.4393</v>
      </c>
      <c r="I1079" s="181">
        <v>-2.0005000000000002</v>
      </c>
      <c r="J1079" s="181">
        <v>-0.60229999999999995</v>
      </c>
      <c r="K1079" s="181">
        <v>-0.93540000000000001</v>
      </c>
      <c r="L1079" s="181">
        <v>-5.2435</v>
      </c>
      <c r="M1079" s="181">
        <v>7.9935999999999998</v>
      </c>
      <c r="N1079" s="181">
        <v>17.1693</v>
      </c>
      <c r="O1079" s="181">
        <v>15.811</v>
      </c>
      <c r="P1079" s="181">
        <v>13.145200000000001</v>
      </c>
      <c r="Q1079" s="181">
        <v>13.4095</v>
      </c>
      <c r="R1079" s="181">
        <v>31.274799999999999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918</v>
      </c>
      <c r="B1080" s="177" t="s">
        <v>1926</v>
      </c>
      <c r="C1080" s="177">
        <v>106871</v>
      </c>
      <c r="D1080" s="180">
        <v>44679</v>
      </c>
      <c r="E1080" s="181">
        <v>44.022969916308497</v>
      </c>
      <c r="F1080" s="181">
        <v>1.1718999999999999</v>
      </c>
      <c r="G1080" s="181">
        <v>1.0808</v>
      </c>
      <c r="H1080" s="181">
        <v>-1.4632000000000001</v>
      </c>
      <c r="I1080" s="181">
        <v>-2.0535000000000001</v>
      </c>
      <c r="J1080" s="181">
        <v>-0.71719999999999995</v>
      </c>
      <c r="K1080" s="181">
        <v>-1.2724</v>
      </c>
      <c r="L1080" s="181">
        <v>-5.8849</v>
      </c>
      <c r="M1080" s="181">
        <v>6.8714000000000004</v>
      </c>
      <c r="N1080" s="181">
        <v>15.472799999999999</v>
      </c>
      <c r="O1080" s="181">
        <v>14.435</v>
      </c>
      <c r="P1080" s="181">
        <v>11.810700000000001</v>
      </c>
      <c r="Q1080" s="181">
        <v>10.265499999999999</v>
      </c>
      <c r="R1080" s="181">
        <v>29.528400000000001</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918</v>
      </c>
      <c r="B1081" s="177" t="s">
        <v>950</v>
      </c>
      <c r="C1081" s="177">
        <v>146549</v>
      </c>
      <c r="D1081" s="180">
        <v>44679</v>
      </c>
      <c r="E1081" s="181">
        <v>16.370100000000001</v>
      </c>
      <c r="F1081" s="181">
        <v>1.0899000000000001</v>
      </c>
      <c r="G1081" s="181">
        <v>1.4784999999999999</v>
      </c>
      <c r="H1081" s="181">
        <v>-1.17</v>
      </c>
      <c r="I1081" s="181">
        <v>-1.4313</v>
      </c>
      <c r="J1081" s="181">
        <v>1.2694000000000001</v>
      </c>
      <c r="K1081" s="181">
        <v>0.36599999999999999</v>
      </c>
      <c r="L1081" s="181">
        <v>-3.0362</v>
      </c>
      <c r="M1081" s="181">
        <v>9.1020000000000003</v>
      </c>
      <c r="N1081" s="181">
        <v>18.782299999999999</v>
      </c>
      <c r="O1081" s="181">
        <v>16.758400000000002</v>
      </c>
      <c r="P1081" s="181"/>
      <c r="Q1081" s="181">
        <v>17.093800000000002</v>
      </c>
      <c r="R1081" s="181">
        <v>36.569899999999997</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918</v>
      </c>
      <c r="B1082" s="177" t="s">
        <v>951</v>
      </c>
      <c r="C1082" s="177">
        <v>146551</v>
      </c>
      <c r="D1082" s="180">
        <v>44679</v>
      </c>
      <c r="E1082" s="181">
        <v>15.4411</v>
      </c>
      <c r="F1082" s="181">
        <v>1.0848</v>
      </c>
      <c r="G1082" s="181">
        <v>1.464</v>
      </c>
      <c r="H1082" s="181">
        <v>-1.2022999999999999</v>
      </c>
      <c r="I1082" s="181">
        <v>-1.5009999999999999</v>
      </c>
      <c r="J1082" s="181">
        <v>1.1197999999999999</v>
      </c>
      <c r="K1082" s="181">
        <v>-7.8899999999999998E-2</v>
      </c>
      <c r="L1082" s="181">
        <v>-3.9093</v>
      </c>
      <c r="M1082" s="181">
        <v>7.6515000000000004</v>
      </c>
      <c r="N1082" s="181">
        <v>16.686299999999999</v>
      </c>
      <c r="O1082" s="181">
        <v>14.6088</v>
      </c>
      <c r="P1082" s="181"/>
      <c r="Q1082" s="181">
        <v>14.9238</v>
      </c>
      <c r="R1082" s="181">
        <v>34.171799999999998</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918</v>
      </c>
      <c r="B1083" s="177" t="s">
        <v>952</v>
      </c>
      <c r="C1083" s="177">
        <v>118825</v>
      </c>
      <c r="D1083" s="180">
        <v>44679</v>
      </c>
      <c r="E1083" s="181">
        <v>84.108000000000004</v>
      </c>
      <c r="F1083" s="181">
        <v>1.1496999999999999</v>
      </c>
      <c r="G1083" s="181">
        <v>1.4315</v>
      </c>
      <c r="H1083" s="181">
        <v>-1.0401</v>
      </c>
      <c r="I1083" s="181">
        <v>-1.4077999999999999</v>
      </c>
      <c r="J1083" s="181">
        <v>1.4046000000000001</v>
      </c>
      <c r="K1083" s="181">
        <v>0.33279999999999998</v>
      </c>
      <c r="L1083" s="181">
        <v>-3.4872000000000001</v>
      </c>
      <c r="M1083" s="181">
        <v>7.8087</v>
      </c>
      <c r="N1083" s="181">
        <v>17.790099999999999</v>
      </c>
      <c r="O1083" s="181">
        <v>15.6586</v>
      </c>
      <c r="P1083" s="181">
        <v>14.605700000000001</v>
      </c>
      <c r="Q1083" s="181">
        <v>17.418900000000001</v>
      </c>
      <c r="R1083" s="181">
        <v>35.829300000000003</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918</v>
      </c>
      <c r="B1084" s="177" t="s">
        <v>953</v>
      </c>
      <c r="C1084" s="177">
        <v>107578</v>
      </c>
      <c r="D1084" s="180">
        <v>44679</v>
      </c>
      <c r="E1084" s="181">
        <v>77.054000000000002</v>
      </c>
      <c r="F1084" s="181">
        <v>1.1473</v>
      </c>
      <c r="G1084" s="181">
        <v>1.4241999999999999</v>
      </c>
      <c r="H1084" s="181">
        <v>-1.0581</v>
      </c>
      <c r="I1084" s="181">
        <v>-1.4466000000000001</v>
      </c>
      <c r="J1084" s="181">
        <v>1.3214999999999999</v>
      </c>
      <c r="K1084" s="181">
        <v>8.3099999999999993E-2</v>
      </c>
      <c r="L1084" s="181">
        <v>-3.9872999999999998</v>
      </c>
      <c r="M1084" s="181">
        <v>6.96</v>
      </c>
      <c r="N1084" s="181">
        <v>16.550699999999999</v>
      </c>
      <c r="O1084" s="181">
        <v>14.4131</v>
      </c>
      <c r="P1084" s="181">
        <v>13.4803</v>
      </c>
      <c r="Q1084" s="181">
        <v>15.613799999999999</v>
      </c>
      <c r="R1084" s="181">
        <v>34.377400000000002</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918</v>
      </c>
      <c r="B1085" s="177" t="s">
        <v>1914</v>
      </c>
      <c r="C1085" s="177">
        <v>119148</v>
      </c>
      <c r="D1085" s="180">
        <v>44679</v>
      </c>
      <c r="E1085" s="181">
        <v>37.788699999999999</v>
      </c>
      <c r="F1085" s="181">
        <v>1.2901</v>
      </c>
      <c r="G1085" s="181">
        <v>1.8008999999999999</v>
      </c>
      <c r="H1085" s="181">
        <v>-0.78739999999999999</v>
      </c>
      <c r="I1085" s="181">
        <v>-1.3942000000000001</v>
      </c>
      <c r="J1085" s="181">
        <v>1.1813</v>
      </c>
      <c r="K1085" s="181">
        <v>-0.89249999999999996</v>
      </c>
      <c r="L1085" s="181">
        <v>-5.2461000000000002</v>
      </c>
      <c r="M1085" s="181">
        <v>6.5091000000000001</v>
      </c>
      <c r="N1085" s="181">
        <v>15.6488</v>
      </c>
      <c r="O1085" s="181">
        <v>14.635199999999999</v>
      </c>
      <c r="P1085" s="181">
        <v>11.332700000000001</v>
      </c>
      <c r="Q1085" s="181">
        <v>13.248200000000001</v>
      </c>
      <c r="R1085" s="181">
        <v>34.6599</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918</v>
      </c>
      <c r="B1086" s="177" t="s">
        <v>1972</v>
      </c>
      <c r="C1086" s="177">
        <v>115790</v>
      </c>
      <c r="D1086" s="180">
        <v>44679</v>
      </c>
      <c r="E1086" s="181">
        <v>32.9315</v>
      </c>
      <c r="F1086" s="181">
        <v>1.2841</v>
      </c>
      <c r="G1086" s="181">
        <v>1.7824</v>
      </c>
      <c r="H1086" s="181">
        <v>-0.82930000000000004</v>
      </c>
      <c r="I1086" s="181">
        <v>-1.4841</v>
      </c>
      <c r="J1086" s="181">
        <v>0.99429999999999996</v>
      </c>
      <c r="K1086" s="181">
        <v>-1.3837999999999999</v>
      </c>
      <c r="L1086" s="181">
        <v>-6.2480000000000002</v>
      </c>
      <c r="M1086" s="181">
        <v>4.83</v>
      </c>
      <c r="N1086" s="181">
        <v>13.223100000000001</v>
      </c>
      <c r="O1086" s="181">
        <v>12.5236</v>
      </c>
      <c r="P1086" s="181">
        <v>9.5132999999999992</v>
      </c>
      <c r="Q1086" s="181">
        <v>11.9133</v>
      </c>
      <c r="R1086" s="181">
        <v>31.947600000000001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918</v>
      </c>
      <c r="B1087" s="177" t="s">
        <v>954</v>
      </c>
      <c r="C1087" s="177">
        <v>106235</v>
      </c>
      <c r="D1087" s="180">
        <v>44679</v>
      </c>
      <c r="E1087" s="181">
        <v>50.1706</v>
      </c>
      <c r="F1087" s="181">
        <v>1.2858000000000001</v>
      </c>
      <c r="G1087" s="181">
        <v>1.8951</v>
      </c>
      <c r="H1087" s="181">
        <v>-0.68200000000000005</v>
      </c>
      <c r="I1087" s="181">
        <v>-2.1610999999999998</v>
      </c>
      <c r="J1087" s="181">
        <v>0.54849999999999999</v>
      </c>
      <c r="K1087" s="181">
        <v>1.0130999999999999</v>
      </c>
      <c r="L1087" s="181">
        <v>-1.5581</v>
      </c>
      <c r="M1087" s="181">
        <v>12.058199999999999</v>
      </c>
      <c r="N1087" s="181">
        <v>22.914400000000001</v>
      </c>
      <c r="O1087" s="181">
        <v>12.129200000000001</v>
      </c>
      <c r="P1087" s="181">
        <v>12.047599999999999</v>
      </c>
      <c r="Q1087" s="181">
        <v>11.5701</v>
      </c>
      <c r="R1087" s="181">
        <v>39.3309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918</v>
      </c>
      <c r="B1088" s="177" t="s">
        <v>955</v>
      </c>
      <c r="C1088" s="177">
        <v>118632</v>
      </c>
      <c r="D1088" s="180">
        <v>44679</v>
      </c>
      <c r="E1088" s="181">
        <v>54.448999999999998</v>
      </c>
      <c r="F1088" s="181">
        <v>1.288</v>
      </c>
      <c r="G1088" s="181">
        <v>1.9017999999999999</v>
      </c>
      <c r="H1088" s="181">
        <v>-0.66659999999999997</v>
      </c>
      <c r="I1088" s="181">
        <v>-2.1282000000000001</v>
      </c>
      <c r="J1088" s="181">
        <v>0.64290000000000003</v>
      </c>
      <c r="K1088" s="181">
        <v>1.2536</v>
      </c>
      <c r="L1088" s="181">
        <v>-1.1233</v>
      </c>
      <c r="M1088" s="181">
        <v>12.7738</v>
      </c>
      <c r="N1088" s="181">
        <v>23.947500000000002</v>
      </c>
      <c r="O1088" s="181">
        <v>13.072699999999999</v>
      </c>
      <c r="P1088" s="181">
        <v>13.088200000000001</v>
      </c>
      <c r="Q1088" s="181">
        <v>15.1737</v>
      </c>
      <c r="R1088" s="181">
        <v>40.496499999999997</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918</v>
      </c>
      <c r="B1089" s="177" t="s">
        <v>956</v>
      </c>
      <c r="C1089" s="177">
        <v>138308</v>
      </c>
      <c r="D1089" s="180">
        <v>44679</v>
      </c>
      <c r="E1089" s="181">
        <v>234.65</v>
      </c>
      <c r="F1089" s="181">
        <v>0.92910000000000004</v>
      </c>
      <c r="G1089" s="181">
        <v>1.1771</v>
      </c>
      <c r="H1089" s="181">
        <v>-0.96230000000000004</v>
      </c>
      <c r="I1089" s="181">
        <v>-0.99990000000000001</v>
      </c>
      <c r="J1089" s="181">
        <v>1.7078</v>
      </c>
      <c r="K1089" s="181">
        <v>-1.6514</v>
      </c>
      <c r="L1089" s="181">
        <v>-6.5586000000000002</v>
      </c>
      <c r="M1089" s="181">
        <v>1.2950999999999999</v>
      </c>
      <c r="N1089" s="181">
        <v>8.5688999999999993</v>
      </c>
      <c r="O1089" s="181">
        <v>11.7056</v>
      </c>
      <c r="P1089" s="181">
        <v>9.9232999999999993</v>
      </c>
      <c r="Q1089" s="181">
        <v>17.807500000000001</v>
      </c>
      <c r="R1089" s="181">
        <v>28.412700000000001</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918</v>
      </c>
      <c r="B1090" s="177" t="s">
        <v>957</v>
      </c>
      <c r="C1090" s="177">
        <v>138312</v>
      </c>
      <c r="D1090" s="180">
        <v>44679</v>
      </c>
      <c r="E1090" s="181">
        <v>265.10000000000002</v>
      </c>
      <c r="F1090" s="181">
        <v>0.93279999999999996</v>
      </c>
      <c r="G1090" s="181">
        <v>1.1909000000000001</v>
      </c>
      <c r="H1090" s="181">
        <v>-0.93420000000000003</v>
      </c>
      <c r="I1090" s="181">
        <v>-0.93789999999999996</v>
      </c>
      <c r="J1090" s="181">
        <v>1.8362000000000001</v>
      </c>
      <c r="K1090" s="181">
        <v>-1.2994000000000001</v>
      </c>
      <c r="L1090" s="181">
        <v>-5.8827999999999996</v>
      </c>
      <c r="M1090" s="181">
        <v>2.4184999999999999</v>
      </c>
      <c r="N1090" s="181">
        <v>10.192</v>
      </c>
      <c r="O1090" s="181">
        <v>13.301</v>
      </c>
      <c r="P1090" s="181">
        <v>11.543799999999999</v>
      </c>
      <c r="Q1090" s="181">
        <v>14.036199999999999</v>
      </c>
      <c r="R1090" s="181">
        <v>30.3428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918</v>
      </c>
      <c r="B1091" s="177" t="s">
        <v>1812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918</v>
      </c>
      <c r="B1092" s="177" t="s">
        <v>1813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918</v>
      </c>
      <c r="B1093" s="177" t="s">
        <v>958</v>
      </c>
      <c r="C1093" s="177">
        <v>119598</v>
      </c>
      <c r="D1093" s="180">
        <v>44679</v>
      </c>
      <c r="E1093" s="181">
        <v>64.870699999999999</v>
      </c>
      <c r="F1093" s="181">
        <v>0.84540000000000004</v>
      </c>
      <c r="G1093" s="181">
        <v>1.6847000000000001</v>
      </c>
      <c r="H1093" s="181">
        <v>-0.91520000000000001</v>
      </c>
      <c r="I1093" s="181">
        <v>-1.3774</v>
      </c>
      <c r="J1093" s="181">
        <v>1.0867</v>
      </c>
      <c r="K1093" s="181">
        <v>0.84989999999999999</v>
      </c>
      <c r="L1093" s="181">
        <v>-3.5188000000000001</v>
      </c>
      <c r="M1093" s="181">
        <v>7.9926000000000004</v>
      </c>
      <c r="N1093" s="181">
        <v>15.8772</v>
      </c>
      <c r="O1093" s="181">
        <v>15.814500000000001</v>
      </c>
      <c r="P1093" s="181">
        <v>12.661799999999999</v>
      </c>
      <c r="Q1093" s="181">
        <v>15.647600000000001</v>
      </c>
      <c r="R1093" s="181">
        <v>36.925899999999999</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918</v>
      </c>
      <c r="B1094" s="177" t="s">
        <v>959</v>
      </c>
      <c r="C1094" s="177">
        <v>103504</v>
      </c>
      <c r="D1094" s="180">
        <v>44679</v>
      </c>
      <c r="E1094" s="181">
        <v>59.893700000000003</v>
      </c>
      <c r="F1094" s="181">
        <v>0.84319999999999995</v>
      </c>
      <c r="G1094" s="181">
        <v>1.6778999999999999</v>
      </c>
      <c r="H1094" s="181">
        <v>-0.9304</v>
      </c>
      <c r="I1094" s="181">
        <v>-1.4094</v>
      </c>
      <c r="J1094" s="181">
        <v>1.0199</v>
      </c>
      <c r="K1094" s="181">
        <v>0.65190000000000003</v>
      </c>
      <c r="L1094" s="181">
        <v>-3.8906999999999998</v>
      </c>
      <c r="M1094" s="181">
        <v>7.3773999999999997</v>
      </c>
      <c r="N1094" s="181">
        <v>15.002800000000001</v>
      </c>
      <c r="O1094" s="181">
        <v>14.9413</v>
      </c>
      <c r="P1094" s="181">
        <v>11.688800000000001</v>
      </c>
      <c r="Q1094" s="181">
        <v>11.6226</v>
      </c>
      <c r="R1094" s="181">
        <v>35.899500000000003</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918</v>
      </c>
      <c r="B1095" s="177" t="s">
        <v>1934</v>
      </c>
      <c r="C1095" s="177">
        <v>148507</v>
      </c>
      <c r="D1095" s="180">
        <v>44679</v>
      </c>
      <c r="E1095" s="181">
        <v>14.879899999999999</v>
      </c>
      <c r="F1095" s="181">
        <v>1.0876999999999999</v>
      </c>
      <c r="G1095" s="181">
        <v>1.2968999999999999</v>
      </c>
      <c r="H1095" s="181">
        <v>-0.998</v>
      </c>
      <c r="I1095" s="181">
        <v>-1.653</v>
      </c>
      <c r="J1095" s="181">
        <v>0.1966</v>
      </c>
      <c r="K1095" s="181">
        <v>-3.4299999999999997E-2</v>
      </c>
      <c r="L1095" s="181">
        <v>-3.2736000000000001</v>
      </c>
      <c r="M1095" s="181">
        <v>7.9302000000000001</v>
      </c>
      <c r="N1095" s="181">
        <v>18.695499999999999</v>
      </c>
      <c r="O1095" s="181"/>
      <c r="P1095" s="181"/>
      <c r="Q1095" s="181">
        <v>29.154399999999999</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918</v>
      </c>
      <c r="B1096" s="177" t="s">
        <v>1935</v>
      </c>
      <c r="C1096" s="177">
        <v>148504</v>
      </c>
      <c r="D1096" s="180">
        <v>44679</v>
      </c>
      <c r="E1096" s="181">
        <v>14.4589</v>
      </c>
      <c r="F1096" s="181">
        <v>1.0843</v>
      </c>
      <c r="G1096" s="181">
        <v>1.2854000000000001</v>
      </c>
      <c r="H1096" s="181">
        <v>-1.0246999999999999</v>
      </c>
      <c r="I1096" s="181">
        <v>-1.7097</v>
      </c>
      <c r="J1096" s="181">
        <v>7.6799999999999993E-2</v>
      </c>
      <c r="K1096" s="181">
        <v>-0.37830000000000003</v>
      </c>
      <c r="L1096" s="181">
        <v>-4.0366</v>
      </c>
      <c r="M1096" s="181">
        <v>6.5496999999999996</v>
      </c>
      <c r="N1096" s="181">
        <v>16.601199999999999</v>
      </c>
      <c r="O1096" s="181"/>
      <c r="P1096" s="181"/>
      <c r="Q1096" s="181">
        <v>26.790099999999999</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918</v>
      </c>
      <c r="B1097" s="177" t="s">
        <v>960</v>
      </c>
      <c r="C1097" s="177">
        <v>100475</v>
      </c>
      <c r="D1097" s="180">
        <v>44679</v>
      </c>
      <c r="E1097" s="181">
        <v>716.34993709395997</v>
      </c>
      <c r="F1097" s="181">
        <v>1.1607000000000001</v>
      </c>
      <c r="G1097" s="181">
        <v>1.6367</v>
      </c>
      <c r="H1097" s="181">
        <v>-0.96340000000000003</v>
      </c>
      <c r="I1097" s="181">
        <v>-1.6448</v>
      </c>
      <c r="J1097" s="181">
        <v>0.7268</v>
      </c>
      <c r="K1097" s="181">
        <v>-0.67459999999999998</v>
      </c>
      <c r="L1097" s="181">
        <v>-3.9295</v>
      </c>
      <c r="M1097" s="181">
        <v>7.8746999999999998</v>
      </c>
      <c r="N1097" s="181">
        <v>17.4544</v>
      </c>
      <c r="O1097" s="181">
        <v>14.001300000000001</v>
      </c>
      <c r="P1097" s="181">
        <v>11.424200000000001</v>
      </c>
      <c r="Q1097" s="181">
        <v>19.4877</v>
      </c>
      <c r="R1097" s="181">
        <v>36.143900000000002</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918</v>
      </c>
      <c r="B1098" s="177" t="s">
        <v>961</v>
      </c>
      <c r="C1098" s="177">
        <v>119160</v>
      </c>
      <c r="D1098" s="180">
        <v>44679</v>
      </c>
      <c r="E1098" s="181">
        <v>362.66550000000001</v>
      </c>
      <c r="F1098" s="181">
        <v>1.1637999999999999</v>
      </c>
      <c r="G1098" s="181">
        <v>1.6482000000000001</v>
      </c>
      <c r="H1098" s="181">
        <v>-0.94020000000000004</v>
      </c>
      <c r="I1098" s="181">
        <v>-1.5942000000000001</v>
      </c>
      <c r="J1098" s="181">
        <v>0.81620000000000004</v>
      </c>
      <c r="K1098" s="181">
        <v>-0.41649999999999998</v>
      </c>
      <c r="L1098" s="181">
        <v>-3.4579</v>
      </c>
      <c r="M1098" s="181">
        <v>8.6198999999999995</v>
      </c>
      <c r="N1098" s="181">
        <v>18.4665</v>
      </c>
      <c r="O1098" s="181">
        <v>14.974399999999999</v>
      </c>
      <c r="P1098" s="181">
        <v>12.633699999999999</v>
      </c>
      <c r="Q1098" s="181">
        <v>13.8035</v>
      </c>
      <c r="R1098" s="181">
        <v>37.278199999999998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918</v>
      </c>
      <c r="B1099" s="177" t="s">
        <v>962</v>
      </c>
      <c r="C1099" s="177">
        <v>118870</v>
      </c>
      <c r="D1099" s="180">
        <v>44679</v>
      </c>
      <c r="E1099" s="181">
        <v>109.47</v>
      </c>
      <c r="F1099" s="181">
        <v>0.93120000000000003</v>
      </c>
      <c r="G1099" s="181">
        <v>1.9274</v>
      </c>
      <c r="H1099" s="181">
        <v>-0.4909</v>
      </c>
      <c r="I1099" s="181">
        <v>-1.0306</v>
      </c>
      <c r="J1099" s="181">
        <v>2.9531000000000001</v>
      </c>
      <c r="K1099" s="181">
        <v>3.7334999999999998</v>
      </c>
      <c r="L1099" s="181">
        <v>-0.61729999999999996</v>
      </c>
      <c r="M1099" s="181">
        <v>8.5366</v>
      </c>
      <c r="N1099" s="181">
        <v>17.030100000000001</v>
      </c>
      <c r="O1099" s="181">
        <v>11.674799999999999</v>
      </c>
      <c r="P1099" s="181">
        <v>8.9025999999999996</v>
      </c>
      <c r="Q1099" s="181">
        <v>10.202500000000001</v>
      </c>
      <c r="R1099" s="181">
        <v>30.581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918</v>
      </c>
      <c r="B1100" s="177" t="s">
        <v>963</v>
      </c>
      <c r="C1100" s="177">
        <v>101209</v>
      </c>
      <c r="D1100" s="180">
        <v>44679</v>
      </c>
      <c r="E1100" s="181">
        <v>138.45333333333301</v>
      </c>
      <c r="F1100" s="181">
        <v>0.93310000000000004</v>
      </c>
      <c r="G1100" s="181">
        <v>1.9238</v>
      </c>
      <c r="H1100" s="181">
        <v>-0.49830000000000002</v>
      </c>
      <c r="I1100" s="181">
        <v>-1.0387999999999999</v>
      </c>
      <c r="J1100" s="181">
        <v>2.9443999999999999</v>
      </c>
      <c r="K1100" s="181">
        <v>3.6947999999999999</v>
      </c>
      <c r="L1100" s="181">
        <v>-0.66959999999999997</v>
      </c>
      <c r="M1100" s="181">
        <v>8.4603999999999999</v>
      </c>
      <c r="N1100" s="181">
        <v>16.9238</v>
      </c>
      <c r="O1100" s="181">
        <v>11.506500000000001</v>
      </c>
      <c r="P1100" s="181">
        <v>8.5260999999999996</v>
      </c>
      <c r="Q1100" s="181">
        <v>10.151199999999999</v>
      </c>
      <c r="R1100" s="181">
        <v>30.472000000000001</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918</v>
      </c>
      <c r="B1101" s="177" t="s">
        <v>964</v>
      </c>
      <c r="C1101" s="177">
        <v>141248</v>
      </c>
      <c r="D1101" s="180">
        <v>44679</v>
      </c>
      <c r="E1101" s="181">
        <v>16.670000000000002</v>
      </c>
      <c r="F1101" s="181">
        <v>1.2758</v>
      </c>
      <c r="G1101" s="181">
        <v>1.399</v>
      </c>
      <c r="H1101" s="181">
        <v>-1.0682</v>
      </c>
      <c r="I1101" s="181">
        <v>-1.2441</v>
      </c>
      <c r="J1101" s="181">
        <v>0.72509999999999997</v>
      </c>
      <c r="K1101" s="181">
        <v>-0.29899999999999999</v>
      </c>
      <c r="L1101" s="181">
        <v>-6.0316000000000001</v>
      </c>
      <c r="M1101" s="181">
        <v>8.1765000000000008</v>
      </c>
      <c r="N1101" s="181">
        <v>17.642900000000001</v>
      </c>
      <c r="O1101" s="181">
        <v>14.612299999999999</v>
      </c>
      <c r="P1101" s="181"/>
      <c r="Q1101" s="181">
        <v>10.836</v>
      </c>
      <c r="R1101" s="181">
        <v>34.39</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918</v>
      </c>
      <c r="B1102" s="177" t="s">
        <v>965</v>
      </c>
      <c r="C1102" s="177">
        <v>141247</v>
      </c>
      <c r="D1102" s="180">
        <v>44679</v>
      </c>
      <c r="E1102" s="181">
        <v>16.12</v>
      </c>
      <c r="F1102" s="181">
        <v>1.2563</v>
      </c>
      <c r="G1102" s="181">
        <v>1.3835999999999999</v>
      </c>
      <c r="H1102" s="181">
        <v>-1.1043000000000001</v>
      </c>
      <c r="I1102" s="181">
        <v>-1.286</v>
      </c>
      <c r="J1102" s="181">
        <v>0.68710000000000004</v>
      </c>
      <c r="K1102" s="181">
        <v>-0.43240000000000001</v>
      </c>
      <c r="L1102" s="181">
        <v>-6.3334999999999999</v>
      </c>
      <c r="M1102" s="181">
        <v>7.6820000000000004</v>
      </c>
      <c r="N1102" s="181">
        <v>16.8963</v>
      </c>
      <c r="O1102" s="181">
        <v>13.9611</v>
      </c>
      <c r="P1102" s="181"/>
      <c r="Q1102" s="181">
        <v>10.0899</v>
      </c>
      <c r="R1102" s="181">
        <v>33.609900000000003</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918</v>
      </c>
      <c r="B1103" s="177" t="s">
        <v>1814</v>
      </c>
      <c r="C1103" s="177">
        <v>120656</v>
      </c>
      <c r="D1103" s="180">
        <v>44679</v>
      </c>
      <c r="E1103" s="181">
        <v>201.87799999999999</v>
      </c>
      <c r="F1103" s="181">
        <v>0.83879999999999999</v>
      </c>
      <c r="G1103" s="181">
        <v>1.2716000000000001</v>
      </c>
      <c r="H1103" s="181">
        <v>-1.3177000000000001</v>
      </c>
      <c r="I1103" s="181">
        <v>-2.1576</v>
      </c>
      <c r="J1103" s="181">
        <v>-0.33029999999999998</v>
      </c>
      <c r="K1103" s="181">
        <v>-1.4774</v>
      </c>
      <c r="L1103" s="181">
        <v>-4.7481</v>
      </c>
      <c r="M1103" s="181">
        <v>7.9612999999999996</v>
      </c>
      <c r="N1103" s="181">
        <v>16.729700000000001</v>
      </c>
      <c r="O1103" s="181">
        <v>16.411999999999999</v>
      </c>
      <c r="P1103" s="181">
        <v>13.9011</v>
      </c>
      <c r="Q1103" s="181">
        <v>14.3154</v>
      </c>
      <c r="R1103" s="181">
        <v>36.0867</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918</v>
      </c>
      <c r="B1104" s="177" t="s">
        <v>1889</v>
      </c>
      <c r="C1104" s="177">
        <v>120657</v>
      </c>
      <c r="D1104" s="180">
        <v>44679</v>
      </c>
      <c r="E1104" s="181">
        <v>90.612881192536406</v>
      </c>
      <c r="F1104" s="181">
        <v>0.8387</v>
      </c>
      <c r="G1104" s="181">
        <v>1.2716000000000001</v>
      </c>
      <c r="H1104" s="181">
        <v>-1.3177000000000001</v>
      </c>
      <c r="I1104" s="181">
        <v>-2.1577000000000002</v>
      </c>
      <c r="J1104" s="181">
        <v>-0.33029999999999998</v>
      </c>
      <c r="K1104" s="181">
        <v>-1.4774</v>
      </c>
      <c r="L1104" s="181">
        <v>-4.7480000000000002</v>
      </c>
      <c r="M1104" s="181">
        <v>7.9641999999999999</v>
      </c>
      <c r="N1104" s="181">
        <v>16.732700000000001</v>
      </c>
      <c r="O1104" s="181">
        <v>16.226900000000001</v>
      </c>
      <c r="P1104" s="181">
        <v>13.587899999999999</v>
      </c>
      <c r="Q1104" s="181">
        <v>14.147</v>
      </c>
      <c r="R1104" s="181">
        <v>36.087899999999998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918</v>
      </c>
      <c r="B1105" s="177" t="s">
        <v>1815</v>
      </c>
      <c r="C1105" s="177">
        <v>100651</v>
      </c>
      <c r="D1105" s="180">
        <v>44679</v>
      </c>
      <c r="E1105" s="181">
        <v>189.41550000000001</v>
      </c>
      <c r="F1105" s="181">
        <v>0.83609999999999995</v>
      </c>
      <c r="G1105" s="181">
        <v>1.2635000000000001</v>
      </c>
      <c r="H1105" s="181">
        <v>-1.3357000000000001</v>
      </c>
      <c r="I1105" s="181">
        <v>-2.1932999999999998</v>
      </c>
      <c r="J1105" s="181">
        <v>-0.4042</v>
      </c>
      <c r="K1105" s="181">
        <v>-1.6929000000000001</v>
      </c>
      <c r="L1105" s="181">
        <v>-5.1677999999999997</v>
      </c>
      <c r="M1105" s="181">
        <v>7.2308000000000003</v>
      </c>
      <c r="N1105" s="181">
        <v>15.6768</v>
      </c>
      <c r="O1105" s="181">
        <v>15.3924</v>
      </c>
      <c r="P1105" s="181">
        <v>12.919600000000001</v>
      </c>
      <c r="Q1105" s="181">
        <v>13.4008</v>
      </c>
      <c r="R1105" s="181">
        <v>34.853200000000001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918</v>
      </c>
      <c r="B1106" s="177" t="s">
        <v>1890</v>
      </c>
      <c r="C1106" s="177">
        <v>100650</v>
      </c>
      <c r="D1106" s="180">
        <v>44679</v>
      </c>
      <c r="E1106" s="181">
        <v>932.10207371145702</v>
      </c>
      <c r="F1106" s="181">
        <v>0.83609999999999995</v>
      </c>
      <c r="G1106" s="181">
        <v>1.2636000000000001</v>
      </c>
      <c r="H1106" s="181">
        <v>-1.3355999999999999</v>
      </c>
      <c r="I1106" s="181">
        <v>-2.1934</v>
      </c>
      <c r="J1106" s="181">
        <v>-0.40429999999999999</v>
      </c>
      <c r="K1106" s="181">
        <v>-1.6929000000000001</v>
      </c>
      <c r="L1106" s="181">
        <v>-5.1676000000000002</v>
      </c>
      <c r="M1106" s="181">
        <v>7.2310999999999996</v>
      </c>
      <c r="N1106" s="181">
        <v>15.677199999999999</v>
      </c>
      <c r="O1106" s="181">
        <v>15.041399999999999</v>
      </c>
      <c r="P1106" s="181">
        <v>12.502000000000001</v>
      </c>
      <c r="Q1106" s="181">
        <v>13.602</v>
      </c>
      <c r="R1106" s="181">
        <v>34.853400000000001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1.1367923076923079</v>
      </c>
      <c r="G1107" s="183">
        <v>1.4857569230769228</v>
      </c>
      <c r="H1107" s="183">
        <v>-1.0249200000000005</v>
      </c>
      <c r="I1107" s="183">
        <v>-1.671118461538462</v>
      </c>
      <c r="J1107" s="183">
        <v>0.50766461538461527</v>
      </c>
      <c r="K1107" s="183">
        <v>-0.74892307692307702</v>
      </c>
      <c r="L1107" s="183">
        <v>-4.6268000000000029</v>
      </c>
      <c r="M1107" s="183">
        <v>6.7725999999999971</v>
      </c>
      <c r="N1107" s="183">
        <v>15.824632307692308</v>
      </c>
      <c r="O1107" s="183">
        <v>14.403947540983605</v>
      </c>
      <c r="P1107" s="183">
        <v>12.130026315789474</v>
      </c>
      <c r="Q1107" s="183">
        <v>14.658212307692308</v>
      </c>
      <c r="R1107" s="183">
        <v>33.374296721311474</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1.1496999999999999</v>
      </c>
      <c r="G1108" s="183">
        <v>1.4784999999999999</v>
      </c>
      <c r="H1108" s="183">
        <v>-0.97929999999999995</v>
      </c>
      <c r="I1108" s="183">
        <v>-1.5699000000000001</v>
      </c>
      <c r="J1108" s="183">
        <v>0.67920000000000003</v>
      </c>
      <c r="K1108" s="183">
        <v>-0.67459999999999998</v>
      </c>
      <c r="L1108" s="183">
        <v>-4.8026999999999997</v>
      </c>
      <c r="M1108" s="183">
        <v>7.2310999999999996</v>
      </c>
      <c r="N1108" s="183">
        <v>16.338200000000001</v>
      </c>
      <c r="O1108" s="183">
        <v>14.4635</v>
      </c>
      <c r="P1108" s="183">
        <v>12.047599999999999</v>
      </c>
      <c r="Q1108" s="183">
        <v>14.3154</v>
      </c>
      <c r="R1108" s="183">
        <v>34.377400000000002</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409</v>
      </c>
      <c r="C1111" s="177">
        <v>112014</v>
      </c>
      <c r="D1111" s="180">
        <v>44679</v>
      </c>
      <c r="E1111" s="181">
        <v>229.567991120556</v>
      </c>
      <c r="F1111" s="181">
        <v>3.6261999999999999</v>
      </c>
      <c r="G1111" s="181">
        <v>3.3776999999999999</v>
      </c>
      <c r="H1111" s="181">
        <v>3.5192000000000001</v>
      </c>
      <c r="I1111" s="181">
        <v>3.73</v>
      </c>
      <c r="J1111" s="181">
        <v>3.7966000000000002</v>
      </c>
      <c r="K1111" s="181">
        <v>3.6699000000000002</v>
      </c>
      <c r="L1111" s="181">
        <v>3.4855</v>
      </c>
      <c r="M1111" s="181">
        <v>3.2323</v>
      </c>
      <c r="N1111" s="181">
        <v>3.2488999999999999</v>
      </c>
      <c r="O1111" s="181">
        <v>4.2417999999999996</v>
      </c>
      <c r="P1111" s="181">
        <v>5.4626000000000001</v>
      </c>
      <c r="Q1111" s="181">
        <v>6.6773999999999996</v>
      </c>
      <c r="R1111" s="181">
        <v>3.3515999999999999</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44679</v>
      </c>
      <c r="E1112" s="181">
        <v>341.36219999999997</v>
      </c>
      <c r="F1112" s="181">
        <v>2.7696000000000001</v>
      </c>
      <c r="G1112" s="181">
        <v>2.6987000000000001</v>
      </c>
      <c r="H1112" s="181">
        <v>2.9022999999999999</v>
      </c>
      <c r="I1112" s="181">
        <v>3.4575</v>
      </c>
      <c r="J1112" s="181">
        <v>3.6983999999999999</v>
      </c>
      <c r="K1112" s="181">
        <v>3.6606000000000001</v>
      </c>
      <c r="L1112" s="181">
        <v>3.5907</v>
      </c>
      <c r="M1112" s="181">
        <v>3.4420000000000002</v>
      </c>
      <c r="N1112" s="181">
        <v>3.41</v>
      </c>
      <c r="O1112" s="181">
        <v>4.3236999999999997</v>
      </c>
      <c r="P1112" s="181">
        <v>5.4450000000000003</v>
      </c>
      <c r="Q1112" s="181">
        <v>7.0217999999999998</v>
      </c>
      <c r="R1112" s="181">
        <v>3.4420999999999999</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44679</v>
      </c>
      <c r="E1113" s="181">
        <v>344.08909999999997</v>
      </c>
      <c r="F1113" s="181">
        <v>2.8855</v>
      </c>
      <c r="G1113" s="181">
        <v>2.8151999999999999</v>
      </c>
      <c r="H1113" s="181">
        <v>3.0204</v>
      </c>
      <c r="I1113" s="181">
        <v>3.5752000000000002</v>
      </c>
      <c r="J1113" s="181">
        <v>3.8167</v>
      </c>
      <c r="K1113" s="181">
        <v>3.7793999999999999</v>
      </c>
      <c r="L1113" s="181">
        <v>3.7078000000000002</v>
      </c>
      <c r="M1113" s="181">
        <v>3.5567000000000002</v>
      </c>
      <c r="N1113" s="181">
        <v>3.5278</v>
      </c>
      <c r="O1113" s="181">
        <v>4.4320000000000004</v>
      </c>
      <c r="P1113" s="181">
        <v>5.5472999999999999</v>
      </c>
      <c r="Q1113" s="181">
        <v>6.9420999999999999</v>
      </c>
      <c r="R1113" s="181">
        <v>3.5556999999999999</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410</v>
      </c>
      <c r="C1114" s="177">
        <v>100043</v>
      </c>
      <c r="D1114" s="180">
        <v>44679</v>
      </c>
      <c r="E1114" s="181">
        <v>568.47550000000001</v>
      </c>
      <c r="F1114" s="181">
        <v>2.7675000000000001</v>
      </c>
      <c r="G1114" s="181">
        <v>2.6972999999999998</v>
      </c>
      <c r="H1114" s="181">
        <v>2.9018999999999999</v>
      </c>
      <c r="I1114" s="181">
        <v>3.4565999999999999</v>
      </c>
      <c r="J1114" s="181">
        <v>3.6983000000000001</v>
      </c>
      <c r="K1114" s="181">
        <v>3.6606000000000001</v>
      </c>
      <c r="L1114" s="181">
        <v>3.5908000000000002</v>
      </c>
      <c r="M1114" s="181">
        <v>3.4420999999999999</v>
      </c>
      <c r="N1114" s="181">
        <v>3.4100999999999999</v>
      </c>
      <c r="O1114" s="181">
        <v>4.3239000000000001</v>
      </c>
      <c r="P1114" s="181">
        <v>5.4451999999999998</v>
      </c>
      <c r="Q1114" s="181">
        <v>6.7693000000000003</v>
      </c>
      <c r="R1114" s="181">
        <v>3.4420999999999999</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411</v>
      </c>
      <c r="C1115" s="177">
        <v>100042</v>
      </c>
      <c r="D1115" s="180">
        <v>44679</v>
      </c>
      <c r="E1115" s="181">
        <v>553.95799999999997</v>
      </c>
      <c r="F1115" s="181">
        <v>2.7675999999999998</v>
      </c>
      <c r="G1115" s="181">
        <v>2.6977000000000002</v>
      </c>
      <c r="H1115" s="181">
        <v>2.9016999999999999</v>
      </c>
      <c r="I1115" s="181">
        <v>3.4567000000000001</v>
      </c>
      <c r="J1115" s="181">
        <v>3.6983999999999999</v>
      </c>
      <c r="K1115" s="181">
        <v>3.6604999999999999</v>
      </c>
      <c r="L1115" s="181">
        <v>3.5908000000000002</v>
      </c>
      <c r="M1115" s="181">
        <v>3.4420999999999999</v>
      </c>
      <c r="N1115" s="181">
        <v>3.4100999999999999</v>
      </c>
      <c r="O1115" s="181">
        <v>4.3239000000000001</v>
      </c>
      <c r="P1115" s="181">
        <v>5.4451999999999998</v>
      </c>
      <c r="Q1115" s="181">
        <v>7.1223000000000001</v>
      </c>
      <c r="R1115" s="181">
        <v>3.4420999999999999</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44679</v>
      </c>
      <c r="E1116" s="181">
        <v>2370.7698</v>
      </c>
      <c r="F1116" s="181">
        <v>3.1301999999999999</v>
      </c>
      <c r="G1116" s="181">
        <v>3.0085999999999999</v>
      </c>
      <c r="H1116" s="181">
        <v>3.1614</v>
      </c>
      <c r="I1116" s="181">
        <v>3.6316999999999999</v>
      </c>
      <c r="J1116" s="181">
        <v>3.8098999999999998</v>
      </c>
      <c r="K1116" s="181">
        <v>3.7364999999999999</v>
      </c>
      <c r="L1116" s="181">
        <v>3.6781000000000001</v>
      </c>
      <c r="M1116" s="181">
        <v>3.5367999999999999</v>
      </c>
      <c r="N1116" s="181">
        <v>3.5049999999999999</v>
      </c>
      <c r="O1116" s="181">
        <v>4.3730000000000002</v>
      </c>
      <c r="P1116" s="181">
        <v>5.5155000000000003</v>
      </c>
      <c r="Q1116" s="181">
        <v>6.8933</v>
      </c>
      <c r="R1116" s="181">
        <v>3.4851000000000001</v>
      </c>
      <c r="S1116" s="124" t="s">
        <v>1900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44679</v>
      </c>
      <c r="E1117" s="181">
        <v>2356.4526000000001</v>
      </c>
      <c r="F1117" s="181">
        <v>3.0579000000000001</v>
      </c>
      <c r="G1117" s="181">
        <v>2.9375</v>
      </c>
      <c r="H1117" s="181">
        <v>3.0905999999999998</v>
      </c>
      <c r="I1117" s="181">
        <v>3.5613000000000001</v>
      </c>
      <c r="J1117" s="181">
        <v>3.7395</v>
      </c>
      <c r="K1117" s="181">
        <v>3.6657999999999999</v>
      </c>
      <c r="L1117" s="181">
        <v>3.6057000000000001</v>
      </c>
      <c r="M1117" s="181">
        <v>3.464</v>
      </c>
      <c r="N1117" s="181">
        <v>3.4316</v>
      </c>
      <c r="O1117" s="181">
        <v>4.3053999999999997</v>
      </c>
      <c r="P1117" s="181">
        <v>5.4500999999999999</v>
      </c>
      <c r="Q1117" s="181">
        <v>7.0633999999999997</v>
      </c>
      <c r="R1117" s="181">
        <v>3.4123999999999999</v>
      </c>
      <c r="S1117" s="124" t="s">
        <v>1900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412</v>
      </c>
      <c r="C1118" s="177">
        <v>112713</v>
      </c>
      <c r="D1118" s="180">
        <v>44679</v>
      </c>
      <c r="E1118" s="181">
        <v>2192.2660000000001</v>
      </c>
      <c r="F1118" s="181">
        <v>2.5592000000000001</v>
      </c>
      <c r="G1118" s="181">
        <v>2.4357000000000002</v>
      </c>
      <c r="H1118" s="181">
        <v>2.5878999999999999</v>
      </c>
      <c r="I1118" s="181">
        <v>3.0609999999999999</v>
      </c>
      <c r="J1118" s="181">
        <v>3.2376</v>
      </c>
      <c r="K1118" s="181">
        <v>3.1610999999999998</v>
      </c>
      <c r="L1118" s="181">
        <v>3.097</v>
      </c>
      <c r="M1118" s="181">
        <v>2.9517000000000002</v>
      </c>
      <c r="N1118" s="181">
        <v>2.9155000000000002</v>
      </c>
      <c r="O1118" s="181">
        <v>3.8045</v>
      </c>
      <c r="P1118" s="181">
        <v>4.9112999999999998</v>
      </c>
      <c r="Q1118" s="181">
        <v>6.6638999999999999</v>
      </c>
      <c r="R1118" s="181">
        <v>2.8965000000000001</v>
      </c>
      <c r="S1118" s="124" t="s">
        <v>1900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2017</v>
      </c>
      <c r="C1119" s="177">
        <v>111704</v>
      </c>
      <c r="D1119" s="180">
        <v>44679</v>
      </c>
      <c r="E1119" s="181">
        <v>2438.0237999999999</v>
      </c>
      <c r="F1119" s="181">
        <v>2.8971</v>
      </c>
      <c r="G1119" s="181">
        <v>2.7797999999999998</v>
      </c>
      <c r="H1119" s="181">
        <v>2.9964</v>
      </c>
      <c r="I1119" s="181">
        <v>3.6305999999999998</v>
      </c>
      <c r="J1119" s="181">
        <v>3.8199000000000001</v>
      </c>
      <c r="K1119" s="181">
        <v>3.6676000000000002</v>
      </c>
      <c r="L1119" s="181">
        <v>3.6009000000000002</v>
      </c>
      <c r="M1119" s="181">
        <v>3.4779</v>
      </c>
      <c r="N1119" s="181">
        <v>3.4561000000000002</v>
      </c>
      <c r="O1119" s="181">
        <v>4.2685000000000004</v>
      </c>
      <c r="P1119" s="181">
        <v>5.4234</v>
      </c>
      <c r="Q1119" s="181">
        <v>6.9665999999999997</v>
      </c>
      <c r="R1119" s="181">
        <v>3.3588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2018</v>
      </c>
      <c r="C1120" s="177">
        <v>119415</v>
      </c>
      <c r="D1120" s="180">
        <v>44679</v>
      </c>
      <c r="E1120" s="181">
        <v>2460.0095000000001</v>
      </c>
      <c r="F1120" s="181">
        <v>2.9973999999999998</v>
      </c>
      <c r="G1120" s="181">
        <v>2.8795999999999999</v>
      </c>
      <c r="H1120" s="181">
        <v>3.0960999999999999</v>
      </c>
      <c r="I1120" s="181">
        <v>3.7307000000000001</v>
      </c>
      <c r="J1120" s="181">
        <v>3.9203999999999999</v>
      </c>
      <c r="K1120" s="181">
        <v>3.7688000000000001</v>
      </c>
      <c r="L1120" s="181">
        <v>3.7029000000000001</v>
      </c>
      <c r="M1120" s="181">
        <v>3.5807000000000002</v>
      </c>
      <c r="N1120" s="181">
        <v>3.5596000000000001</v>
      </c>
      <c r="O1120" s="181">
        <v>4.3724999999999996</v>
      </c>
      <c r="P1120" s="181">
        <v>5.5284000000000004</v>
      </c>
      <c r="Q1120" s="181">
        <v>6.9341999999999997</v>
      </c>
      <c r="R1120" s="181">
        <v>3.4622999999999999</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2019</v>
      </c>
      <c r="C1121" s="177">
        <v>101408</v>
      </c>
      <c r="D1121" s="180">
        <v>44679</v>
      </c>
      <c r="E1121" s="181">
        <v>3587.9985999999999</v>
      </c>
      <c r="F1121" s="181">
        <v>2.9982000000000002</v>
      </c>
      <c r="G1121" s="181">
        <v>2.8799000000000001</v>
      </c>
      <c r="H1121" s="181">
        <v>3.0960999999999999</v>
      </c>
      <c r="I1121" s="181">
        <v>3.7307000000000001</v>
      </c>
      <c r="J1121" s="181">
        <v>3.9203999999999999</v>
      </c>
      <c r="K1121" s="181">
        <v>3.7195999999999998</v>
      </c>
      <c r="L1121" s="181">
        <v>3.6269</v>
      </c>
      <c r="M1121" s="181">
        <v>3.4952999999999999</v>
      </c>
      <c r="N1121" s="181">
        <v>3.4691999999999998</v>
      </c>
      <c r="O1121" s="181">
        <v>4.2728999999999999</v>
      </c>
      <c r="P1121" s="181">
        <v>5.4260000000000002</v>
      </c>
      <c r="Q1121" s="181">
        <v>6.5298999999999996</v>
      </c>
      <c r="R1121" s="181">
        <v>3.3654000000000002</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c r="E1122" s="181"/>
      <c r="F1122" s="181"/>
      <c r="G1122" s="181"/>
      <c r="H1122" s="181"/>
      <c r="I1122" s="181"/>
      <c r="J1122" s="181"/>
      <c r="K1122" s="181"/>
      <c r="L1122" s="181"/>
      <c r="M1122" s="181"/>
      <c r="N1122" s="181"/>
      <c r="O1122" s="181"/>
      <c r="P1122" s="181"/>
      <c r="Q1122" s="181"/>
      <c r="R1122" s="181"/>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c r="E1123" s="181"/>
      <c r="F1123" s="181"/>
      <c r="G1123" s="181"/>
      <c r="H1123" s="181"/>
      <c r="I1123" s="181"/>
      <c r="J1123" s="181"/>
      <c r="K1123" s="181"/>
      <c r="L1123" s="181"/>
      <c r="M1123" s="181"/>
      <c r="N1123" s="181"/>
      <c r="O1123" s="181"/>
      <c r="P1123" s="181"/>
      <c r="Q1123" s="181"/>
      <c r="R1123" s="181"/>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413</v>
      </c>
      <c r="C1124" s="177">
        <v>130459</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44679</v>
      </c>
      <c r="E1125" s="181">
        <v>2456.1628999999998</v>
      </c>
      <c r="F1125" s="181">
        <v>2.8786999999999998</v>
      </c>
      <c r="G1125" s="181">
        <v>2.6274000000000002</v>
      </c>
      <c r="H1125" s="181">
        <v>2.9142999999999999</v>
      </c>
      <c r="I1125" s="181">
        <v>3.6204999999999998</v>
      </c>
      <c r="J1125" s="181">
        <v>3.8765000000000001</v>
      </c>
      <c r="K1125" s="181">
        <v>3.7624</v>
      </c>
      <c r="L1125" s="181">
        <v>3.7214</v>
      </c>
      <c r="M1125" s="181">
        <v>3.5663</v>
      </c>
      <c r="N1125" s="181">
        <v>3.5041000000000002</v>
      </c>
      <c r="O1125" s="181">
        <v>4.2751999999999999</v>
      </c>
      <c r="P1125" s="181">
        <v>5.4542000000000002</v>
      </c>
      <c r="Q1125" s="181">
        <v>6.8648999999999996</v>
      </c>
      <c r="R1125" s="181">
        <v>3.4678</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44679</v>
      </c>
      <c r="E1126" s="181">
        <v>2435.4189999999999</v>
      </c>
      <c r="F1126" s="181">
        <v>2.8237999999999999</v>
      </c>
      <c r="G1126" s="181">
        <v>2.5718000000000001</v>
      </c>
      <c r="H1126" s="181">
        <v>2.8588</v>
      </c>
      <c r="I1126" s="181">
        <v>3.5686</v>
      </c>
      <c r="J1126" s="181">
        <v>3.8271000000000002</v>
      </c>
      <c r="K1126" s="181">
        <v>3.7050000000000001</v>
      </c>
      <c r="L1126" s="181">
        <v>3.6534</v>
      </c>
      <c r="M1126" s="181">
        <v>3.4965000000000002</v>
      </c>
      <c r="N1126" s="181">
        <v>3.4333</v>
      </c>
      <c r="O1126" s="181">
        <v>4.1939000000000002</v>
      </c>
      <c r="P1126" s="181">
        <v>5.3666999999999998</v>
      </c>
      <c r="Q1126" s="181">
        <v>6.6668000000000003</v>
      </c>
      <c r="R1126" s="181">
        <v>3.39</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44679</v>
      </c>
      <c r="E1127" s="181">
        <v>2556.6214</v>
      </c>
      <c r="F1127" s="181">
        <v>3.1211000000000002</v>
      </c>
      <c r="G1127" s="181">
        <v>3.0783</v>
      </c>
      <c r="H1127" s="181">
        <v>3.1838000000000002</v>
      </c>
      <c r="I1127" s="181">
        <v>3.5183</v>
      </c>
      <c r="J1127" s="181">
        <v>3.5792999999999999</v>
      </c>
      <c r="K1127" s="181">
        <v>3.5596000000000001</v>
      </c>
      <c r="L1127" s="181">
        <v>3.5108999999999999</v>
      </c>
      <c r="M1127" s="181">
        <v>3.4115000000000002</v>
      </c>
      <c r="N1127" s="181">
        <v>3.3835999999999999</v>
      </c>
      <c r="O1127" s="181">
        <v>4.0275999999999996</v>
      </c>
      <c r="P1127" s="181">
        <v>5.2450000000000001</v>
      </c>
      <c r="Q1127" s="181">
        <v>6.6942000000000004</v>
      </c>
      <c r="R1127" s="181">
        <v>3.2806999999999999</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44679</v>
      </c>
      <c r="E1128" s="181">
        <v>2547.8251</v>
      </c>
      <c r="F1128" s="181">
        <v>3.0817999999999999</v>
      </c>
      <c r="G1128" s="181">
        <v>3.0358999999999998</v>
      </c>
      <c r="H1128" s="181">
        <v>3.1410999999999998</v>
      </c>
      <c r="I1128" s="181">
        <v>3.4762</v>
      </c>
      <c r="J1128" s="181">
        <v>3.5427</v>
      </c>
      <c r="K1128" s="181">
        <v>3.5247999999999999</v>
      </c>
      <c r="L1128" s="181">
        <v>3.4738000000000002</v>
      </c>
      <c r="M1128" s="181">
        <v>3.3776000000000002</v>
      </c>
      <c r="N1128" s="181">
        <v>3.3515000000000001</v>
      </c>
      <c r="O1128" s="181">
        <v>4.0002000000000004</v>
      </c>
      <c r="P1128" s="181">
        <v>5.2114000000000003</v>
      </c>
      <c r="Q1128" s="181">
        <v>6.9812000000000003</v>
      </c>
      <c r="R1128" s="181">
        <v>3.2509999999999999</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966</v>
      </c>
      <c r="C1129" s="177">
        <v>142589</v>
      </c>
      <c r="D1129" s="180">
        <v>44679</v>
      </c>
      <c r="E1129" s="181">
        <v>1144.2879607279699</v>
      </c>
      <c r="F1129" s="181">
        <v>3.1785000000000001</v>
      </c>
      <c r="G1129" s="181">
        <v>3.1659999999999999</v>
      </c>
      <c r="H1129" s="181">
        <v>3.1511999999999998</v>
      </c>
      <c r="I1129" s="181">
        <v>3.0821999999999998</v>
      </c>
      <c r="J1129" s="181">
        <v>2.9971999999999999</v>
      </c>
      <c r="K1129" s="181">
        <v>2.8506</v>
      </c>
      <c r="L1129" s="181">
        <v>2.9003000000000001</v>
      </c>
      <c r="M1129" s="181">
        <v>2.7949000000000002</v>
      </c>
      <c r="N1129" s="181">
        <v>2.7612999999999999</v>
      </c>
      <c r="O1129" s="181">
        <v>2.9237000000000002</v>
      </c>
      <c r="P1129" s="181"/>
      <c r="Q1129" s="181">
        <v>3.3206000000000002</v>
      </c>
      <c r="R1129" s="181">
        <v>2.661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44679</v>
      </c>
      <c r="E1130" s="181">
        <v>3051.5511000000001</v>
      </c>
      <c r="F1130" s="181">
        <v>3.1507999999999998</v>
      </c>
      <c r="G1130" s="181">
        <v>3.0217000000000001</v>
      </c>
      <c r="H1130" s="181">
        <v>3.2094</v>
      </c>
      <c r="I1130" s="181">
        <v>3.6198000000000001</v>
      </c>
      <c r="J1130" s="181">
        <v>3.7723</v>
      </c>
      <c r="K1130" s="181">
        <v>3.7178</v>
      </c>
      <c r="L1130" s="181">
        <v>3.6617000000000002</v>
      </c>
      <c r="M1130" s="181">
        <v>3.5232000000000001</v>
      </c>
      <c r="N1130" s="181">
        <v>3.4927000000000001</v>
      </c>
      <c r="O1130" s="181">
        <v>4.3162000000000003</v>
      </c>
      <c r="P1130" s="181">
        <v>5.4733000000000001</v>
      </c>
      <c r="Q1130" s="181">
        <v>6.8574000000000002</v>
      </c>
      <c r="R1130" s="181">
        <v>3.4384999999999999</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44679</v>
      </c>
      <c r="E1131" s="181">
        <v>3026.32</v>
      </c>
      <c r="F1131" s="181">
        <v>3.0613000000000001</v>
      </c>
      <c r="G1131" s="181">
        <v>2.9319000000000002</v>
      </c>
      <c r="H1131" s="181">
        <v>3.1364999999999998</v>
      </c>
      <c r="I1131" s="181">
        <v>3.5535000000000001</v>
      </c>
      <c r="J1131" s="181">
        <v>3.7092000000000001</v>
      </c>
      <c r="K1131" s="181">
        <v>3.6526000000000001</v>
      </c>
      <c r="L1131" s="181">
        <v>3.5842999999999998</v>
      </c>
      <c r="M1131" s="181">
        <v>3.4344000000000001</v>
      </c>
      <c r="N1131" s="181">
        <v>3.3999000000000001</v>
      </c>
      <c r="O1131" s="181">
        <v>4.2234999999999996</v>
      </c>
      <c r="P1131" s="181">
        <v>5.3704999999999998</v>
      </c>
      <c r="Q1131" s="181">
        <v>6.9672000000000001</v>
      </c>
      <c r="R1131" s="181">
        <v>3.3513000000000002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44679</v>
      </c>
      <c r="E1132" s="181">
        <v>2755.2096999999999</v>
      </c>
      <c r="F1132" s="181">
        <v>2.8180000000000001</v>
      </c>
      <c r="G1132" s="181">
        <v>2.8184</v>
      </c>
      <c r="H1132" s="181">
        <v>3.1402999999999999</v>
      </c>
      <c r="I1132" s="181">
        <v>3.6625000000000001</v>
      </c>
      <c r="J1132" s="181">
        <v>3.7101000000000002</v>
      </c>
      <c r="K1132" s="181">
        <v>3.6846000000000001</v>
      </c>
      <c r="L1132" s="181">
        <v>3.6333000000000002</v>
      </c>
      <c r="M1132" s="181">
        <v>3.5387</v>
      </c>
      <c r="N1132" s="181">
        <v>3.5512000000000001</v>
      </c>
      <c r="O1132" s="181">
        <v>4.4619999999999997</v>
      </c>
      <c r="P1132" s="181">
        <v>5.5707000000000004</v>
      </c>
      <c r="Q1132" s="181">
        <v>6.8189000000000002</v>
      </c>
      <c r="R1132" s="181">
        <v>3.5594999999999999</v>
      </c>
      <c r="S1132" s="124" t="s">
        <v>1901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44679</v>
      </c>
      <c r="E1133" s="181">
        <v>2716.7125000000001</v>
      </c>
      <c r="F1133" s="181">
        <v>2.5783999999999998</v>
      </c>
      <c r="G1133" s="181">
        <v>2.5783</v>
      </c>
      <c r="H1133" s="181">
        <v>2.9001999999999999</v>
      </c>
      <c r="I1133" s="181">
        <v>3.4222000000000001</v>
      </c>
      <c r="J1133" s="181">
        <v>3.4693000000000001</v>
      </c>
      <c r="K1133" s="181">
        <v>3.4424999999999999</v>
      </c>
      <c r="L1133" s="181">
        <v>3.3889999999999998</v>
      </c>
      <c r="M1133" s="181">
        <v>3.2915999999999999</v>
      </c>
      <c r="N1133" s="181">
        <v>3.2997000000000001</v>
      </c>
      <c r="O1133" s="181">
        <v>4.2073999999999998</v>
      </c>
      <c r="P1133" s="181">
        <v>5.3693</v>
      </c>
      <c r="Q1133" s="181">
        <v>6.9806999999999997</v>
      </c>
      <c r="R1133" s="181">
        <v>3.3043999999999998</v>
      </c>
      <c r="S1133" s="124" t="s">
        <v>1901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414</v>
      </c>
      <c r="C1134" s="177">
        <v>140176</v>
      </c>
      <c r="D1134" s="180">
        <v>44679</v>
      </c>
      <c r="E1134" s="181">
        <v>2470.6614</v>
      </c>
      <c r="F1134" s="181">
        <v>2.5781000000000001</v>
      </c>
      <c r="G1134" s="181">
        <v>2.5785</v>
      </c>
      <c r="H1134" s="181">
        <v>2.9003999999999999</v>
      </c>
      <c r="I1134" s="181">
        <v>3.4220999999999999</v>
      </c>
      <c r="J1134" s="181">
        <v>3.4691999999999998</v>
      </c>
      <c r="K1134" s="181">
        <v>3.4424999999999999</v>
      </c>
      <c r="L1134" s="181">
        <v>3.3891</v>
      </c>
      <c r="M1134" s="181">
        <v>3.2917999999999998</v>
      </c>
      <c r="N1134" s="181">
        <v>3.2999000000000001</v>
      </c>
      <c r="O1134" s="181">
        <v>4.2073</v>
      </c>
      <c r="P1134" s="181">
        <v>5.3624999999999998</v>
      </c>
      <c r="Q1134" s="181">
        <v>6.3860999999999999</v>
      </c>
      <c r="R1134" s="181">
        <v>3.3047</v>
      </c>
      <c r="S1134" s="124" t="s">
        <v>1901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415</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416</v>
      </c>
      <c r="C1136" s="177">
        <v>100538</v>
      </c>
      <c r="D1136" s="180">
        <v>44679</v>
      </c>
      <c r="E1136" s="181">
        <v>4898.4574000000002</v>
      </c>
      <c r="F1136" s="181">
        <v>2.1305000000000001</v>
      </c>
      <c r="G1136" s="181">
        <v>2.1490999999999998</v>
      </c>
      <c r="H1136" s="181">
        <v>2.4077000000000002</v>
      </c>
      <c r="I1136" s="181">
        <v>2.9849999999999999</v>
      </c>
      <c r="J1136" s="181">
        <v>3.1093999999999999</v>
      </c>
      <c r="K1136" s="181">
        <v>2.9746999999999999</v>
      </c>
      <c r="L1136" s="181">
        <v>2.9287000000000001</v>
      </c>
      <c r="M1136" s="181">
        <v>2.7850999999999999</v>
      </c>
      <c r="N1136" s="181">
        <v>2.7452999999999999</v>
      </c>
      <c r="O1136" s="181">
        <v>3.6863000000000001</v>
      </c>
      <c r="P1136" s="181">
        <v>4.8023999999999996</v>
      </c>
      <c r="Q1136" s="181">
        <v>6.8404999999999996</v>
      </c>
      <c r="R1136" s="181">
        <v>2.7138</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417</v>
      </c>
      <c r="C1137" s="177">
        <v>100546</v>
      </c>
      <c r="D1137" s="180">
        <v>44679</v>
      </c>
      <c r="E1137" s="181">
        <v>3188.9724999999999</v>
      </c>
      <c r="F1137" s="181">
        <v>2.7884000000000002</v>
      </c>
      <c r="G1137" s="181">
        <v>2.8079000000000001</v>
      </c>
      <c r="H1137" s="181">
        <v>3.0672999999999999</v>
      </c>
      <c r="I1137" s="181">
        <v>3.6448999999999998</v>
      </c>
      <c r="J1137" s="181">
        <v>3.7705000000000002</v>
      </c>
      <c r="K1137" s="181">
        <v>3.641</v>
      </c>
      <c r="L1137" s="181">
        <v>3.5985999999999998</v>
      </c>
      <c r="M1137" s="181">
        <v>3.4584999999999999</v>
      </c>
      <c r="N1137" s="181">
        <v>3.4251999999999998</v>
      </c>
      <c r="O1137" s="181">
        <v>4.383</v>
      </c>
      <c r="P1137" s="181">
        <v>5.5095000000000001</v>
      </c>
      <c r="Q1137" s="181">
        <v>7.2076000000000002</v>
      </c>
      <c r="R1137" s="181">
        <v>3.3995000000000002</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44679</v>
      </c>
      <c r="E1138" s="181">
        <v>3208.0569</v>
      </c>
      <c r="F1138" s="181">
        <v>2.8628</v>
      </c>
      <c r="G1138" s="181">
        <v>2.8826000000000001</v>
      </c>
      <c r="H1138" s="181">
        <v>3.1415000000000002</v>
      </c>
      <c r="I1138" s="181">
        <v>3.7189999999999999</v>
      </c>
      <c r="J1138" s="181">
        <v>3.8449</v>
      </c>
      <c r="K1138" s="181">
        <v>3.7143000000000002</v>
      </c>
      <c r="L1138" s="181">
        <v>3.6741999999999999</v>
      </c>
      <c r="M1138" s="181">
        <v>3.5356999999999998</v>
      </c>
      <c r="N1138" s="181">
        <v>3.5032000000000001</v>
      </c>
      <c r="O1138" s="181">
        <v>4.46</v>
      </c>
      <c r="P1138" s="181">
        <v>5.5811000000000002</v>
      </c>
      <c r="Q1138" s="181">
        <v>6.9802999999999997</v>
      </c>
      <c r="R1138" s="181">
        <v>3.4807000000000001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44679</v>
      </c>
      <c r="E1139" s="181">
        <v>4162.9400999999998</v>
      </c>
      <c r="F1139" s="181">
        <v>2.7147000000000001</v>
      </c>
      <c r="G1139" s="181">
        <v>2.6593</v>
      </c>
      <c r="H1139" s="181">
        <v>2.8531</v>
      </c>
      <c r="I1139" s="181">
        <v>3.4952000000000001</v>
      </c>
      <c r="J1139" s="181">
        <v>3.6617999999999999</v>
      </c>
      <c r="K1139" s="181">
        <v>3.6151</v>
      </c>
      <c r="L1139" s="181">
        <v>3.5394000000000001</v>
      </c>
      <c r="M1139" s="181">
        <v>3.4051</v>
      </c>
      <c r="N1139" s="181">
        <v>3.3754</v>
      </c>
      <c r="O1139" s="181">
        <v>4.1982999999999997</v>
      </c>
      <c r="P1139" s="181">
        <v>5.2981999999999996</v>
      </c>
      <c r="Q1139" s="181">
        <v>6.8445999999999998</v>
      </c>
      <c r="R1139" s="181">
        <v>3.3285999999999998</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44679</v>
      </c>
      <c r="E1140" s="181">
        <v>4196.2951999999996</v>
      </c>
      <c r="F1140" s="181">
        <v>2.8149000000000002</v>
      </c>
      <c r="G1140" s="181">
        <v>2.7597</v>
      </c>
      <c r="H1140" s="181">
        <v>2.9535</v>
      </c>
      <c r="I1140" s="181">
        <v>3.5954999999999999</v>
      </c>
      <c r="J1140" s="181">
        <v>3.7621000000000002</v>
      </c>
      <c r="K1140" s="181">
        <v>3.7160000000000002</v>
      </c>
      <c r="L1140" s="181">
        <v>3.6412</v>
      </c>
      <c r="M1140" s="181">
        <v>3.5076999999999998</v>
      </c>
      <c r="N1140" s="181">
        <v>3.4788999999999999</v>
      </c>
      <c r="O1140" s="181">
        <v>4.3026</v>
      </c>
      <c r="P1140" s="181">
        <v>5.4036999999999997</v>
      </c>
      <c r="Q1140" s="181">
        <v>6.8320999999999996</v>
      </c>
      <c r="R1140" s="181">
        <v>3.4319000000000002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44679</v>
      </c>
      <c r="E1141" s="181">
        <v>2112.7066</v>
      </c>
      <c r="F1141" s="181">
        <v>2.4327000000000001</v>
      </c>
      <c r="G1141" s="181">
        <v>2.5909</v>
      </c>
      <c r="H1141" s="181">
        <v>2.9603999999999999</v>
      </c>
      <c r="I1141" s="181">
        <v>3.5116000000000001</v>
      </c>
      <c r="J1141" s="181">
        <v>3.7351999999999999</v>
      </c>
      <c r="K1141" s="181">
        <v>3.5990000000000002</v>
      </c>
      <c r="L1141" s="181">
        <v>3.5529000000000002</v>
      </c>
      <c r="M1141" s="181">
        <v>3.4234</v>
      </c>
      <c r="N1141" s="181">
        <v>3.3942000000000001</v>
      </c>
      <c r="O1141" s="181">
        <v>4.2196999999999996</v>
      </c>
      <c r="P1141" s="181">
        <v>5.3867000000000003</v>
      </c>
      <c r="Q1141" s="181">
        <v>4.2628000000000004</v>
      </c>
      <c r="R1141" s="181">
        <v>3.3589000000000002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44679</v>
      </c>
      <c r="E1142" s="181">
        <v>2125.7282</v>
      </c>
      <c r="F1142" s="181">
        <v>2.5276999999999998</v>
      </c>
      <c r="G1142" s="181">
        <v>2.6871999999999998</v>
      </c>
      <c r="H1142" s="181">
        <v>3.0564</v>
      </c>
      <c r="I1142" s="181">
        <v>3.6076000000000001</v>
      </c>
      <c r="J1142" s="181">
        <v>3.8321999999999998</v>
      </c>
      <c r="K1142" s="181">
        <v>3.7019000000000002</v>
      </c>
      <c r="L1142" s="181">
        <v>3.6560999999999999</v>
      </c>
      <c r="M1142" s="181">
        <v>3.5255000000000001</v>
      </c>
      <c r="N1142" s="181">
        <v>3.4961000000000002</v>
      </c>
      <c r="O1142" s="181">
        <v>4.3211000000000004</v>
      </c>
      <c r="P1142" s="181">
        <v>5.4734999999999996</v>
      </c>
      <c r="Q1142" s="181">
        <v>6.8524000000000003</v>
      </c>
      <c r="R1142" s="181">
        <v>3.4611000000000001</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418</v>
      </c>
      <c r="C1143" s="177">
        <v>118907</v>
      </c>
      <c r="D1143" s="180">
        <v>44679</v>
      </c>
      <c r="E1143" s="181">
        <v>3061.5284000000001</v>
      </c>
      <c r="F1143" s="181">
        <v>1.6357999999999999</v>
      </c>
      <c r="G1143" s="181">
        <v>1.7945</v>
      </c>
      <c r="H1143" s="181">
        <v>2.1637</v>
      </c>
      <c r="I1143" s="181">
        <v>2.7141000000000002</v>
      </c>
      <c r="J1143" s="181">
        <v>2.9371999999999998</v>
      </c>
      <c r="K1143" s="181">
        <v>2.8014000000000001</v>
      </c>
      <c r="L1143" s="181">
        <v>2.7483</v>
      </c>
      <c r="M1143" s="181">
        <v>2.6118999999999999</v>
      </c>
      <c r="N1143" s="181">
        <v>2.5762999999999998</v>
      </c>
      <c r="O1143" s="181">
        <v>3.3944000000000001</v>
      </c>
      <c r="P1143" s="181">
        <v>4.5242000000000004</v>
      </c>
      <c r="Q1143" s="181">
        <v>5.9337</v>
      </c>
      <c r="R1143" s="181">
        <v>2.5419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967</v>
      </c>
      <c r="C1144" s="177">
        <v>144947</v>
      </c>
      <c r="D1144" s="180">
        <v>44679</v>
      </c>
      <c r="E1144" s="181">
        <v>1117.5380175718201</v>
      </c>
      <c r="F1144" s="181">
        <v>3.5409999999999999</v>
      </c>
      <c r="G1144" s="181">
        <v>3.5388000000000002</v>
      </c>
      <c r="H1144" s="181">
        <v>3.5066999999999999</v>
      </c>
      <c r="I1144" s="181">
        <v>3.4376000000000002</v>
      </c>
      <c r="J1144" s="181">
        <v>3.3161999999999998</v>
      </c>
      <c r="K1144" s="181">
        <v>3.1976</v>
      </c>
      <c r="L1144" s="181">
        <v>3.2183000000000002</v>
      </c>
      <c r="M1144" s="181">
        <v>3.0929000000000002</v>
      </c>
      <c r="N1144" s="181">
        <v>2.9954999999999998</v>
      </c>
      <c r="O1144" s="181">
        <v>2.9081000000000001</v>
      </c>
      <c r="P1144" s="181"/>
      <c r="Q1144" s="181">
        <v>3.1360000000000001</v>
      </c>
      <c r="R1144" s="181">
        <v>2.7410999999999999</v>
      </c>
      <c r="S1144" s="124" t="s">
        <v>1900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44679</v>
      </c>
      <c r="E1145" s="181">
        <v>313.98770000000002</v>
      </c>
      <c r="F1145" s="181">
        <v>2.5575999999999999</v>
      </c>
      <c r="G1145" s="181">
        <v>2.5811999999999999</v>
      </c>
      <c r="H1145" s="181">
        <v>2.8147000000000002</v>
      </c>
      <c r="I1145" s="181">
        <v>3.5236999999999998</v>
      </c>
      <c r="J1145" s="181">
        <v>3.6898</v>
      </c>
      <c r="K1145" s="181">
        <v>3.6012</v>
      </c>
      <c r="L1145" s="181">
        <v>3.5207999999999999</v>
      </c>
      <c r="M1145" s="181">
        <v>3.3940000000000001</v>
      </c>
      <c r="N1145" s="181">
        <v>3.3666</v>
      </c>
      <c r="O1145" s="181">
        <v>4.2739000000000003</v>
      </c>
      <c r="P1145" s="181">
        <v>5.3997999999999999</v>
      </c>
      <c r="Q1145" s="181">
        <v>7.2009999999999996</v>
      </c>
      <c r="R1145" s="181">
        <v>3.3967000000000001</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44679</v>
      </c>
      <c r="E1146" s="181">
        <v>316.12799999999999</v>
      </c>
      <c r="F1146" s="181">
        <v>2.6558000000000002</v>
      </c>
      <c r="G1146" s="181">
        <v>2.6716000000000002</v>
      </c>
      <c r="H1146" s="181">
        <v>2.9045999999999998</v>
      </c>
      <c r="I1146" s="181">
        <v>3.6139000000000001</v>
      </c>
      <c r="J1146" s="181">
        <v>3.7801999999999998</v>
      </c>
      <c r="K1146" s="181">
        <v>3.6934999999999998</v>
      </c>
      <c r="L1146" s="181">
        <v>3.6284999999999998</v>
      </c>
      <c r="M1146" s="181">
        <v>3.5074999999999998</v>
      </c>
      <c r="N1146" s="181">
        <v>3.4834000000000001</v>
      </c>
      <c r="O1146" s="181">
        <v>4.3823999999999996</v>
      </c>
      <c r="P1146" s="181">
        <v>5.4931999999999999</v>
      </c>
      <c r="Q1146" s="181">
        <v>6.8849999999999998</v>
      </c>
      <c r="R1146" s="181">
        <v>3.5173000000000001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44679</v>
      </c>
      <c r="E1147" s="181">
        <v>2279.1230999999998</v>
      </c>
      <c r="F1147" s="181">
        <v>2.9117000000000002</v>
      </c>
      <c r="G1147" s="181">
        <v>2.7856000000000001</v>
      </c>
      <c r="H1147" s="181">
        <v>2.9855</v>
      </c>
      <c r="I1147" s="181">
        <v>3.7250999999999999</v>
      </c>
      <c r="J1147" s="181">
        <v>3.8788</v>
      </c>
      <c r="K1147" s="181">
        <v>3.7218</v>
      </c>
      <c r="L1147" s="181">
        <v>3.657</v>
      </c>
      <c r="M1147" s="181">
        <v>3.5135000000000001</v>
      </c>
      <c r="N1147" s="181">
        <v>3.5044</v>
      </c>
      <c r="O1147" s="181">
        <v>4.4401000000000002</v>
      </c>
      <c r="P1147" s="181">
        <v>5.5149999999999997</v>
      </c>
      <c r="Q1147" s="181">
        <v>7.2237999999999998</v>
      </c>
      <c r="R1147" s="181">
        <v>3.5762</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44679</v>
      </c>
      <c r="E1148" s="181">
        <v>2297.7696000000001</v>
      </c>
      <c r="F1148" s="181">
        <v>2.9517000000000002</v>
      </c>
      <c r="G1148" s="181">
        <v>2.8254999999999999</v>
      </c>
      <c r="H1148" s="181">
        <v>3.0255999999999998</v>
      </c>
      <c r="I1148" s="181">
        <v>3.7652000000000001</v>
      </c>
      <c r="J1148" s="181">
        <v>3.9197000000000002</v>
      </c>
      <c r="K1148" s="181">
        <v>3.7625000000000002</v>
      </c>
      <c r="L1148" s="181">
        <v>3.6979000000000002</v>
      </c>
      <c r="M1148" s="181">
        <v>3.5546000000000002</v>
      </c>
      <c r="N1148" s="181">
        <v>3.5459999999999998</v>
      </c>
      <c r="O1148" s="181">
        <v>4.4939</v>
      </c>
      <c r="P1148" s="181">
        <v>5.5983000000000001</v>
      </c>
      <c r="Q1148" s="181">
        <v>6.9032999999999998</v>
      </c>
      <c r="R1148" s="181">
        <v>3.6177000000000001</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44679</v>
      </c>
      <c r="E1149" s="181">
        <v>2578.2262000000001</v>
      </c>
      <c r="F1149" s="181">
        <v>3.1955</v>
      </c>
      <c r="G1149" s="181">
        <v>3.0331999999999999</v>
      </c>
      <c r="H1149" s="181">
        <v>3.2103999999999999</v>
      </c>
      <c r="I1149" s="181">
        <v>3.7094999999999998</v>
      </c>
      <c r="J1149" s="181">
        <v>3.7706</v>
      </c>
      <c r="K1149" s="181">
        <v>3.6981000000000002</v>
      </c>
      <c r="L1149" s="181">
        <v>3.5960999999999999</v>
      </c>
      <c r="M1149" s="181">
        <v>3.4834000000000001</v>
      </c>
      <c r="N1149" s="181">
        <v>3.4546999999999999</v>
      </c>
      <c r="O1149" s="181">
        <v>4.1997</v>
      </c>
      <c r="P1149" s="181">
        <v>5.3597000000000001</v>
      </c>
      <c r="Q1149" s="181">
        <v>6.7931999999999997</v>
      </c>
      <c r="R1149" s="181">
        <v>3.3988999999999998</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44679</v>
      </c>
      <c r="E1150" s="181">
        <v>2563.6615000000002</v>
      </c>
      <c r="F1150" s="181">
        <v>3.1254</v>
      </c>
      <c r="G1150" s="181">
        <v>2.9630999999999998</v>
      </c>
      <c r="H1150" s="181">
        <v>3.1402000000000001</v>
      </c>
      <c r="I1150" s="181">
        <v>3.6395</v>
      </c>
      <c r="J1150" s="181">
        <v>3.7004000000000001</v>
      </c>
      <c r="K1150" s="181">
        <v>3.6274999999999999</v>
      </c>
      <c r="L1150" s="181">
        <v>3.5285000000000002</v>
      </c>
      <c r="M1150" s="181">
        <v>3.4209000000000001</v>
      </c>
      <c r="N1150" s="181">
        <v>3.3944999999999999</v>
      </c>
      <c r="O1150" s="181">
        <v>4.1436999999999999</v>
      </c>
      <c r="P1150" s="181">
        <v>5.2929000000000004</v>
      </c>
      <c r="Q1150" s="181">
        <v>5.3436000000000003</v>
      </c>
      <c r="R1150" s="181">
        <v>3.3428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44679</v>
      </c>
      <c r="E1151" s="181">
        <v>1645.6043999999999</v>
      </c>
      <c r="F1151" s="181">
        <v>3.0589</v>
      </c>
      <c r="G1151" s="181">
        <v>3.0253999999999999</v>
      </c>
      <c r="H1151" s="181">
        <v>3.1638999999999999</v>
      </c>
      <c r="I1151" s="181">
        <v>3.669</v>
      </c>
      <c r="J1151" s="181">
        <v>3.6850999999999998</v>
      </c>
      <c r="K1151" s="181">
        <v>3.5546000000000002</v>
      </c>
      <c r="L1151" s="181">
        <v>3.4460000000000002</v>
      </c>
      <c r="M1151" s="181">
        <v>3.3361000000000001</v>
      </c>
      <c r="N1151" s="181">
        <v>3.2665000000000002</v>
      </c>
      <c r="O1151" s="181">
        <v>3.819</v>
      </c>
      <c r="P1151" s="181">
        <v>4.9378000000000002</v>
      </c>
      <c r="Q1151" s="181">
        <v>6.0614999999999997</v>
      </c>
      <c r="R1151" s="181">
        <v>3.1116999999999999</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44679</v>
      </c>
      <c r="E1152" s="181">
        <v>1638.6523999999999</v>
      </c>
      <c r="F1152" s="181">
        <v>3.0095000000000001</v>
      </c>
      <c r="G1152" s="181">
        <v>2.9758</v>
      </c>
      <c r="H1152" s="181">
        <v>3.1139000000000001</v>
      </c>
      <c r="I1152" s="181">
        <v>3.6190000000000002</v>
      </c>
      <c r="J1152" s="181">
        <v>3.6349</v>
      </c>
      <c r="K1152" s="181">
        <v>3.5042</v>
      </c>
      <c r="L1152" s="181">
        <v>3.3950999999999998</v>
      </c>
      <c r="M1152" s="181">
        <v>3.2848999999999999</v>
      </c>
      <c r="N1152" s="181">
        <v>3.2149000000000001</v>
      </c>
      <c r="O1152" s="181">
        <v>3.7671999999999999</v>
      </c>
      <c r="P1152" s="181">
        <v>4.8853999999999997</v>
      </c>
      <c r="Q1152" s="181">
        <v>6.0084</v>
      </c>
      <c r="R1152" s="181">
        <v>3.0602999999999998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44679</v>
      </c>
      <c r="E1153" s="181">
        <v>2074.8227999999999</v>
      </c>
      <c r="F1153" s="181">
        <v>3.2601</v>
      </c>
      <c r="G1153" s="181">
        <v>3.4735999999999998</v>
      </c>
      <c r="H1153" s="181">
        <v>3.4205999999999999</v>
      </c>
      <c r="I1153" s="181">
        <v>3.4912999999999998</v>
      </c>
      <c r="J1153" s="181">
        <v>3.4489000000000001</v>
      </c>
      <c r="K1153" s="181">
        <v>3.3898999999999999</v>
      </c>
      <c r="L1153" s="181">
        <v>3.3188</v>
      </c>
      <c r="M1153" s="181">
        <v>3.2273000000000001</v>
      </c>
      <c r="N1153" s="181">
        <v>3.1871999999999998</v>
      </c>
      <c r="O1153" s="181">
        <v>4.1694000000000004</v>
      </c>
      <c r="P1153" s="181">
        <v>5.3722000000000003</v>
      </c>
      <c r="Q1153" s="181">
        <v>6.8617999999999997</v>
      </c>
      <c r="R1153" s="181">
        <v>3.2414000000000001</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1936</v>
      </c>
      <c r="C1158" s="177">
        <v>115991</v>
      </c>
      <c r="D1158" s="180">
        <v>44679</v>
      </c>
      <c r="E1158" s="181">
        <v>2056.1907999999999</v>
      </c>
      <c r="F1158" s="181">
        <v>3.16</v>
      </c>
      <c r="G1158" s="181">
        <v>3.3736999999999999</v>
      </c>
      <c r="H1158" s="181">
        <v>3.3206000000000002</v>
      </c>
      <c r="I1158" s="181">
        <v>3.3910999999999998</v>
      </c>
      <c r="J1158" s="181">
        <v>3.3485999999999998</v>
      </c>
      <c r="K1158" s="181">
        <v>3.2919999999999998</v>
      </c>
      <c r="L1158" s="181">
        <v>3.2437999999999998</v>
      </c>
      <c r="M1158" s="181">
        <v>3.1432000000000002</v>
      </c>
      <c r="N1158" s="181">
        <v>3.0979000000000001</v>
      </c>
      <c r="O1158" s="181">
        <v>4.0697999999999999</v>
      </c>
      <c r="P1158" s="181">
        <v>5.2694999999999999</v>
      </c>
      <c r="Q1158" s="181">
        <v>7.0959000000000003</v>
      </c>
      <c r="R1158" s="181">
        <v>3.1448999999999998</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44679</v>
      </c>
      <c r="E1159" s="181">
        <v>2912.8299000000002</v>
      </c>
      <c r="F1159" s="181">
        <v>3.0552999999999999</v>
      </c>
      <c r="G1159" s="181">
        <v>2.9333</v>
      </c>
      <c r="H1159" s="181">
        <v>3.0522999999999998</v>
      </c>
      <c r="I1159" s="181">
        <v>3.5876999999999999</v>
      </c>
      <c r="J1159" s="181">
        <v>3.6934999999999998</v>
      </c>
      <c r="K1159" s="181">
        <v>3.6444000000000001</v>
      </c>
      <c r="L1159" s="181">
        <v>3.5569000000000002</v>
      </c>
      <c r="M1159" s="181">
        <v>3.4344000000000001</v>
      </c>
      <c r="N1159" s="181">
        <v>3.4030999999999998</v>
      </c>
      <c r="O1159" s="181">
        <v>4.1858000000000004</v>
      </c>
      <c r="P1159" s="181">
        <v>5.3573000000000004</v>
      </c>
      <c r="Q1159" s="181">
        <v>7.1626000000000003</v>
      </c>
      <c r="R1159" s="181">
        <v>3.3719000000000001</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44679</v>
      </c>
      <c r="E1160" s="181">
        <v>2931.4557</v>
      </c>
      <c r="F1160" s="181">
        <v>3.1267999999999998</v>
      </c>
      <c r="G1160" s="181">
        <v>3.0044</v>
      </c>
      <c r="H1160" s="181">
        <v>3.1221000000000001</v>
      </c>
      <c r="I1160" s="181">
        <v>3.6581000000000001</v>
      </c>
      <c r="J1160" s="181">
        <v>3.7642000000000002</v>
      </c>
      <c r="K1160" s="181">
        <v>3.7157</v>
      </c>
      <c r="L1160" s="181">
        <v>3.6288</v>
      </c>
      <c r="M1160" s="181">
        <v>3.5068000000000001</v>
      </c>
      <c r="N1160" s="181">
        <v>3.4759000000000002</v>
      </c>
      <c r="O1160" s="181">
        <v>4.2590000000000003</v>
      </c>
      <c r="P1160" s="181">
        <v>5.4313000000000002</v>
      </c>
      <c r="Q1160" s="181">
        <v>6.8563000000000001</v>
      </c>
      <c r="R1160" s="181">
        <v>3.4445999999999999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419</v>
      </c>
      <c r="C1161" s="177">
        <v>104488</v>
      </c>
      <c r="D1161" s="180">
        <v>44679</v>
      </c>
      <c r="E1161" s="181">
        <v>2623.1104</v>
      </c>
      <c r="F1161" s="181">
        <v>2.5257000000000001</v>
      </c>
      <c r="G1161" s="181">
        <v>2.4036</v>
      </c>
      <c r="H1161" s="181">
        <v>2.5213999999999999</v>
      </c>
      <c r="I1161" s="181">
        <v>3.0569000000000002</v>
      </c>
      <c r="J1161" s="181">
        <v>3.1619999999999999</v>
      </c>
      <c r="K1161" s="181">
        <v>3.1101999999999999</v>
      </c>
      <c r="L1161" s="181">
        <v>3.0184000000000002</v>
      </c>
      <c r="M1161" s="181">
        <v>2.8919999999999999</v>
      </c>
      <c r="N1161" s="181">
        <v>2.8565999999999998</v>
      </c>
      <c r="O1161" s="181">
        <v>3.6371000000000002</v>
      </c>
      <c r="P1161" s="181">
        <v>4.7881999999999998</v>
      </c>
      <c r="Q1161" s="181">
        <v>6.4386999999999999</v>
      </c>
      <c r="R1161" s="181">
        <v>2.8254999999999999</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44679</v>
      </c>
      <c r="E1162" s="181">
        <v>1118.2335</v>
      </c>
      <c r="F1162" s="181">
        <v>3.5484</v>
      </c>
      <c r="G1162" s="181">
        <v>3.5175000000000001</v>
      </c>
      <c r="H1162" s="181">
        <v>3.4935</v>
      </c>
      <c r="I1162" s="181">
        <v>3.5750999999999999</v>
      </c>
      <c r="J1162" s="181">
        <v>3.6469999999999998</v>
      </c>
      <c r="K1162" s="181">
        <v>3.5259</v>
      </c>
      <c r="L1162" s="181">
        <v>3.4409000000000001</v>
      </c>
      <c r="M1162" s="181">
        <v>3.3248000000000002</v>
      </c>
      <c r="N1162" s="181">
        <v>3.3033000000000001</v>
      </c>
      <c r="O1162" s="181">
        <v>3.7639</v>
      </c>
      <c r="P1162" s="181"/>
      <c r="Q1162" s="181">
        <v>3.7747000000000002</v>
      </c>
      <c r="R1162" s="181">
        <v>3.1398000000000001</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44679</v>
      </c>
      <c r="E1163" s="181">
        <v>1114.4073000000001</v>
      </c>
      <c r="F1163" s="181">
        <v>3.3902000000000001</v>
      </c>
      <c r="G1163" s="181">
        <v>3.3580999999999999</v>
      </c>
      <c r="H1163" s="181">
        <v>3.3336000000000001</v>
      </c>
      <c r="I1163" s="181">
        <v>3.415</v>
      </c>
      <c r="J1163" s="181">
        <v>3.4864999999999999</v>
      </c>
      <c r="K1163" s="181">
        <v>3.3696000000000002</v>
      </c>
      <c r="L1163" s="181">
        <v>3.3064</v>
      </c>
      <c r="M1163" s="181">
        <v>3.1970000000000001</v>
      </c>
      <c r="N1163" s="181">
        <v>3.1783000000000001</v>
      </c>
      <c r="O1163" s="181">
        <v>3.6461000000000001</v>
      </c>
      <c r="P1163" s="181"/>
      <c r="Q1163" s="181">
        <v>3.6568000000000001</v>
      </c>
      <c r="R1163" s="181">
        <v>3.0206</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44679</v>
      </c>
      <c r="E1164" s="181">
        <v>57.941499999999998</v>
      </c>
      <c r="F1164" s="181">
        <v>3.2759999999999998</v>
      </c>
      <c r="G1164" s="181">
        <v>3.0665</v>
      </c>
      <c r="H1164" s="181">
        <v>3.1425999999999998</v>
      </c>
      <c r="I1164" s="181">
        <v>3.6272000000000002</v>
      </c>
      <c r="J1164" s="181">
        <v>3.6937000000000002</v>
      </c>
      <c r="K1164" s="181">
        <v>3.6320000000000001</v>
      </c>
      <c r="L1164" s="181">
        <v>3.5893999999999999</v>
      </c>
      <c r="M1164" s="181">
        <v>3.4651999999999998</v>
      </c>
      <c r="N1164" s="181">
        <v>3.4380000000000002</v>
      </c>
      <c r="O1164" s="181">
        <v>4.1904000000000003</v>
      </c>
      <c r="P1164" s="181">
        <v>5.3757999999999999</v>
      </c>
      <c r="Q1164" s="181">
        <v>7.4848999999999997</v>
      </c>
      <c r="R1164" s="181">
        <v>3.3672</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44679</v>
      </c>
      <c r="E1165" s="181">
        <v>58.375999999999998</v>
      </c>
      <c r="F1165" s="181">
        <v>3.3767</v>
      </c>
      <c r="G1165" s="181">
        <v>3.1688000000000001</v>
      </c>
      <c r="H1165" s="181">
        <v>3.2444000000000002</v>
      </c>
      <c r="I1165" s="181">
        <v>3.7301000000000002</v>
      </c>
      <c r="J1165" s="181">
        <v>3.794</v>
      </c>
      <c r="K1165" s="181">
        <v>3.7334999999999998</v>
      </c>
      <c r="L1165" s="181">
        <v>3.6846999999999999</v>
      </c>
      <c r="M1165" s="181">
        <v>3.5565000000000002</v>
      </c>
      <c r="N1165" s="181">
        <v>3.5278</v>
      </c>
      <c r="O1165" s="181">
        <v>4.2759999999999998</v>
      </c>
      <c r="P1165" s="181">
        <v>5.4611000000000001</v>
      </c>
      <c r="Q1165" s="181">
        <v>6.9047000000000001</v>
      </c>
      <c r="R1165" s="181">
        <v>3.4533999999999998</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420</v>
      </c>
      <c r="C1166" s="177">
        <v>100247</v>
      </c>
      <c r="D1166" s="180">
        <v>44679</v>
      </c>
      <c r="E1166" s="181">
        <v>33.313000000000002</v>
      </c>
      <c r="F1166" s="181">
        <v>3.2873000000000001</v>
      </c>
      <c r="G1166" s="181">
        <v>3.0686</v>
      </c>
      <c r="H1166" s="181">
        <v>3.1166999999999998</v>
      </c>
      <c r="I1166" s="181">
        <v>3.605</v>
      </c>
      <c r="J1166" s="181">
        <v>3.6695000000000002</v>
      </c>
      <c r="K1166" s="181">
        <v>3.6073</v>
      </c>
      <c r="L1166" s="181">
        <v>3.5642</v>
      </c>
      <c r="M1166" s="181">
        <v>3.4396</v>
      </c>
      <c r="N1166" s="181">
        <v>3.4228000000000001</v>
      </c>
      <c r="O1166" s="181">
        <v>4.1856</v>
      </c>
      <c r="P1166" s="181">
        <v>5.3728999999999996</v>
      </c>
      <c r="Q1166" s="181">
        <v>6.9324000000000003</v>
      </c>
      <c r="R1166" s="181">
        <v>3.3601000000000001</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1816</v>
      </c>
      <c r="C1167" s="177">
        <v>148414</v>
      </c>
      <c r="D1167" s="180">
        <v>44679</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1817</v>
      </c>
      <c r="C1168" s="177">
        <v>148413</v>
      </c>
      <c r="D1168" s="180">
        <v>44679</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1818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1819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1820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1821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1822</v>
      </c>
      <c r="C1173" s="177">
        <v>148415</v>
      </c>
      <c r="D1173" s="180">
        <v>44679</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44679</v>
      </c>
      <c r="E1174" s="181">
        <v>4314.8960999999999</v>
      </c>
      <c r="F1174" s="181">
        <v>2.8788</v>
      </c>
      <c r="G1174" s="181">
        <v>2.6549999999999998</v>
      </c>
      <c r="H1174" s="181">
        <v>2.8496000000000001</v>
      </c>
      <c r="I1174" s="181">
        <v>3.5152000000000001</v>
      </c>
      <c r="J1174" s="181">
        <v>3.7244999999999999</v>
      </c>
      <c r="K1174" s="181">
        <v>3.6888999999999998</v>
      </c>
      <c r="L1174" s="181">
        <v>3.6471</v>
      </c>
      <c r="M1174" s="181">
        <v>3.5133000000000001</v>
      </c>
      <c r="N1174" s="181">
        <v>3.4889000000000001</v>
      </c>
      <c r="O1174" s="181">
        <v>4.2861000000000002</v>
      </c>
      <c r="P1174" s="181">
        <v>5.4180999999999999</v>
      </c>
      <c r="Q1174" s="181">
        <v>6.8287000000000004</v>
      </c>
      <c r="R1174" s="181">
        <v>3.4676999999999998</v>
      </c>
      <c r="S1174" s="124" t="s">
        <v>1901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44679</v>
      </c>
      <c r="E1175" s="181">
        <v>4290.3356999999996</v>
      </c>
      <c r="F1175" s="181">
        <v>2.7566000000000002</v>
      </c>
      <c r="G1175" s="181">
        <v>2.5331999999999999</v>
      </c>
      <c r="H1175" s="181">
        <v>2.7277</v>
      </c>
      <c r="I1175" s="181">
        <v>3.3932000000000002</v>
      </c>
      <c r="J1175" s="181">
        <v>3.6023999999999998</v>
      </c>
      <c r="K1175" s="181">
        <v>3.5661</v>
      </c>
      <c r="L1175" s="181">
        <v>3.5230999999999999</v>
      </c>
      <c r="M1175" s="181">
        <v>3.3883000000000001</v>
      </c>
      <c r="N1175" s="181">
        <v>3.3628999999999998</v>
      </c>
      <c r="O1175" s="181">
        <v>4.1962999999999999</v>
      </c>
      <c r="P1175" s="181">
        <v>5.3423999999999996</v>
      </c>
      <c r="Q1175" s="181">
        <v>6.9058000000000002</v>
      </c>
      <c r="R1175" s="181">
        <v>3.3603000000000001</v>
      </c>
      <c r="S1175" s="124" t="s">
        <v>1901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44679</v>
      </c>
      <c r="E1176" s="181">
        <v>2923.0803000000001</v>
      </c>
      <c r="F1176" s="181">
        <v>3.1694</v>
      </c>
      <c r="G1176" s="181">
        <v>2.8576999999999999</v>
      </c>
      <c r="H1176" s="181">
        <v>3.0474999999999999</v>
      </c>
      <c r="I1176" s="181">
        <v>3.5990000000000002</v>
      </c>
      <c r="J1176" s="181">
        <v>3.7515000000000001</v>
      </c>
      <c r="K1176" s="181">
        <v>3.6699000000000002</v>
      </c>
      <c r="L1176" s="181">
        <v>3.6036000000000001</v>
      </c>
      <c r="M1176" s="181">
        <v>3.4763999999999999</v>
      </c>
      <c r="N1176" s="181">
        <v>3.4426000000000001</v>
      </c>
      <c r="O1176" s="181">
        <v>4.2983000000000002</v>
      </c>
      <c r="P1176" s="181">
        <v>5.4546000000000001</v>
      </c>
      <c r="Q1176" s="181">
        <v>6.8490000000000002</v>
      </c>
      <c r="R1176" s="181">
        <v>3.4215</v>
      </c>
      <c r="S1176" s="124" t="s">
        <v>1901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1973</v>
      </c>
      <c r="C1177" s="177">
        <v>112457</v>
      </c>
      <c r="D1177" s="180">
        <v>44679</v>
      </c>
      <c r="E1177" s="181">
        <v>2908.1194999999998</v>
      </c>
      <c r="F1177" s="181">
        <v>3.1092</v>
      </c>
      <c r="G1177" s="181">
        <v>2.7974000000000001</v>
      </c>
      <c r="H1177" s="181">
        <v>2.9874000000000001</v>
      </c>
      <c r="I1177" s="181">
        <v>3.5388999999999999</v>
      </c>
      <c r="J1177" s="181">
        <v>3.6913</v>
      </c>
      <c r="K1177" s="181">
        <v>3.6093999999999999</v>
      </c>
      <c r="L1177" s="181">
        <v>3.5426000000000002</v>
      </c>
      <c r="M1177" s="181">
        <v>3.4148000000000001</v>
      </c>
      <c r="N1177" s="181">
        <v>3.383</v>
      </c>
      <c r="O1177" s="181">
        <v>4.2435999999999998</v>
      </c>
      <c r="P1177" s="181">
        <v>5.3973000000000004</v>
      </c>
      <c r="Q1177" s="181">
        <v>7.0929000000000002</v>
      </c>
      <c r="R1177" s="181">
        <v>3.3658000000000001</v>
      </c>
      <c r="S1177" s="124" t="s">
        <v>1901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44679</v>
      </c>
      <c r="E1178" s="181">
        <v>3877.5367999999999</v>
      </c>
      <c r="F1178" s="181">
        <v>3.1697000000000002</v>
      </c>
      <c r="G1178" s="181">
        <v>3.1067999999999998</v>
      </c>
      <c r="H1178" s="181">
        <v>3.2442000000000002</v>
      </c>
      <c r="I1178" s="181">
        <v>3.7277999999999998</v>
      </c>
      <c r="J1178" s="181">
        <v>3.7616000000000001</v>
      </c>
      <c r="K1178" s="181">
        <v>3.6625000000000001</v>
      </c>
      <c r="L1178" s="181">
        <v>3.6362999999999999</v>
      </c>
      <c r="M1178" s="181">
        <v>3.5253999999999999</v>
      </c>
      <c r="N1178" s="181">
        <v>3.5041000000000002</v>
      </c>
      <c r="O1178" s="181">
        <v>4.4001000000000001</v>
      </c>
      <c r="P1178" s="181">
        <v>5.5180999999999996</v>
      </c>
      <c r="Q1178" s="181">
        <v>6.8776000000000002</v>
      </c>
      <c r="R1178" s="181">
        <v>3.5192999999999999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1927</v>
      </c>
      <c r="C1179" s="177">
        <v>101185</v>
      </c>
      <c r="D1179" s="180">
        <v>44679</v>
      </c>
      <c r="E1179" s="181">
        <v>3836.4555999999998</v>
      </c>
      <c r="F1179" s="181">
        <v>3.0286</v>
      </c>
      <c r="G1179" s="181">
        <v>2.9666000000000001</v>
      </c>
      <c r="H1179" s="181">
        <v>3.1038000000000001</v>
      </c>
      <c r="I1179" s="181">
        <v>3.5874000000000001</v>
      </c>
      <c r="J1179" s="181">
        <v>3.621</v>
      </c>
      <c r="K1179" s="181">
        <v>3.5211000000000001</v>
      </c>
      <c r="L1179" s="181">
        <v>3.4937</v>
      </c>
      <c r="M1179" s="181">
        <v>3.3816999999999999</v>
      </c>
      <c r="N1179" s="181">
        <v>3.3591000000000002</v>
      </c>
      <c r="O1179" s="181">
        <v>4.2563000000000004</v>
      </c>
      <c r="P1179" s="181">
        <v>5.3719000000000001</v>
      </c>
      <c r="Q1179" s="181">
        <v>6.9039999999999999</v>
      </c>
      <c r="R1179" s="181">
        <v>3.3748999999999998</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434</v>
      </c>
      <c r="C1180" s="177">
        <v>139538</v>
      </c>
      <c r="D1180" s="180">
        <v>44679</v>
      </c>
      <c r="E1180" s="181">
        <v>1388.1185</v>
      </c>
      <c r="F1180" s="181">
        <v>2.9504999999999999</v>
      </c>
      <c r="G1180" s="181">
        <v>2.7721</v>
      </c>
      <c r="H1180" s="181">
        <v>3.0689000000000002</v>
      </c>
      <c r="I1180" s="181">
        <v>3.7183000000000002</v>
      </c>
      <c r="J1180" s="181">
        <v>3.8224999999999998</v>
      </c>
      <c r="K1180" s="181">
        <v>3.7254</v>
      </c>
      <c r="L1180" s="181">
        <v>3.694</v>
      </c>
      <c r="M1180" s="181">
        <v>3.5506000000000002</v>
      </c>
      <c r="N1180" s="181">
        <v>3.5432999999999999</v>
      </c>
      <c r="O1180" s="181">
        <v>4.4458000000000002</v>
      </c>
      <c r="P1180" s="181">
        <v>5.5782999999999996</v>
      </c>
      <c r="Q1180" s="181">
        <v>5.7946</v>
      </c>
      <c r="R1180" s="181">
        <v>3.5676999999999999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435</v>
      </c>
      <c r="C1181" s="177">
        <v>139537</v>
      </c>
      <c r="D1181" s="180">
        <v>44679</v>
      </c>
      <c r="E1181" s="181">
        <v>1378.2331999999999</v>
      </c>
      <c r="F1181" s="181">
        <v>2.8391999999999999</v>
      </c>
      <c r="G1181" s="181">
        <v>2.6621000000000001</v>
      </c>
      <c r="H1181" s="181">
        <v>2.9575999999999998</v>
      </c>
      <c r="I1181" s="181">
        <v>3.6073</v>
      </c>
      <c r="J1181" s="181">
        <v>3.7117</v>
      </c>
      <c r="K1181" s="181">
        <v>3.6141999999999999</v>
      </c>
      <c r="L1181" s="181">
        <v>3.5817999999999999</v>
      </c>
      <c r="M1181" s="181">
        <v>3.4376000000000002</v>
      </c>
      <c r="N1181" s="181">
        <v>3.4293</v>
      </c>
      <c r="O1181" s="181">
        <v>4.3310000000000004</v>
      </c>
      <c r="P1181" s="181">
        <v>5.4512999999999998</v>
      </c>
      <c r="Q1181" s="181">
        <v>5.6646999999999998</v>
      </c>
      <c r="R1181" s="181">
        <v>3.4535999999999998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44679</v>
      </c>
      <c r="E1182" s="181">
        <v>2253.3200999999999</v>
      </c>
      <c r="F1182" s="181">
        <v>3.1345999999999998</v>
      </c>
      <c r="G1182" s="181">
        <v>2.9186000000000001</v>
      </c>
      <c r="H1182" s="181">
        <v>3.1133000000000002</v>
      </c>
      <c r="I1182" s="181">
        <v>3.6507999999999998</v>
      </c>
      <c r="J1182" s="181">
        <v>3.7810000000000001</v>
      </c>
      <c r="K1182" s="181">
        <v>3.6989999999999998</v>
      </c>
      <c r="L1182" s="181">
        <v>3.6278999999999999</v>
      </c>
      <c r="M1182" s="181">
        <v>3.5169000000000001</v>
      </c>
      <c r="N1182" s="181">
        <v>3.5061</v>
      </c>
      <c r="O1182" s="181">
        <v>4.3639999999999999</v>
      </c>
      <c r="P1182" s="181">
        <v>5.4939999999999998</v>
      </c>
      <c r="Q1182" s="181">
        <v>6.6849999999999996</v>
      </c>
      <c r="R1182" s="181">
        <v>3.5169000000000001</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44679</v>
      </c>
      <c r="E1183" s="181">
        <v>2222.3409000000001</v>
      </c>
      <c r="F1183" s="181">
        <v>3.0387</v>
      </c>
      <c r="G1183" s="181">
        <v>2.8233999999999999</v>
      </c>
      <c r="H1183" s="181">
        <v>3.0177</v>
      </c>
      <c r="I1183" s="181">
        <v>3.5565000000000002</v>
      </c>
      <c r="J1183" s="181">
        <v>3.6873</v>
      </c>
      <c r="K1183" s="181">
        <v>3.6021000000000001</v>
      </c>
      <c r="L1183" s="181">
        <v>3.5272999999999999</v>
      </c>
      <c r="M1183" s="181">
        <v>3.4146000000000001</v>
      </c>
      <c r="N1183" s="181">
        <v>3.4056000000000002</v>
      </c>
      <c r="O1183" s="181">
        <v>4.2624000000000004</v>
      </c>
      <c r="P1183" s="181">
        <v>5.3979999999999997</v>
      </c>
      <c r="Q1183" s="181">
        <v>6.1887999999999996</v>
      </c>
      <c r="R1183" s="181">
        <v>3.4174000000000002</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44679</v>
      </c>
      <c r="E1184" s="181">
        <v>11.420500000000001</v>
      </c>
      <c r="F1184" s="181">
        <v>2.5569999999999999</v>
      </c>
      <c r="G1184" s="181">
        <v>2.9836999999999998</v>
      </c>
      <c r="H1184" s="181">
        <v>3.1522999999999999</v>
      </c>
      <c r="I1184" s="181">
        <v>3.6917</v>
      </c>
      <c r="J1184" s="181">
        <v>3.4327999999999999</v>
      </c>
      <c r="K1184" s="181">
        <v>3.5030000000000001</v>
      </c>
      <c r="L1184" s="181">
        <v>3.3875000000000002</v>
      </c>
      <c r="M1184" s="181">
        <v>3.2684000000000002</v>
      </c>
      <c r="N1184" s="181">
        <v>3.2464</v>
      </c>
      <c r="O1184" s="181">
        <v>3.7778999999999998</v>
      </c>
      <c r="P1184" s="181"/>
      <c r="Q1184" s="181">
        <v>4.0335999999999999</v>
      </c>
      <c r="R1184" s="181">
        <v>3.1305000000000001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44679</v>
      </c>
      <c r="E1185" s="181">
        <v>11.363</v>
      </c>
      <c r="F1185" s="181">
        <v>2.2486999999999999</v>
      </c>
      <c r="G1185" s="181">
        <v>2.7845</v>
      </c>
      <c r="H1185" s="181">
        <v>2.9843999999999999</v>
      </c>
      <c r="I1185" s="181">
        <v>3.5171000000000001</v>
      </c>
      <c r="J1185" s="181">
        <v>3.2730999999999999</v>
      </c>
      <c r="K1185" s="181">
        <v>3.3466</v>
      </c>
      <c r="L1185" s="181">
        <v>3.2353000000000001</v>
      </c>
      <c r="M1185" s="181">
        <v>3.1133000000000002</v>
      </c>
      <c r="N1185" s="181">
        <v>3.0910000000000002</v>
      </c>
      <c r="O1185" s="181">
        <v>3.6217999999999999</v>
      </c>
      <c r="P1185" s="181"/>
      <c r="Q1185" s="181">
        <v>3.8774000000000002</v>
      </c>
      <c r="R1185" s="181">
        <v>2.9750999999999999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1915</v>
      </c>
      <c r="C1186" s="177">
        <v>119164</v>
      </c>
      <c r="D1186" s="180">
        <v>44679</v>
      </c>
      <c r="E1186" s="181">
        <v>2340.4405000000002</v>
      </c>
      <c r="F1186" s="181">
        <v>3.1505000000000001</v>
      </c>
      <c r="G1186" s="181">
        <v>3.4741</v>
      </c>
      <c r="H1186" s="181">
        <v>3.7315</v>
      </c>
      <c r="I1186" s="181">
        <v>4.1730999999999998</v>
      </c>
      <c r="J1186" s="181">
        <v>4.3917999999999999</v>
      </c>
      <c r="K1186" s="181">
        <v>4.4077999999999999</v>
      </c>
      <c r="L1186" s="181">
        <v>4.2518000000000002</v>
      </c>
      <c r="M1186" s="181">
        <v>4.0227000000000004</v>
      </c>
      <c r="N1186" s="181">
        <v>3.8275999999999999</v>
      </c>
      <c r="O1186" s="181">
        <v>4.1376999999999997</v>
      </c>
      <c r="P1186" s="181">
        <v>5.3929999999999998</v>
      </c>
      <c r="Q1186" s="181">
        <v>6.8960999999999997</v>
      </c>
      <c r="R1186" s="181">
        <v>3.4676999999999998</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1916</v>
      </c>
      <c r="C1187" s="177">
        <v>112636</v>
      </c>
      <c r="D1187" s="180">
        <v>44679</v>
      </c>
      <c r="E1187" s="181">
        <v>2323.0576999999998</v>
      </c>
      <c r="F1187" s="181">
        <v>3.1017999999999999</v>
      </c>
      <c r="G1187" s="181">
        <v>3.4257</v>
      </c>
      <c r="H1187" s="181">
        <v>3.6823999999999999</v>
      </c>
      <c r="I1187" s="181">
        <v>4.1231999999999998</v>
      </c>
      <c r="J1187" s="181">
        <v>4.3418000000000001</v>
      </c>
      <c r="K1187" s="181">
        <v>4.3574000000000002</v>
      </c>
      <c r="L1187" s="181">
        <v>4.2007000000000003</v>
      </c>
      <c r="M1187" s="181">
        <v>3.9710999999999999</v>
      </c>
      <c r="N1187" s="181">
        <v>3.7757000000000001</v>
      </c>
      <c r="O1187" s="181">
        <v>4.0750999999999999</v>
      </c>
      <c r="P1187" s="181">
        <v>5.3087</v>
      </c>
      <c r="Q1187" s="181">
        <v>7.1565000000000003</v>
      </c>
      <c r="R1187" s="181">
        <v>3.4161000000000001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968</v>
      </c>
      <c r="C1188" s="177">
        <v>140086</v>
      </c>
      <c r="D1188" s="180">
        <v>44679</v>
      </c>
      <c r="E1188" s="181">
        <v>2354.3114374487</v>
      </c>
      <c r="F1188" s="181">
        <v>3.1337000000000002</v>
      </c>
      <c r="G1188" s="181">
        <v>3.1118000000000001</v>
      </c>
      <c r="H1188" s="181">
        <v>3.0829</v>
      </c>
      <c r="I1188" s="181">
        <v>3.0228999999999999</v>
      </c>
      <c r="J1188" s="181">
        <v>2.89</v>
      </c>
      <c r="K1188" s="181">
        <v>2.7717000000000001</v>
      </c>
      <c r="L1188" s="181">
        <v>2.7214999999999998</v>
      </c>
      <c r="M1188" s="181">
        <v>2.62</v>
      </c>
      <c r="N1188" s="181">
        <v>2.5480999999999998</v>
      </c>
      <c r="O1188" s="181">
        <v>2.7143999999999999</v>
      </c>
      <c r="P1188" s="181">
        <v>3.2656000000000001</v>
      </c>
      <c r="Q1188" s="181">
        <v>4.6550000000000002</v>
      </c>
      <c r="R1188" s="181">
        <v>2.4782000000000002</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44679</v>
      </c>
      <c r="E1189" s="181">
        <v>5178.2717000000002</v>
      </c>
      <c r="F1189" s="181">
        <v>2.6674000000000002</v>
      </c>
      <c r="G1189" s="181">
        <v>2.5764</v>
      </c>
      <c r="H1189" s="181">
        <v>2.8098999999999998</v>
      </c>
      <c r="I1189" s="181">
        <v>3.4849000000000001</v>
      </c>
      <c r="J1189" s="181">
        <v>3.6452</v>
      </c>
      <c r="K1189" s="181">
        <v>3.6084999999999998</v>
      </c>
      <c r="L1189" s="181">
        <v>3.5627</v>
      </c>
      <c r="M1189" s="181">
        <v>3.4079999999999999</v>
      </c>
      <c r="N1189" s="181">
        <v>3.3711000000000002</v>
      </c>
      <c r="O1189" s="181">
        <v>4.2938999999999998</v>
      </c>
      <c r="P1189" s="181">
        <v>5.4344999999999999</v>
      </c>
      <c r="Q1189" s="181">
        <v>6.8880999999999997</v>
      </c>
      <c r="R1189" s="181">
        <v>3.3908</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44679</v>
      </c>
      <c r="E1190" s="181">
        <v>5222.5191999999997</v>
      </c>
      <c r="F1190" s="181">
        <v>2.7930000000000001</v>
      </c>
      <c r="G1190" s="181">
        <v>2.7042000000000002</v>
      </c>
      <c r="H1190" s="181">
        <v>2.9434</v>
      </c>
      <c r="I1190" s="181">
        <v>3.6194000000000002</v>
      </c>
      <c r="J1190" s="181">
        <v>3.7804000000000002</v>
      </c>
      <c r="K1190" s="181">
        <v>3.7471000000000001</v>
      </c>
      <c r="L1190" s="181">
        <v>3.7039</v>
      </c>
      <c r="M1190" s="181">
        <v>3.5506000000000002</v>
      </c>
      <c r="N1190" s="181">
        <v>3.5150999999999999</v>
      </c>
      <c r="O1190" s="181">
        <v>4.4142999999999999</v>
      </c>
      <c r="P1190" s="181">
        <v>5.5412999999999997</v>
      </c>
      <c r="Q1190" s="181">
        <v>6.9203000000000001</v>
      </c>
      <c r="R1190" s="181">
        <v>3.5236999999999998</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421</v>
      </c>
      <c r="C1191" s="177">
        <v>100837</v>
      </c>
      <c r="D1191" s="180">
        <v>44679</v>
      </c>
      <c r="E1191" s="181">
        <v>4671.8563999999997</v>
      </c>
      <c r="F1191" s="181">
        <v>2.0493999999999999</v>
      </c>
      <c r="G1191" s="181">
        <v>1.9574</v>
      </c>
      <c r="H1191" s="181">
        <v>2.1899000000000002</v>
      </c>
      <c r="I1191" s="181">
        <v>2.8643999999999998</v>
      </c>
      <c r="J1191" s="181">
        <v>3.0228000000000002</v>
      </c>
      <c r="K1191" s="181">
        <v>2.9826999999999999</v>
      </c>
      <c r="L1191" s="181">
        <v>2.9323000000000001</v>
      </c>
      <c r="M1191" s="181">
        <v>2.7732999999999999</v>
      </c>
      <c r="N1191" s="181">
        <v>2.7319</v>
      </c>
      <c r="O1191" s="181">
        <v>3.6166</v>
      </c>
      <c r="P1191" s="181">
        <v>4.6631</v>
      </c>
      <c r="Q1191" s="181">
        <v>6.5974000000000004</v>
      </c>
      <c r="R1191" s="181">
        <v>2.7357999999999998</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44679</v>
      </c>
      <c r="E1192" s="181">
        <v>1194.5996</v>
      </c>
      <c r="F1192" s="181">
        <v>3.5874000000000001</v>
      </c>
      <c r="G1192" s="181">
        <v>3.3018000000000001</v>
      </c>
      <c r="H1192" s="181">
        <v>3.2652000000000001</v>
      </c>
      <c r="I1192" s="181">
        <v>3.7498999999999998</v>
      </c>
      <c r="J1192" s="181">
        <v>3.4683999999999999</v>
      </c>
      <c r="K1192" s="181">
        <v>3.5526</v>
      </c>
      <c r="L1192" s="181">
        <v>3.4691000000000001</v>
      </c>
      <c r="M1192" s="181">
        <v>3.3765999999999998</v>
      </c>
      <c r="N1192" s="181">
        <v>3.3565</v>
      </c>
      <c r="O1192" s="181">
        <v>3.9815</v>
      </c>
      <c r="P1192" s="181"/>
      <c r="Q1192" s="181">
        <v>4.5841000000000003</v>
      </c>
      <c r="R1192" s="181">
        <v>3.2494999999999998</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44679</v>
      </c>
      <c r="E1193" s="181">
        <v>1189.742</v>
      </c>
      <c r="F1193" s="181">
        <v>3.4885000000000002</v>
      </c>
      <c r="G1193" s="181">
        <v>3.2006999999999999</v>
      </c>
      <c r="H1193" s="181">
        <v>3.1648999999999998</v>
      </c>
      <c r="I1193" s="181">
        <v>3.6488999999999998</v>
      </c>
      <c r="J1193" s="181">
        <v>3.3679999999999999</v>
      </c>
      <c r="K1193" s="181">
        <v>3.4531999999999998</v>
      </c>
      <c r="L1193" s="181">
        <v>3.3679999999999999</v>
      </c>
      <c r="M1193" s="181">
        <v>3.2744</v>
      </c>
      <c r="N1193" s="181">
        <v>3.2534000000000001</v>
      </c>
      <c r="O1193" s="181">
        <v>3.8778999999999999</v>
      </c>
      <c r="P1193" s="181"/>
      <c r="Q1193" s="181">
        <v>4.4767000000000001</v>
      </c>
      <c r="R1193" s="181">
        <v>3.1465999999999998</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1983</v>
      </c>
      <c r="C1194" s="177">
        <v>138288</v>
      </c>
      <c r="D1194" s="180">
        <v>44679</v>
      </c>
      <c r="E1194" s="181">
        <v>276.00560000000002</v>
      </c>
      <c r="F1194" s="181">
        <v>3.1741000000000001</v>
      </c>
      <c r="G1194" s="181">
        <v>3.06</v>
      </c>
      <c r="H1194" s="181">
        <v>3.1739000000000002</v>
      </c>
      <c r="I1194" s="181">
        <v>3.5565000000000002</v>
      </c>
      <c r="J1194" s="181">
        <v>3.6410999999999998</v>
      </c>
      <c r="K1194" s="181">
        <v>3.6328</v>
      </c>
      <c r="L1194" s="181">
        <v>3.5413000000000001</v>
      </c>
      <c r="M1194" s="181">
        <v>3.4222000000000001</v>
      </c>
      <c r="N1194" s="181">
        <v>3.4051</v>
      </c>
      <c r="O1194" s="181">
        <v>4.2845000000000004</v>
      </c>
      <c r="P1194" s="181">
        <v>5.4372999999999996</v>
      </c>
      <c r="Q1194" s="181">
        <v>7.1719999999999997</v>
      </c>
      <c r="R1194" s="181">
        <v>3.4257</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1984</v>
      </c>
      <c r="C1195" s="177">
        <v>138299</v>
      </c>
      <c r="D1195" s="180">
        <v>44679</v>
      </c>
      <c r="E1195" s="181">
        <v>278.19139999999999</v>
      </c>
      <c r="F1195" s="181">
        <v>3.2934999999999999</v>
      </c>
      <c r="G1195" s="181">
        <v>3.1760000000000002</v>
      </c>
      <c r="H1195" s="181">
        <v>3.2896999999999998</v>
      </c>
      <c r="I1195" s="181">
        <v>3.6705000000000001</v>
      </c>
      <c r="J1195" s="181">
        <v>3.7534000000000001</v>
      </c>
      <c r="K1195" s="181">
        <v>3.7450000000000001</v>
      </c>
      <c r="L1195" s="181">
        <v>3.6509</v>
      </c>
      <c r="M1195" s="181">
        <v>3.5293999999999999</v>
      </c>
      <c r="N1195" s="181">
        <v>3.5122</v>
      </c>
      <c r="O1195" s="181">
        <v>4.4165000000000001</v>
      </c>
      <c r="P1195" s="181">
        <v>5.54</v>
      </c>
      <c r="Q1195" s="181">
        <v>6.9016999999999999</v>
      </c>
      <c r="R1195" s="181">
        <v>3.5585</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1823</v>
      </c>
      <c r="C1196" s="177">
        <v>148513</v>
      </c>
      <c r="D1196" s="180">
        <v>44679</v>
      </c>
      <c r="E1196" s="181">
        <v>10.7098</v>
      </c>
      <c r="F1196" s="181">
        <v>3.4083999999999999</v>
      </c>
      <c r="G1196" s="181">
        <v>3.0680999999999998</v>
      </c>
      <c r="H1196" s="181">
        <v>3.0691000000000002</v>
      </c>
      <c r="I1196" s="181">
        <v>3.5724</v>
      </c>
      <c r="J1196" s="181">
        <v>3.8494000000000002</v>
      </c>
      <c r="K1196" s="181">
        <v>3.8069999999999999</v>
      </c>
      <c r="L1196" s="181">
        <v>3.9234</v>
      </c>
      <c r="M1196" s="181">
        <v>3.8904000000000001</v>
      </c>
      <c r="N1196" s="181">
        <v>3.9958</v>
      </c>
      <c r="O1196" s="181"/>
      <c r="P1196" s="181"/>
      <c r="Q1196" s="181">
        <v>4.3261000000000003</v>
      </c>
      <c r="R1196" s="181"/>
      <c r="S1196" s="124" t="s">
        <v>1901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1824</v>
      </c>
      <c r="C1197" s="177">
        <v>148510</v>
      </c>
      <c r="D1197" s="180">
        <v>44679</v>
      </c>
      <c r="E1197" s="181">
        <v>10.7105</v>
      </c>
      <c r="F1197" s="181">
        <v>3.4081999999999999</v>
      </c>
      <c r="G1197" s="181">
        <v>3.0678999999999998</v>
      </c>
      <c r="H1197" s="181">
        <v>3.0689000000000002</v>
      </c>
      <c r="I1197" s="181">
        <v>3.5949</v>
      </c>
      <c r="J1197" s="181">
        <v>3.8601999999999999</v>
      </c>
      <c r="K1197" s="181">
        <v>3.8106</v>
      </c>
      <c r="L1197" s="181">
        <v>3.9251</v>
      </c>
      <c r="M1197" s="181">
        <v>3.8927999999999998</v>
      </c>
      <c r="N1197" s="181">
        <v>4.0035999999999996</v>
      </c>
      <c r="O1197" s="181"/>
      <c r="P1197" s="181"/>
      <c r="Q1197" s="181">
        <v>4.3303000000000003</v>
      </c>
      <c r="R1197" s="181"/>
      <c r="S1197" s="124" t="s">
        <v>1901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1825</v>
      </c>
      <c r="C1198" s="177">
        <v>148511</v>
      </c>
      <c r="D1198" s="180">
        <v>44679</v>
      </c>
      <c r="E1198" s="181">
        <v>10.7098</v>
      </c>
      <c r="F1198" s="181">
        <v>3.4083999999999999</v>
      </c>
      <c r="G1198" s="181">
        <v>3.0680999999999998</v>
      </c>
      <c r="H1198" s="181">
        <v>3.0691000000000002</v>
      </c>
      <c r="I1198" s="181">
        <v>3.5724</v>
      </c>
      <c r="J1198" s="181">
        <v>3.8494000000000002</v>
      </c>
      <c r="K1198" s="181">
        <v>3.8069999999999999</v>
      </c>
      <c r="L1198" s="181">
        <v>3.9234</v>
      </c>
      <c r="M1198" s="181">
        <v>3.8904000000000001</v>
      </c>
      <c r="N1198" s="181">
        <v>3.9958</v>
      </c>
      <c r="O1198" s="181"/>
      <c r="P1198" s="181"/>
      <c r="Q1198" s="181">
        <v>4.3261000000000003</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1826</v>
      </c>
      <c r="C1199" s="177">
        <v>148512</v>
      </c>
      <c r="D1199" s="180">
        <v>44679</v>
      </c>
      <c r="E1199" s="181">
        <v>10.715199999999999</v>
      </c>
      <c r="F1199" s="181">
        <v>3.4066999999999998</v>
      </c>
      <c r="G1199" s="181">
        <v>3.0665</v>
      </c>
      <c r="H1199" s="181">
        <v>3.0674999999999999</v>
      </c>
      <c r="I1199" s="181">
        <v>3.6844999999999999</v>
      </c>
      <c r="J1199" s="181">
        <v>3.9028</v>
      </c>
      <c r="K1199" s="181">
        <v>3.8822000000000001</v>
      </c>
      <c r="L1199" s="181">
        <v>3.972</v>
      </c>
      <c r="M1199" s="181">
        <v>3.9398</v>
      </c>
      <c r="N1199" s="181">
        <v>4.0370999999999997</v>
      </c>
      <c r="O1199" s="181"/>
      <c r="P1199" s="181"/>
      <c r="Q1199" s="181">
        <v>4.3586</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44679</v>
      </c>
      <c r="E1200" s="181">
        <v>33.7986</v>
      </c>
      <c r="F1200" s="181">
        <v>3.4561000000000002</v>
      </c>
      <c r="G1200" s="181">
        <v>3.0966</v>
      </c>
      <c r="H1200" s="181">
        <v>3.1027999999999998</v>
      </c>
      <c r="I1200" s="181">
        <v>3.6122999999999998</v>
      </c>
      <c r="J1200" s="181">
        <v>3.8831000000000002</v>
      </c>
      <c r="K1200" s="181">
        <v>3.8384999999999998</v>
      </c>
      <c r="L1200" s="181">
        <v>3.956</v>
      </c>
      <c r="M1200" s="181">
        <v>3.8188</v>
      </c>
      <c r="N1200" s="181">
        <v>3.835</v>
      </c>
      <c r="O1200" s="181">
        <v>4.9284999999999997</v>
      </c>
      <c r="P1200" s="181">
        <v>5.7541000000000002</v>
      </c>
      <c r="Q1200" s="181">
        <v>7.6173999999999999</v>
      </c>
      <c r="R1200" s="181">
        <v>4.1806999999999999</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44679</v>
      </c>
      <c r="E1201" s="181">
        <v>34.4026</v>
      </c>
      <c r="F1201" s="181">
        <v>3.8199000000000001</v>
      </c>
      <c r="G1201" s="181">
        <v>3.3607</v>
      </c>
      <c r="H1201" s="181">
        <v>3.3517999999999999</v>
      </c>
      <c r="I1201" s="181">
        <v>3.8538999999999999</v>
      </c>
      <c r="J1201" s="181">
        <v>4.1351000000000004</v>
      </c>
      <c r="K1201" s="181">
        <v>4.0926</v>
      </c>
      <c r="L1201" s="181">
        <v>4.2115999999999998</v>
      </c>
      <c r="M1201" s="181">
        <v>4.0978000000000003</v>
      </c>
      <c r="N1201" s="181">
        <v>4.1386000000000003</v>
      </c>
      <c r="O1201" s="181">
        <v>5.2689000000000004</v>
      </c>
      <c r="P1201" s="181">
        <v>6.0324999999999998</v>
      </c>
      <c r="Q1201" s="181">
        <v>7.3814000000000002</v>
      </c>
      <c r="R1201" s="181">
        <v>4.5144000000000002</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44679</v>
      </c>
      <c r="E1202" s="181">
        <v>28.785299999999999</v>
      </c>
      <c r="F1202" s="181">
        <v>3.2970999999999999</v>
      </c>
      <c r="G1202" s="181">
        <v>3.1707999999999998</v>
      </c>
      <c r="H1202" s="181">
        <v>3.2444999999999999</v>
      </c>
      <c r="I1202" s="181">
        <v>3.7006000000000001</v>
      </c>
      <c r="J1202" s="181">
        <v>3.5941000000000001</v>
      </c>
      <c r="K1202" s="181">
        <v>3.5889000000000002</v>
      </c>
      <c r="L1202" s="181">
        <v>3.4687000000000001</v>
      </c>
      <c r="M1202" s="181">
        <v>3.379</v>
      </c>
      <c r="N1202" s="181">
        <v>3.3513000000000002</v>
      </c>
      <c r="O1202" s="181">
        <v>3.9695</v>
      </c>
      <c r="P1202" s="181">
        <v>4.9428000000000001</v>
      </c>
      <c r="Q1202" s="181">
        <v>6.8010999999999999</v>
      </c>
      <c r="R1202" s="181">
        <v>3.2387000000000001</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44679</v>
      </c>
      <c r="E1203" s="181">
        <v>28.6751</v>
      </c>
      <c r="F1203" s="181">
        <v>3.0552000000000001</v>
      </c>
      <c r="G1203" s="181">
        <v>3.0556999999999999</v>
      </c>
      <c r="H1203" s="181">
        <v>3.1295000000000002</v>
      </c>
      <c r="I1203" s="181">
        <v>3.5962999999999998</v>
      </c>
      <c r="J1203" s="181">
        <v>3.4923000000000002</v>
      </c>
      <c r="K1203" s="181">
        <v>3.4876999999999998</v>
      </c>
      <c r="L1203" s="181">
        <v>3.3664999999999998</v>
      </c>
      <c r="M1203" s="181">
        <v>3.2761999999999998</v>
      </c>
      <c r="N1203" s="181">
        <v>3.2477</v>
      </c>
      <c r="O1203" s="181">
        <v>3.8761000000000001</v>
      </c>
      <c r="P1203" s="181">
        <v>4.8634000000000004</v>
      </c>
      <c r="Q1203" s="181">
        <v>6.7390999999999996</v>
      </c>
      <c r="R1203" s="181">
        <v>3.1354000000000002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44679</v>
      </c>
      <c r="E1204" s="181">
        <v>3342.3</v>
      </c>
      <c r="F1204" s="181">
        <v>3.0798999999999999</v>
      </c>
      <c r="G1204" s="181">
        <v>2.9154</v>
      </c>
      <c r="H1204" s="181">
        <v>3.0691000000000002</v>
      </c>
      <c r="I1204" s="181">
        <v>3.6709999999999998</v>
      </c>
      <c r="J1204" s="181">
        <v>3.7191000000000001</v>
      </c>
      <c r="K1204" s="181">
        <v>3.6722999999999999</v>
      </c>
      <c r="L1204" s="181">
        <v>3.6347999999999998</v>
      </c>
      <c r="M1204" s="181">
        <v>3.5204</v>
      </c>
      <c r="N1204" s="181">
        <v>3.4912999999999998</v>
      </c>
      <c r="O1204" s="181">
        <v>4.3141999999999996</v>
      </c>
      <c r="P1204" s="181">
        <v>5.4348000000000001</v>
      </c>
      <c r="Q1204" s="181">
        <v>6.8242000000000003</v>
      </c>
      <c r="R1204" s="181">
        <v>3.4784000000000002</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422</v>
      </c>
      <c r="C1205" s="177">
        <v>105274</v>
      </c>
      <c r="D1205" s="180">
        <v>44679</v>
      </c>
      <c r="E1205" s="181">
        <v>3351.0216999999998</v>
      </c>
      <c r="F1205" s="181">
        <v>2.9792999999999998</v>
      </c>
      <c r="G1205" s="181">
        <v>2.8144999999999998</v>
      </c>
      <c r="H1205" s="181">
        <v>2.9679000000000002</v>
      </c>
      <c r="I1205" s="181">
        <v>3.5697999999999999</v>
      </c>
      <c r="J1205" s="181">
        <v>3.6175999999999999</v>
      </c>
      <c r="K1205" s="181">
        <v>3.5718999999999999</v>
      </c>
      <c r="L1205" s="181">
        <v>3.5339</v>
      </c>
      <c r="M1205" s="181">
        <v>3.4186999999999999</v>
      </c>
      <c r="N1205" s="181">
        <v>3.3910999999999998</v>
      </c>
      <c r="O1205" s="181">
        <v>4.2271000000000001</v>
      </c>
      <c r="P1205" s="181">
        <v>5.3483999999999998</v>
      </c>
      <c r="Q1205" s="181">
        <v>6.7751000000000001</v>
      </c>
      <c r="R1205" s="181">
        <v>3.3872</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1990</v>
      </c>
      <c r="C1206" s="177">
        <v>105280</v>
      </c>
      <c r="D1206" s="180">
        <v>44679</v>
      </c>
      <c r="E1206" s="181">
        <v>3319.6462000000001</v>
      </c>
      <c r="F1206" s="181">
        <v>2.9799000000000002</v>
      </c>
      <c r="G1206" s="181">
        <v>2.8149999999999999</v>
      </c>
      <c r="H1206" s="181">
        <v>2.9687999999999999</v>
      </c>
      <c r="I1206" s="181">
        <v>3.5708000000000002</v>
      </c>
      <c r="J1206" s="181">
        <v>3.6187</v>
      </c>
      <c r="K1206" s="181">
        <v>3.5718999999999999</v>
      </c>
      <c r="L1206" s="181">
        <v>3.5339</v>
      </c>
      <c r="M1206" s="181">
        <v>3.4182999999999999</v>
      </c>
      <c r="N1206" s="181">
        <v>3.3906000000000001</v>
      </c>
      <c r="O1206" s="181">
        <v>4.2263999999999999</v>
      </c>
      <c r="P1206" s="181">
        <v>5.3472999999999997</v>
      </c>
      <c r="Q1206" s="181">
        <v>6.7148000000000003</v>
      </c>
      <c r="R1206" s="181">
        <v>3.3866999999999998</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1956</v>
      </c>
      <c r="C1207" s="177">
        <v>149661</v>
      </c>
      <c r="D1207" s="180">
        <v>44679</v>
      </c>
      <c r="E1207" s="181">
        <v>2994.0388800000001</v>
      </c>
      <c r="F1207" s="181">
        <v>2.9767999999999999</v>
      </c>
      <c r="G1207" s="181">
        <v>2.7210000000000001</v>
      </c>
      <c r="H1207" s="181">
        <v>2.9502999999999999</v>
      </c>
      <c r="I1207" s="181">
        <v>3.5177999999999998</v>
      </c>
      <c r="J1207" s="181">
        <v>3.6591999999999998</v>
      </c>
      <c r="K1207" s="181">
        <v>3.6413000000000002</v>
      </c>
      <c r="L1207" s="181">
        <v>3.4899</v>
      </c>
      <c r="M1207" s="181">
        <v>3.3664000000000001</v>
      </c>
      <c r="N1207" s="181">
        <v>3.3401000000000001</v>
      </c>
      <c r="O1207" s="181">
        <v>3.9971999999999999</v>
      </c>
      <c r="P1207" s="181">
        <v>3.3542999999999998</v>
      </c>
      <c r="Q1207" s="181">
        <v>6.4023000000000003</v>
      </c>
      <c r="R1207" s="181">
        <v>3.2627000000000002</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1957</v>
      </c>
      <c r="C1208" s="177">
        <v>149664</v>
      </c>
      <c r="D1208" s="180">
        <v>44679</v>
      </c>
      <c r="E1208" s="181">
        <v>3014.9683199999999</v>
      </c>
      <c r="F1208" s="181">
        <v>3.0878000000000001</v>
      </c>
      <c r="G1208" s="181">
        <v>2.8313000000000001</v>
      </c>
      <c r="H1208" s="181">
        <v>3.0606</v>
      </c>
      <c r="I1208" s="181">
        <v>3.6278999999999999</v>
      </c>
      <c r="J1208" s="181">
        <v>3.7696000000000001</v>
      </c>
      <c r="K1208" s="181">
        <v>3.7524999999999999</v>
      </c>
      <c r="L1208" s="181">
        <v>3.5929000000000002</v>
      </c>
      <c r="M1208" s="181">
        <v>3.4628000000000001</v>
      </c>
      <c r="N1208" s="181">
        <v>3.4361000000000002</v>
      </c>
      <c r="O1208" s="181">
        <v>4.0675999999999997</v>
      </c>
      <c r="P1208" s="181">
        <v>3.4262999999999999</v>
      </c>
      <c r="Q1208" s="181">
        <v>5.7679999999999998</v>
      </c>
      <c r="R1208" s="181">
        <v>3.3544999999999998</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1901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1901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423</v>
      </c>
      <c r="C1211" s="177">
        <v>100618</v>
      </c>
      <c r="D1211" s="180"/>
      <c r="E1211" s="181"/>
      <c r="F1211" s="181"/>
      <c r="G1211" s="181"/>
      <c r="H1211" s="181"/>
      <c r="I1211" s="181"/>
      <c r="J1211" s="181"/>
      <c r="K1211" s="181"/>
      <c r="L1211" s="181"/>
      <c r="M1211" s="181"/>
      <c r="N1211" s="181"/>
      <c r="O1211" s="181"/>
      <c r="P1211" s="181"/>
      <c r="Q1211" s="181"/>
      <c r="R1211" s="181"/>
      <c r="S1211" s="124" t="s">
        <v>1901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44679</v>
      </c>
      <c r="E1212" s="181">
        <v>3369.8607999999999</v>
      </c>
      <c r="F1212" s="181">
        <v>2.9051999999999998</v>
      </c>
      <c r="G1212" s="181">
        <v>2.9013</v>
      </c>
      <c r="H1212" s="181">
        <v>3.0512999999999999</v>
      </c>
      <c r="I1212" s="181">
        <v>3.7046999999999999</v>
      </c>
      <c r="J1212" s="181">
        <v>3.8149999999999999</v>
      </c>
      <c r="K1212" s="181">
        <v>3.7713000000000001</v>
      </c>
      <c r="L1212" s="181">
        <v>3.7012</v>
      </c>
      <c r="M1212" s="181">
        <v>3.5388000000000002</v>
      </c>
      <c r="N1212" s="181">
        <v>3.5017999999999998</v>
      </c>
      <c r="O1212" s="181">
        <v>4.4053000000000004</v>
      </c>
      <c r="P1212" s="181">
        <v>5.5183</v>
      </c>
      <c r="Q1212" s="181">
        <v>6.9185999999999996</v>
      </c>
      <c r="R1212" s="181">
        <v>3.4979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44679</v>
      </c>
      <c r="E1213" s="181">
        <v>3342.1048000000001</v>
      </c>
      <c r="F1213" s="181">
        <v>2.7894999999999999</v>
      </c>
      <c r="G1213" s="181">
        <v>2.7856000000000001</v>
      </c>
      <c r="H1213" s="181">
        <v>2.9356</v>
      </c>
      <c r="I1213" s="181">
        <v>3.5886999999999998</v>
      </c>
      <c r="J1213" s="181">
        <v>3.7048999999999999</v>
      </c>
      <c r="K1213" s="181">
        <v>3.6606999999999998</v>
      </c>
      <c r="L1213" s="181">
        <v>3.5886</v>
      </c>
      <c r="M1213" s="181">
        <v>3.4232</v>
      </c>
      <c r="N1213" s="181">
        <v>3.3860000000000001</v>
      </c>
      <c r="O1213" s="181">
        <v>4.2846000000000002</v>
      </c>
      <c r="P1213" s="181">
        <v>5.4208999999999996</v>
      </c>
      <c r="Q1213" s="181">
        <v>7.0688000000000004</v>
      </c>
      <c r="R1213" s="181">
        <v>3.3805000000000001</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969</v>
      </c>
      <c r="C1214" s="177">
        <v>139619</v>
      </c>
      <c r="D1214" s="180">
        <v>44679</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424</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425</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1827</v>
      </c>
      <c r="C1218" s="177">
        <v>148841</v>
      </c>
      <c r="D1218" s="180">
        <v>44679</v>
      </c>
      <c r="E1218" s="181">
        <v>1034.8516999999999</v>
      </c>
      <c r="F1218" s="181">
        <v>4.0636000000000001</v>
      </c>
      <c r="G1218" s="181">
        <v>3.2222</v>
      </c>
      <c r="H1218" s="181">
        <v>3.2742</v>
      </c>
      <c r="I1218" s="181">
        <v>3.7852999999999999</v>
      </c>
      <c r="J1218" s="181">
        <v>3.6684999999999999</v>
      </c>
      <c r="K1218" s="181">
        <v>3.6400999999999999</v>
      </c>
      <c r="L1218" s="181">
        <v>3.5661999999999998</v>
      </c>
      <c r="M1218" s="181">
        <v>3.4546999999999999</v>
      </c>
      <c r="N1218" s="181">
        <v>3.4293999999999998</v>
      </c>
      <c r="O1218" s="181"/>
      <c r="P1218" s="181"/>
      <c r="Q1218" s="181">
        <v>3.4373</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1828</v>
      </c>
      <c r="C1219" s="177">
        <v>148833</v>
      </c>
      <c r="D1219" s="180">
        <v>44679</v>
      </c>
      <c r="E1219" s="181">
        <v>1033.2708</v>
      </c>
      <c r="F1219" s="181">
        <v>3.9144000000000001</v>
      </c>
      <c r="G1219" s="181">
        <v>3.0716999999999999</v>
      </c>
      <c r="H1219" s="181">
        <v>3.1240999999999999</v>
      </c>
      <c r="I1219" s="181">
        <v>3.6349</v>
      </c>
      <c r="J1219" s="181">
        <v>3.5181</v>
      </c>
      <c r="K1219" s="181">
        <v>3.4887999999999999</v>
      </c>
      <c r="L1219" s="181">
        <v>3.4135</v>
      </c>
      <c r="M1219" s="181">
        <v>3.3008999999999999</v>
      </c>
      <c r="N1219" s="181">
        <v>3.274</v>
      </c>
      <c r="O1219" s="181"/>
      <c r="P1219" s="181"/>
      <c r="Q1219" s="181">
        <v>3.2814000000000001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44679</v>
      </c>
      <c r="E1220" s="181">
        <v>2038.2566999999999</v>
      </c>
      <c r="F1220" s="181">
        <v>3.4098999999999999</v>
      </c>
      <c r="G1220" s="181">
        <v>3.0790999999999999</v>
      </c>
      <c r="H1220" s="181">
        <v>3.1941000000000002</v>
      </c>
      <c r="I1220" s="181">
        <v>3.6716000000000002</v>
      </c>
      <c r="J1220" s="181">
        <v>3.7469000000000001</v>
      </c>
      <c r="K1220" s="181">
        <v>3.6139999999999999</v>
      </c>
      <c r="L1220" s="181">
        <v>3.5421</v>
      </c>
      <c r="M1220" s="181">
        <v>3.4359999999999999</v>
      </c>
      <c r="N1220" s="181">
        <v>3.4125000000000001</v>
      </c>
      <c r="O1220" s="181">
        <v>4.2756999999999996</v>
      </c>
      <c r="P1220" s="181">
        <v>4.6112000000000002</v>
      </c>
      <c r="Q1220" s="181">
        <v>6.7643000000000004</v>
      </c>
      <c r="R1220" s="181">
        <v>3.4113000000000002</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44679</v>
      </c>
      <c r="E1221" s="181">
        <v>2056.8379</v>
      </c>
      <c r="F1221" s="181">
        <v>3.5122</v>
      </c>
      <c r="G1221" s="181">
        <v>3.1791</v>
      </c>
      <c r="H1221" s="181">
        <v>3.2942</v>
      </c>
      <c r="I1221" s="181">
        <v>3.7721</v>
      </c>
      <c r="J1221" s="181">
        <v>3.8473999999999999</v>
      </c>
      <c r="K1221" s="181">
        <v>3.7149000000000001</v>
      </c>
      <c r="L1221" s="181">
        <v>3.6438999999999999</v>
      </c>
      <c r="M1221" s="181">
        <v>3.5352999999999999</v>
      </c>
      <c r="N1221" s="181">
        <v>3.5103</v>
      </c>
      <c r="O1221" s="181">
        <v>4.3762999999999996</v>
      </c>
      <c r="P1221" s="181">
        <v>4.7153999999999998</v>
      </c>
      <c r="Q1221" s="181">
        <v>6.4238999999999997</v>
      </c>
      <c r="R1221" s="181">
        <v>3.5093000000000001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44679</v>
      </c>
      <c r="E1222" s="181">
        <v>3497.8805000000002</v>
      </c>
      <c r="F1222" s="181">
        <v>3.0013000000000001</v>
      </c>
      <c r="G1222" s="181">
        <v>2.8849</v>
      </c>
      <c r="H1222" s="181">
        <v>3.1034000000000002</v>
      </c>
      <c r="I1222" s="181">
        <v>3.6619999999999999</v>
      </c>
      <c r="J1222" s="181">
        <v>3.8334000000000001</v>
      </c>
      <c r="K1222" s="181">
        <v>3.7273000000000001</v>
      </c>
      <c r="L1222" s="181">
        <v>3.6747000000000001</v>
      </c>
      <c r="M1222" s="181">
        <v>3.5506000000000002</v>
      </c>
      <c r="N1222" s="181">
        <v>3.5209999999999999</v>
      </c>
      <c r="O1222" s="181">
        <v>4.3559999999999999</v>
      </c>
      <c r="P1222" s="181">
        <v>5.4943999999999997</v>
      </c>
      <c r="Q1222" s="181">
        <v>6.8579999999999997</v>
      </c>
      <c r="R1222" s="181">
        <v>3.5024999999999999</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426</v>
      </c>
      <c r="C1223" s="177">
        <v>102009</v>
      </c>
      <c r="D1223" s="180">
        <v>44679</v>
      </c>
      <c r="E1223" s="181">
        <v>3196.0057000000002</v>
      </c>
      <c r="F1223" s="181">
        <v>2.3653</v>
      </c>
      <c r="G1223" s="181">
        <v>2.2486999999999999</v>
      </c>
      <c r="H1223" s="181">
        <v>2.4672000000000001</v>
      </c>
      <c r="I1223" s="181">
        <v>3.0253999999999999</v>
      </c>
      <c r="J1223" s="181">
        <v>3.1985999999999999</v>
      </c>
      <c r="K1223" s="181">
        <v>3.0872000000000002</v>
      </c>
      <c r="L1223" s="181">
        <v>3.0255000000000001</v>
      </c>
      <c r="M1223" s="181">
        <v>2.8953000000000002</v>
      </c>
      <c r="N1223" s="181">
        <v>2.8633000000000002</v>
      </c>
      <c r="O1223" s="181">
        <v>3.7073999999999998</v>
      </c>
      <c r="P1223" s="181">
        <v>4.8164999999999996</v>
      </c>
      <c r="Q1223" s="181">
        <v>6.3562000000000003</v>
      </c>
      <c r="R1223" s="181">
        <v>2.8586999999999998</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44679</v>
      </c>
      <c r="E1224" s="181">
        <v>3476.2651000000001</v>
      </c>
      <c r="F1224" s="181">
        <v>2.9024000000000001</v>
      </c>
      <c r="G1224" s="181">
        <v>2.7848000000000002</v>
      </c>
      <c r="H1224" s="181">
        <v>3.0032999999999999</v>
      </c>
      <c r="I1224" s="181">
        <v>3.5619000000000001</v>
      </c>
      <c r="J1224" s="181">
        <v>3.7361</v>
      </c>
      <c r="K1224" s="181">
        <v>3.6274999999999999</v>
      </c>
      <c r="L1224" s="181">
        <v>3.5733999999999999</v>
      </c>
      <c r="M1224" s="181">
        <v>3.4483999999999999</v>
      </c>
      <c r="N1224" s="181">
        <v>3.4201999999999999</v>
      </c>
      <c r="O1224" s="181">
        <v>4.2652000000000001</v>
      </c>
      <c r="P1224" s="181">
        <v>5.4165999999999999</v>
      </c>
      <c r="Q1224" s="181">
        <v>6.8794000000000004</v>
      </c>
      <c r="R1224" s="181">
        <v>3.4102999999999999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1975</v>
      </c>
      <c r="C1225" s="177">
        <v>145971</v>
      </c>
      <c r="D1225" s="180">
        <v>44679</v>
      </c>
      <c r="E1225" s="181">
        <v>1148.9280000000001</v>
      </c>
      <c r="F1225" s="181">
        <v>2.9483999999999999</v>
      </c>
      <c r="G1225" s="181">
        <v>3.2677999999999998</v>
      </c>
      <c r="H1225" s="181">
        <v>3.2570000000000001</v>
      </c>
      <c r="I1225" s="181">
        <v>3.5653999999999999</v>
      </c>
      <c r="J1225" s="181">
        <v>3.43</v>
      </c>
      <c r="K1225" s="181">
        <v>3.2233000000000001</v>
      </c>
      <c r="L1225" s="181">
        <v>3.1840000000000002</v>
      </c>
      <c r="M1225" s="181">
        <v>3.0861000000000001</v>
      </c>
      <c r="N1225" s="181">
        <v>3.0783</v>
      </c>
      <c r="O1225" s="181">
        <v>4.0228000000000002</v>
      </c>
      <c r="P1225" s="181"/>
      <c r="Q1225" s="181">
        <v>4.3125999999999998</v>
      </c>
      <c r="R1225" s="181">
        <v>3.081</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1976</v>
      </c>
      <c r="C1226" s="177">
        <v>145968</v>
      </c>
      <c r="D1226" s="180">
        <v>44679</v>
      </c>
      <c r="E1226" s="181">
        <v>1145.8024</v>
      </c>
      <c r="F1226" s="181">
        <v>2.8258000000000001</v>
      </c>
      <c r="G1226" s="181">
        <v>3.1480999999999999</v>
      </c>
      <c r="H1226" s="181">
        <v>3.1374</v>
      </c>
      <c r="I1226" s="181">
        <v>3.4449999999999998</v>
      </c>
      <c r="J1226" s="181">
        <v>3.3094999999999999</v>
      </c>
      <c r="K1226" s="181">
        <v>3.1017000000000001</v>
      </c>
      <c r="L1226" s="181">
        <v>3.0788000000000002</v>
      </c>
      <c r="M1226" s="181">
        <v>2.9883000000000002</v>
      </c>
      <c r="N1226" s="181">
        <v>2.9839000000000002</v>
      </c>
      <c r="O1226" s="181">
        <v>3.9363000000000001</v>
      </c>
      <c r="P1226" s="181"/>
      <c r="Q1226" s="181">
        <v>4.2260999999999997</v>
      </c>
      <c r="R1226" s="181">
        <v>2.9925999999999999</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2.8874489795918366</v>
      </c>
      <c r="G1227" s="183">
        <v>2.7876479591836736</v>
      </c>
      <c r="H1227" s="183">
        <v>2.9346602040816339</v>
      </c>
      <c r="I1227" s="183">
        <v>3.4148908163265315</v>
      </c>
      <c r="J1227" s="183">
        <v>3.5078418367346949</v>
      </c>
      <c r="K1227" s="183">
        <v>3.4416928571428591</v>
      </c>
      <c r="L1227" s="183">
        <v>3.387761224489795</v>
      </c>
      <c r="M1227" s="183">
        <v>3.2689244897959191</v>
      </c>
      <c r="N1227" s="183">
        <v>3.2451724489795937</v>
      </c>
      <c r="O1227" s="183">
        <v>4.0950191011235955</v>
      </c>
      <c r="P1227" s="183">
        <v>5.1951645569620268</v>
      </c>
      <c r="Q1227" s="183">
        <v>5.9943051020408129</v>
      </c>
      <c r="R1227" s="183">
        <v>3.2878382022471908</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3.0053999999999998</v>
      </c>
      <c r="G1228" s="183">
        <v>2.8931</v>
      </c>
      <c r="H1228" s="183">
        <v>3.0691000000000002</v>
      </c>
      <c r="I1228" s="183">
        <v>3.5918000000000001</v>
      </c>
      <c r="J1228" s="183">
        <v>3.6983999999999999</v>
      </c>
      <c r="K1228" s="183">
        <v>3.63645</v>
      </c>
      <c r="L1228" s="183">
        <v>3.5651999999999999</v>
      </c>
      <c r="M1228" s="183">
        <v>3.4352</v>
      </c>
      <c r="N1228" s="183">
        <v>3.4077999999999999</v>
      </c>
      <c r="O1228" s="183">
        <v>4.2417999999999996</v>
      </c>
      <c r="P1228" s="183">
        <v>5.3997999999999999</v>
      </c>
      <c r="Q1228" s="183">
        <v>6.8100000000000005</v>
      </c>
      <c r="R1228" s="183">
        <v>3.3866999999999998</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970</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971</v>
      </c>
      <c r="B1231" s="177" t="s">
        <v>972</v>
      </c>
      <c r="C1231" s="177">
        <v>100365</v>
      </c>
      <c r="D1231" s="180">
        <v>44679</v>
      </c>
      <c r="E1231" s="181">
        <v>71.013900000000007</v>
      </c>
      <c r="F1231" s="181">
        <v>-105.7277</v>
      </c>
      <c r="G1231" s="181">
        <v>-59.908200000000001</v>
      </c>
      <c r="H1231" s="181">
        <v>0.51400000000000001</v>
      </c>
      <c r="I1231" s="181">
        <v>21.1982</v>
      </c>
      <c r="J1231" s="181">
        <v>-12.6492</v>
      </c>
      <c r="K1231" s="181">
        <v>0.50380000000000003</v>
      </c>
      <c r="L1231" s="181">
        <v>-3.0840000000000001</v>
      </c>
      <c r="M1231" s="181">
        <v>-0.28410000000000002</v>
      </c>
      <c r="N1231" s="181">
        <v>-0.38030000000000003</v>
      </c>
      <c r="O1231" s="181">
        <v>6.5096999999999996</v>
      </c>
      <c r="P1231" s="181">
        <v>6.3465999999999996</v>
      </c>
      <c r="Q1231" s="181">
        <v>8.5779999999999994</v>
      </c>
      <c r="R1231" s="181">
        <v>2.2029999999999998</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971</v>
      </c>
      <c r="B1232" s="177" t="s">
        <v>973</v>
      </c>
      <c r="C1232" s="177">
        <v>120743</v>
      </c>
      <c r="D1232" s="180">
        <v>44679</v>
      </c>
      <c r="E1232" s="181">
        <v>76.406700000000001</v>
      </c>
      <c r="F1232" s="181">
        <v>-105.1262</v>
      </c>
      <c r="G1232" s="181">
        <v>-59.2956</v>
      </c>
      <c r="H1232" s="181">
        <v>1.1126</v>
      </c>
      <c r="I1232" s="181">
        <v>21.805099999999999</v>
      </c>
      <c r="J1232" s="181">
        <v>-12.055300000000001</v>
      </c>
      <c r="K1232" s="181">
        <v>1.1053999999999999</v>
      </c>
      <c r="L1232" s="181">
        <v>-2.4923000000000002</v>
      </c>
      <c r="M1232" s="181">
        <v>0.316</v>
      </c>
      <c r="N1232" s="181">
        <v>0.21920000000000001</v>
      </c>
      <c r="O1232" s="181">
        <v>7.1013000000000002</v>
      </c>
      <c r="P1232" s="181">
        <v>6.9953000000000003</v>
      </c>
      <c r="Q1232" s="181">
        <v>8.2664000000000009</v>
      </c>
      <c r="R1232" s="181">
        <v>2.7989000000000002</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971</v>
      </c>
      <c r="B1233" s="177" t="s">
        <v>974</v>
      </c>
      <c r="C1233" s="177">
        <v>143702</v>
      </c>
      <c r="D1233" s="180">
        <v>44679</v>
      </c>
      <c r="E1233" s="181">
        <v>13.886100000000001</v>
      </c>
      <c r="F1233" s="181">
        <v>-131.4768</v>
      </c>
      <c r="G1233" s="181">
        <v>-29.8916</v>
      </c>
      <c r="H1233" s="181">
        <v>19.2591</v>
      </c>
      <c r="I1233" s="181">
        <v>16.744299999999999</v>
      </c>
      <c r="J1233" s="181">
        <v>-10.729200000000001</v>
      </c>
      <c r="K1233" s="181">
        <v>2.5244</v>
      </c>
      <c r="L1233" s="181">
        <v>-0.72099999999999997</v>
      </c>
      <c r="M1233" s="181">
        <v>2.8593999999999999</v>
      </c>
      <c r="N1233" s="181">
        <v>0.43759999999999999</v>
      </c>
      <c r="O1233" s="181">
        <v>7.9509999999999996</v>
      </c>
      <c r="P1233" s="181"/>
      <c r="Q1233" s="181">
        <v>8.9899000000000004</v>
      </c>
      <c r="R1233" s="181">
        <v>3.3003</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971</v>
      </c>
      <c r="B1234" s="177" t="s">
        <v>975</v>
      </c>
      <c r="C1234" s="177">
        <v>143704</v>
      </c>
      <c r="D1234" s="180">
        <v>44679</v>
      </c>
      <c r="E1234" s="181">
        <v>14.057</v>
      </c>
      <c r="F1234" s="181">
        <v>-131.4308</v>
      </c>
      <c r="G1234" s="181">
        <v>-29.615200000000002</v>
      </c>
      <c r="H1234" s="181">
        <v>19.509899999999998</v>
      </c>
      <c r="I1234" s="181">
        <v>17.0307</v>
      </c>
      <c r="J1234" s="181">
        <v>-10.213200000000001</v>
      </c>
      <c r="K1234" s="181">
        <v>2.9058000000000002</v>
      </c>
      <c r="L1234" s="181">
        <v>-0.39019999999999999</v>
      </c>
      <c r="M1234" s="181">
        <v>3.1776</v>
      </c>
      <c r="N1234" s="181">
        <v>0.74029999999999996</v>
      </c>
      <c r="O1234" s="181">
        <v>8.2911000000000001</v>
      </c>
      <c r="P1234" s="181"/>
      <c r="Q1234" s="181">
        <v>9.3400999999999996</v>
      </c>
      <c r="R1234" s="181">
        <v>3.6231</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-118.44037499999999</v>
      </c>
      <c r="G1235" s="183">
        <v>-44.67765</v>
      </c>
      <c r="H1235" s="183">
        <v>10.0989</v>
      </c>
      <c r="I1235" s="183">
        <v>19.194574999999997</v>
      </c>
      <c r="J1235" s="183">
        <v>-11.411725000000001</v>
      </c>
      <c r="K1235" s="183">
        <v>1.7598499999999999</v>
      </c>
      <c r="L1235" s="183">
        <v>-1.671875</v>
      </c>
      <c r="M1235" s="183">
        <v>1.5172249999999998</v>
      </c>
      <c r="N1235" s="183">
        <v>0.25419999999999998</v>
      </c>
      <c r="O1235" s="183">
        <v>7.4632750000000003</v>
      </c>
      <c r="P1235" s="183">
        <v>6.6709499999999995</v>
      </c>
      <c r="Q1235" s="183">
        <v>8.7935999999999996</v>
      </c>
      <c r="R1235" s="183">
        <v>2.981325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-118.57925</v>
      </c>
      <c r="G1236" s="183">
        <v>-44.593600000000002</v>
      </c>
      <c r="H1236" s="183">
        <v>10.18585</v>
      </c>
      <c r="I1236" s="183">
        <v>19.114449999999998</v>
      </c>
      <c r="J1236" s="183">
        <v>-11.392250000000001</v>
      </c>
      <c r="K1236" s="183">
        <v>1.8149</v>
      </c>
      <c r="L1236" s="183">
        <v>-1.6066500000000001</v>
      </c>
      <c r="M1236" s="183">
        <v>1.5877000000000001</v>
      </c>
      <c r="N1236" s="183">
        <v>0.32840000000000003</v>
      </c>
      <c r="O1236" s="183">
        <v>7.5261499999999995</v>
      </c>
      <c r="P1236" s="183">
        <v>6.6709499999999995</v>
      </c>
      <c r="Q1236" s="183">
        <v>8.7839500000000008</v>
      </c>
      <c r="R1236" s="183">
        <v>3.0495999999999999</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976</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977</v>
      </c>
      <c r="B1239" s="177" t="s">
        <v>978</v>
      </c>
      <c r="C1239" s="177">
        <v>103192</v>
      </c>
      <c r="D1239" s="180">
        <v>44679</v>
      </c>
      <c r="E1239" s="181">
        <v>536.95590000000004</v>
      </c>
      <c r="F1239" s="181">
        <v>3.8954</v>
      </c>
      <c r="G1239" s="181">
        <v>3.5878999999999999</v>
      </c>
      <c r="H1239" s="181">
        <v>4.2295999999999996</v>
      </c>
      <c r="I1239" s="181">
        <v>5.3487</v>
      </c>
      <c r="J1239" s="181">
        <v>2.9998999999999998</v>
      </c>
      <c r="K1239" s="181">
        <v>3.8332999999999999</v>
      </c>
      <c r="L1239" s="181">
        <v>3.4821</v>
      </c>
      <c r="M1239" s="181">
        <v>3.4</v>
      </c>
      <c r="N1239" s="181">
        <v>3.6682000000000001</v>
      </c>
      <c r="O1239" s="181">
        <v>5.9958</v>
      </c>
      <c r="P1239" s="181">
        <v>6.383</v>
      </c>
      <c r="Q1239" s="181">
        <v>7.2626999999999997</v>
      </c>
      <c r="R1239" s="181">
        <v>5.2872000000000003</v>
      </c>
      <c r="S1239" s="124" t="s">
        <v>1901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977</v>
      </c>
      <c r="B1240" s="177" t="s">
        <v>979</v>
      </c>
      <c r="C1240" s="177">
        <v>119523</v>
      </c>
      <c r="D1240" s="180">
        <v>44679</v>
      </c>
      <c r="E1240" s="181">
        <v>579.82240000000002</v>
      </c>
      <c r="F1240" s="181">
        <v>4.7282000000000002</v>
      </c>
      <c r="G1240" s="181">
        <v>4.4185999999999996</v>
      </c>
      <c r="H1240" s="181">
        <v>5.0598000000000001</v>
      </c>
      <c r="I1240" s="181">
        <v>6.1806000000000001</v>
      </c>
      <c r="J1240" s="181">
        <v>3.8302999999999998</v>
      </c>
      <c r="K1240" s="181">
        <v>4.6715</v>
      </c>
      <c r="L1240" s="181">
        <v>4.3281000000000001</v>
      </c>
      <c r="M1240" s="181">
        <v>4.2538999999999998</v>
      </c>
      <c r="N1240" s="181">
        <v>4.5285000000000002</v>
      </c>
      <c r="O1240" s="181">
        <v>6.8708999999999998</v>
      </c>
      <c r="P1240" s="181">
        <v>7.2672999999999996</v>
      </c>
      <c r="Q1240" s="181">
        <v>8.2234999999999996</v>
      </c>
      <c r="R1240" s="181">
        <v>6.1429</v>
      </c>
      <c r="S1240" s="124" t="s">
        <v>1901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977</v>
      </c>
      <c r="B1241" s="177" t="s">
        <v>980</v>
      </c>
      <c r="C1241" s="177">
        <v>120513</v>
      </c>
      <c r="D1241" s="180">
        <v>44679</v>
      </c>
      <c r="E1241" s="181">
        <v>2595.8805000000002</v>
      </c>
      <c r="F1241" s="181">
        <v>2.8096000000000001</v>
      </c>
      <c r="G1241" s="181">
        <v>5.1319999999999997</v>
      </c>
      <c r="H1241" s="181">
        <v>5.5547000000000004</v>
      </c>
      <c r="I1241" s="181">
        <v>6.5490000000000004</v>
      </c>
      <c r="J1241" s="181">
        <v>3.5819999999999999</v>
      </c>
      <c r="K1241" s="181">
        <v>4.1562999999999999</v>
      </c>
      <c r="L1241" s="181">
        <v>4.0303000000000004</v>
      </c>
      <c r="M1241" s="181">
        <v>3.9542000000000002</v>
      </c>
      <c r="N1241" s="181">
        <v>4.1239999999999997</v>
      </c>
      <c r="O1241" s="181">
        <v>6.4055</v>
      </c>
      <c r="P1241" s="181">
        <v>6.9394</v>
      </c>
      <c r="Q1241" s="181">
        <v>7.8967999999999998</v>
      </c>
      <c r="R1241" s="181">
        <v>5.4874999999999998</v>
      </c>
      <c r="S1241" s="124" t="s">
        <v>1900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977</v>
      </c>
      <c r="B1242" s="177" t="s">
        <v>981</v>
      </c>
      <c r="C1242" s="177">
        <v>112214</v>
      </c>
      <c r="D1242" s="180">
        <v>44679</v>
      </c>
      <c r="E1242" s="181">
        <v>2502.1462000000001</v>
      </c>
      <c r="F1242" s="181">
        <v>2.4742000000000002</v>
      </c>
      <c r="G1242" s="181">
        <v>4.8007</v>
      </c>
      <c r="H1242" s="181">
        <v>5.2256999999999998</v>
      </c>
      <c r="I1242" s="181">
        <v>6.2203999999999997</v>
      </c>
      <c r="J1242" s="181">
        <v>3.2536999999999998</v>
      </c>
      <c r="K1242" s="181">
        <v>3.8334999999999999</v>
      </c>
      <c r="L1242" s="181">
        <v>3.7092999999999998</v>
      </c>
      <c r="M1242" s="181">
        <v>3.6347999999999998</v>
      </c>
      <c r="N1242" s="181">
        <v>3.8010999999999999</v>
      </c>
      <c r="O1242" s="181">
        <v>6.0792999999999999</v>
      </c>
      <c r="P1242" s="181">
        <v>6.5185000000000004</v>
      </c>
      <c r="Q1242" s="181">
        <v>7.5759999999999996</v>
      </c>
      <c r="R1242" s="181">
        <v>5.1593</v>
      </c>
      <c r="S1242" s="124" t="s">
        <v>1900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977</v>
      </c>
      <c r="B1243" s="177" t="s">
        <v>2020</v>
      </c>
      <c r="C1243" s="177">
        <v>150165</v>
      </c>
      <c r="D1243" s="180">
        <v>44679</v>
      </c>
      <c r="E1243" s="181">
        <v>32.933300000000003</v>
      </c>
      <c r="F1243" s="181">
        <v>11.4191</v>
      </c>
      <c r="G1243" s="181">
        <v>7.5041000000000002</v>
      </c>
      <c r="H1243" s="181">
        <v>5.8330000000000002</v>
      </c>
      <c r="I1243" s="181">
        <v>5.8361999999999998</v>
      </c>
      <c r="J1243" s="181">
        <v>2.1131000000000002</v>
      </c>
      <c r="K1243" s="181">
        <v>3.2271999999999998</v>
      </c>
      <c r="L1243" s="181">
        <v>3.1444999999999999</v>
      </c>
      <c r="M1243" s="181">
        <v>2.9567000000000001</v>
      </c>
      <c r="N1243" s="181">
        <v>3.2494999999999998</v>
      </c>
      <c r="O1243" s="181">
        <v>5.3952999999999998</v>
      </c>
      <c r="P1243" s="181">
        <v>6.0054999999999996</v>
      </c>
      <c r="Q1243" s="181">
        <v>7.4774000000000003</v>
      </c>
      <c r="R1243" s="181">
        <v>4.6567999999999996</v>
      </c>
      <c r="S1243" s="124" t="s">
        <v>1901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977</v>
      </c>
      <c r="B1244" s="177" t="s">
        <v>2021</v>
      </c>
      <c r="C1244" s="177">
        <v>150169</v>
      </c>
      <c r="D1244" s="180">
        <v>44679</v>
      </c>
      <c r="E1244" s="181">
        <v>35.234400000000001</v>
      </c>
      <c r="F1244" s="181">
        <v>12.3316</v>
      </c>
      <c r="G1244" s="181">
        <v>8.3966999999999992</v>
      </c>
      <c r="H1244" s="181">
        <v>6.7422000000000004</v>
      </c>
      <c r="I1244" s="181">
        <v>6.7382999999999997</v>
      </c>
      <c r="J1244" s="181">
        <v>3.0118999999999998</v>
      </c>
      <c r="K1244" s="181">
        <v>4.1417999999999999</v>
      </c>
      <c r="L1244" s="181">
        <v>4.0526</v>
      </c>
      <c r="M1244" s="181">
        <v>3.8431000000000002</v>
      </c>
      <c r="N1244" s="181">
        <v>4.1337999999999999</v>
      </c>
      <c r="O1244" s="181">
        <v>6.2731000000000003</v>
      </c>
      <c r="P1244" s="181">
        <v>6.8174000000000001</v>
      </c>
      <c r="Q1244" s="181">
        <v>7.8239999999999998</v>
      </c>
      <c r="R1244" s="181">
        <v>5.5319000000000003</v>
      </c>
      <c r="S1244" s="124" t="s">
        <v>1901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977</v>
      </c>
      <c r="B1245" s="177" t="s">
        <v>2040</v>
      </c>
      <c r="C1245" s="177">
        <v>150291</v>
      </c>
      <c r="D1245" s="180"/>
      <c r="E1245" s="181"/>
      <c r="F1245" s="181"/>
      <c r="G1245" s="181"/>
      <c r="H1245" s="181"/>
      <c r="I1245" s="181"/>
      <c r="J1245" s="181"/>
      <c r="K1245" s="181"/>
      <c r="L1245" s="181"/>
      <c r="M1245" s="181"/>
      <c r="N1245" s="181"/>
      <c r="O1245" s="181"/>
      <c r="P1245" s="181"/>
      <c r="Q1245" s="181"/>
      <c r="R1245" s="181"/>
      <c r="S1245" s="124" t="s">
        <v>1901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977</v>
      </c>
      <c r="B1246" s="177" t="s">
        <v>2041</v>
      </c>
      <c r="C1246" s="177">
        <v>150294</v>
      </c>
      <c r="D1246" s="180"/>
      <c r="E1246" s="181"/>
      <c r="F1246" s="181"/>
      <c r="G1246" s="181"/>
      <c r="H1246" s="181"/>
      <c r="I1246" s="181"/>
      <c r="J1246" s="181"/>
      <c r="K1246" s="181"/>
      <c r="L1246" s="181"/>
      <c r="M1246" s="181"/>
      <c r="N1246" s="181"/>
      <c r="O1246" s="181"/>
      <c r="P1246" s="181"/>
      <c r="Q1246" s="181"/>
      <c r="R1246" s="181"/>
      <c r="S1246" s="124" t="s">
        <v>1901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977</v>
      </c>
      <c r="B1247" s="177" t="s">
        <v>982</v>
      </c>
      <c r="C1247" s="177">
        <v>112029</v>
      </c>
      <c r="D1247" s="180"/>
      <c r="E1247" s="181"/>
      <c r="F1247" s="181"/>
      <c r="G1247" s="181"/>
      <c r="H1247" s="181"/>
      <c r="I1247" s="181"/>
      <c r="J1247" s="181"/>
      <c r="K1247" s="181"/>
      <c r="L1247" s="181"/>
      <c r="M1247" s="181"/>
      <c r="N1247" s="181"/>
      <c r="O1247" s="181"/>
      <c r="P1247" s="181"/>
      <c r="Q1247" s="181"/>
      <c r="R1247" s="181"/>
      <c r="S1247" s="124" t="s">
        <v>1901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977</v>
      </c>
      <c r="B1248" s="177" t="s">
        <v>983</v>
      </c>
      <c r="C1248" s="177">
        <v>119410</v>
      </c>
      <c r="D1248" s="180"/>
      <c r="E1248" s="181"/>
      <c r="F1248" s="181"/>
      <c r="G1248" s="181"/>
      <c r="H1248" s="181"/>
      <c r="I1248" s="181"/>
      <c r="J1248" s="181"/>
      <c r="K1248" s="181"/>
      <c r="L1248" s="181"/>
      <c r="M1248" s="181"/>
      <c r="N1248" s="181"/>
      <c r="O1248" s="181"/>
      <c r="P1248" s="181"/>
      <c r="Q1248" s="181"/>
      <c r="R1248" s="181"/>
      <c r="S1248" s="124" t="s">
        <v>1901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977</v>
      </c>
      <c r="B1249" s="177" t="s">
        <v>984</v>
      </c>
      <c r="C1249" s="177">
        <v>118291</v>
      </c>
      <c r="D1249" s="180">
        <v>44679</v>
      </c>
      <c r="E1249" s="181">
        <v>34.927300000000002</v>
      </c>
      <c r="F1249" s="181">
        <v>0.83599999999999997</v>
      </c>
      <c r="G1249" s="181">
        <v>2.7873999999999999</v>
      </c>
      <c r="H1249" s="181">
        <v>3.5255999999999998</v>
      </c>
      <c r="I1249" s="181">
        <v>5.3064</v>
      </c>
      <c r="J1249" s="181">
        <v>3.4552999999999998</v>
      </c>
      <c r="K1249" s="181">
        <v>3.7997000000000001</v>
      </c>
      <c r="L1249" s="181">
        <v>3.6356000000000002</v>
      </c>
      <c r="M1249" s="181">
        <v>3.4691000000000001</v>
      </c>
      <c r="N1249" s="181">
        <v>3.5533000000000001</v>
      </c>
      <c r="O1249" s="181">
        <v>5.5858999999999996</v>
      </c>
      <c r="P1249" s="181">
        <v>6.2446999999999999</v>
      </c>
      <c r="Q1249" s="181">
        <v>7.4090999999999996</v>
      </c>
      <c r="R1249" s="181">
        <v>4.5800999999999998</v>
      </c>
      <c r="S1249" s="124" t="s">
        <v>1901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977</v>
      </c>
      <c r="B1250" s="177" t="s">
        <v>985</v>
      </c>
      <c r="C1250" s="177">
        <v>102913</v>
      </c>
      <c r="D1250" s="180">
        <v>44679</v>
      </c>
      <c r="E1250" s="181">
        <v>34.292000000000002</v>
      </c>
      <c r="F1250" s="181">
        <v>0.53220000000000001</v>
      </c>
      <c r="G1250" s="181">
        <v>2.4841000000000002</v>
      </c>
      <c r="H1250" s="181">
        <v>3.2408000000000001</v>
      </c>
      <c r="I1250" s="181">
        <v>5.0271999999999997</v>
      </c>
      <c r="J1250" s="181">
        <v>3.2328999999999999</v>
      </c>
      <c r="K1250" s="181">
        <v>3.5648</v>
      </c>
      <c r="L1250" s="181">
        <v>3.3875000000000002</v>
      </c>
      <c r="M1250" s="181">
        <v>3.2113</v>
      </c>
      <c r="N1250" s="181">
        <v>3.2900999999999998</v>
      </c>
      <c r="O1250" s="181">
        <v>5.3258000000000001</v>
      </c>
      <c r="P1250" s="181">
        <v>6.0015999999999998</v>
      </c>
      <c r="Q1250" s="181">
        <v>7.4447999999999999</v>
      </c>
      <c r="R1250" s="181">
        <v>4.3144999999999998</v>
      </c>
      <c r="S1250" s="124" t="s">
        <v>1901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977</v>
      </c>
      <c r="B1251" s="177" t="s">
        <v>986</v>
      </c>
      <c r="C1251" s="177">
        <v>133925</v>
      </c>
      <c r="D1251" s="180">
        <v>44679</v>
      </c>
      <c r="E1251" s="181">
        <v>16.495200000000001</v>
      </c>
      <c r="F1251" s="181">
        <v>1.5489999999999999</v>
      </c>
      <c r="G1251" s="181">
        <v>3.0249000000000001</v>
      </c>
      <c r="H1251" s="181">
        <v>3.4794999999999998</v>
      </c>
      <c r="I1251" s="181">
        <v>5.1593</v>
      </c>
      <c r="J1251" s="181">
        <v>3.4361999999999999</v>
      </c>
      <c r="K1251" s="181">
        <v>3.9573</v>
      </c>
      <c r="L1251" s="181">
        <v>3.8841000000000001</v>
      </c>
      <c r="M1251" s="181">
        <v>3.6857000000000002</v>
      </c>
      <c r="N1251" s="181">
        <v>3.8165</v>
      </c>
      <c r="O1251" s="181">
        <v>6.0533999999999999</v>
      </c>
      <c r="P1251" s="181">
        <v>6.6284000000000001</v>
      </c>
      <c r="Q1251" s="181">
        <v>7.2614000000000001</v>
      </c>
      <c r="R1251" s="181">
        <v>4.9863999999999997</v>
      </c>
      <c r="S1251" s="124" t="s">
        <v>1901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977</v>
      </c>
      <c r="B1252" s="177" t="s">
        <v>987</v>
      </c>
      <c r="C1252" s="177">
        <v>133926</v>
      </c>
      <c r="D1252" s="180">
        <v>44679</v>
      </c>
      <c r="E1252" s="181">
        <v>16.1328</v>
      </c>
      <c r="F1252" s="181">
        <v>1.1313</v>
      </c>
      <c r="G1252" s="181">
        <v>2.7155999999999998</v>
      </c>
      <c r="H1252" s="181">
        <v>3.1694</v>
      </c>
      <c r="I1252" s="181">
        <v>4.8665000000000003</v>
      </c>
      <c r="J1252" s="181">
        <v>3.1393</v>
      </c>
      <c r="K1252" s="181">
        <v>3.6627999999999998</v>
      </c>
      <c r="L1252" s="181">
        <v>3.5872999999999999</v>
      </c>
      <c r="M1252" s="181">
        <v>3.3860000000000001</v>
      </c>
      <c r="N1252" s="181">
        <v>3.5143</v>
      </c>
      <c r="O1252" s="181">
        <v>5.7484999999999999</v>
      </c>
      <c r="P1252" s="181">
        <v>6.3140000000000001</v>
      </c>
      <c r="Q1252" s="181">
        <v>6.9282000000000004</v>
      </c>
      <c r="R1252" s="181">
        <v>4.6932</v>
      </c>
      <c r="S1252" s="124" t="s">
        <v>1901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977</v>
      </c>
      <c r="B1253" s="177" t="s">
        <v>988</v>
      </c>
      <c r="C1253" s="177">
        <v>140220</v>
      </c>
      <c r="D1253" s="180"/>
      <c r="E1253" s="181"/>
      <c r="F1253" s="181"/>
      <c r="G1253" s="181"/>
      <c r="H1253" s="181"/>
      <c r="I1253" s="181"/>
      <c r="J1253" s="181"/>
      <c r="K1253" s="181"/>
      <c r="L1253" s="181"/>
      <c r="M1253" s="181"/>
      <c r="N1253" s="181"/>
      <c r="O1253" s="181"/>
      <c r="P1253" s="181"/>
      <c r="Q1253" s="181"/>
      <c r="R1253" s="181"/>
      <c r="S1253" s="124" t="s">
        <v>1901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977</v>
      </c>
      <c r="B1254" s="177" t="s">
        <v>989</v>
      </c>
      <c r="C1254" s="177">
        <v>140207</v>
      </c>
      <c r="D1254" s="180"/>
      <c r="E1254" s="181"/>
      <c r="F1254" s="181"/>
      <c r="G1254" s="181"/>
      <c r="H1254" s="181"/>
      <c r="I1254" s="181"/>
      <c r="J1254" s="181"/>
      <c r="K1254" s="181"/>
      <c r="L1254" s="181"/>
      <c r="M1254" s="181"/>
      <c r="N1254" s="181"/>
      <c r="O1254" s="181"/>
      <c r="P1254" s="181"/>
      <c r="Q1254" s="181"/>
      <c r="R1254" s="181"/>
      <c r="S1254" s="124" t="s">
        <v>1901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977</v>
      </c>
      <c r="B1255" s="177" t="s">
        <v>1829</v>
      </c>
      <c r="C1255" s="177">
        <v>113135</v>
      </c>
      <c r="D1255" s="180">
        <v>44679</v>
      </c>
      <c r="E1255" s="181">
        <v>32.143300000000004</v>
      </c>
      <c r="F1255" s="181">
        <v>3.6341000000000001</v>
      </c>
      <c r="G1255" s="181">
        <v>3.6347999999999998</v>
      </c>
      <c r="H1255" s="181">
        <v>3.6038000000000001</v>
      </c>
      <c r="I1255" s="181">
        <v>3.5708000000000002</v>
      </c>
      <c r="J1255" s="181">
        <v>6.9233000000000002</v>
      </c>
      <c r="K1255" s="181">
        <v>83.564999999999998</v>
      </c>
      <c r="L1255" s="181">
        <v>53.582900000000002</v>
      </c>
      <c r="M1255" s="181">
        <v>47.174500000000002</v>
      </c>
      <c r="N1255" s="181">
        <v>36.9268</v>
      </c>
      <c r="O1255" s="181">
        <v>13.859</v>
      </c>
      <c r="P1255" s="181">
        <v>11.568899999999999</v>
      </c>
      <c r="Q1255" s="181">
        <v>10.4343</v>
      </c>
      <c r="R1255" s="181">
        <v>25.056899999999999</v>
      </c>
      <c r="S1255" s="124" t="s">
        <v>1901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977</v>
      </c>
      <c r="B1256" s="177" t="s">
        <v>1830</v>
      </c>
      <c r="C1256" s="177">
        <v>118530</v>
      </c>
      <c r="D1256" s="180">
        <v>44679</v>
      </c>
      <c r="E1256" s="181">
        <v>28.277699999999999</v>
      </c>
      <c r="F1256" s="181">
        <v>3.6145</v>
      </c>
      <c r="G1256" s="181">
        <v>3.6152000000000002</v>
      </c>
      <c r="H1256" s="181">
        <v>3.5981999999999998</v>
      </c>
      <c r="I1256" s="181">
        <v>3.5676999999999999</v>
      </c>
      <c r="J1256" s="181">
        <v>6.9189999999999996</v>
      </c>
      <c r="K1256" s="181">
        <v>13.4147</v>
      </c>
      <c r="L1256" s="181">
        <v>17.134399999999999</v>
      </c>
      <c r="M1256" s="181">
        <v>21.302</v>
      </c>
      <c r="N1256" s="181">
        <v>17.2881</v>
      </c>
      <c r="O1256" s="181">
        <v>8.3947000000000003</v>
      </c>
      <c r="P1256" s="181">
        <v>8.4718</v>
      </c>
      <c r="Q1256" s="181">
        <v>9.2066999999999997</v>
      </c>
      <c r="R1256" s="181">
        <v>15.923999999999999</v>
      </c>
      <c r="S1256" s="124" t="s">
        <v>1901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977</v>
      </c>
      <c r="B1257" s="177" t="s">
        <v>1891</v>
      </c>
      <c r="C1257" s="177">
        <v>100503</v>
      </c>
      <c r="D1257" s="180">
        <v>44679</v>
      </c>
      <c r="E1257" s="181">
        <v>59.626996444213397</v>
      </c>
      <c r="F1257" s="181">
        <v>3.6943999999999999</v>
      </c>
      <c r="G1257" s="181">
        <v>3.613</v>
      </c>
      <c r="H1257" s="181">
        <v>3.5910000000000002</v>
      </c>
      <c r="I1257" s="181">
        <v>3.5678999999999998</v>
      </c>
      <c r="J1257" s="181">
        <v>6.9200999999999997</v>
      </c>
      <c r="K1257" s="181">
        <v>83.562399999999997</v>
      </c>
      <c r="L1257" s="181">
        <v>53.582999999999998</v>
      </c>
      <c r="M1257" s="181">
        <v>47.1723</v>
      </c>
      <c r="N1257" s="181">
        <v>36.926499999999997</v>
      </c>
      <c r="O1257" s="181">
        <v>13.288600000000001</v>
      </c>
      <c r="P1257" s="181">
        <v>10.2791</v>
      </c>
      <c r="Q1257" s="181">
        <v>8.3612000000000002</v>
      </c>
      <c r="R1257" s="181">
        <v>25.0565</v>
      </c>
      <c r="S1257" s="124" t="s">
        <v>1901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977</v>
      </c>
      <c r="B1258" s="177" t="s">
        <v>1892</v>
      </c>
      <c r="C1258" s="177">
        <v>118528</v>
      </c>
      <c r="D1258" s="180">
        <v>44679</v>
      </c>
      <c r="E1258" s="181">
        <v>20.213957739993099</v>
      </c>
      <c r="F1258" s="181">
        <v>3.6109</v>
      </c>
      <c r="G1258" s="181">
        <v>3.7042000000000002</v>
      </c>
      <c r="H1258" s="181">
        <v>3.613</v>
      </c>
      <c r="I1258" s="181">
        <v>3.5788000000000002</v>
      </c>
      <c r="J1258" s="181">
        <v>6.9301000000000004</v>
      </c>
      <c r="K1258" s="181">
        <v>13.415100000000001</v>
      </c>
      <c r="L1258" s="181">
        <v>17.135400000000001</v>
      </c>
      <c r="M1258" s="181">
        <v>21.304300000000001</v>
      </c>
      <c r="N1258" s="181">
        <v>17.288900000000002</v>
      </c>
      <c r="O1258" s="181">
        <v>7.8673999999999999</v>
      </c>
      <c r="P1258" s="181">
        <v>7.2464000000000004</v>
      </c>
      <c r="Q1258" s="181">
        <v>7.4238</v>
      </c>
      <c r="R1258" s="181">
        <v>15.924799999999999</v>
      </c>
      <c r="S1258" s="124" t="s">
        <v>1901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977</v>
      </c>
      <c r="B1259" s="177" t="s">
        <v>990</v>
      </c>
      <c r="C1259" s="177">
        <v>147990</v>
      </c>
      <c r="D1259" s="180"/>
      <c r="E1259" s="181"/>
      <c r="F1259" s="181"/>
      <c r="G1259" s="181"/>
      <c r="H1259" s="181"/>
      <c r="I1259" s="181"/>
      <c r="J1259" s="181"/>
      <c r="K1259" s="181"/>
      <c r="L1259" s="181"/>
      <c r="M1259" s="181"/>
      <c r="N1259" s="181"/>
      <c r="O1259" s="181"/>
      <c r="P1259" s="181"/>
      <c r="Q1259" s="181"/>
      <c r="R1259" s="181"/>
      <c r="S1259" s="124" t="s">
        <v>1901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977</v>
      </c>
      <c r="B1260" s="177" t="s">
        <v>991</v>
      </c>
      <c r="C1260" s="177">
        <v>147991</v>
      </c>
      <c r="D1260" s="180"/>
      <c r="E1260" s="181"/>
      <c r="F1260" s="181"/>
      <c r="G1260" s="181"/>
      <c r="H1260" s="181"/>
      <c r="I1260" s="181"/>
      <c r="J1260" s="181"/>
      <c r="K1260" s="181"/>
      <c r="L1260" s="181"/>
      <c r="M1260" s="181"/>
      <c r="N1260" s="181"/>
      <c r="O1260" s="181"/>
      <c r="P1260" s="181"/>
      <c r="Q1260" s="181"/>
      <c r="R1260" s="181"/>
      <c r="S1260" s="124" t="s">
        <v>1901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977</v>
      </c>
      <c r="B1261" s="177" t="s">
        <v>1831</v>
      </c>
      <c r="C1261" s="177">
        <v>148000</v>
      </c>
      <c r="D1261" s="180">
        <v>44679</v>
      </c>
      <c r="E1261" s="181">
        <v>0.34250000000000003</v>
      </c>
      <c r="F1261" s="181">
        <v>10.66</v>
      </c>
      <c r="G1261" s="181">
        <v>10.6663</v>
      </c>
      <c r="H1261" s="181">
        <v>10.678800000000001</v>
      </c>
      <c r="I1261" s="181">
        <v>11.4207</v>
      </c>
      <c r="J1261" s="181">
        <v>11.1045</v>
      </c>
      <c r="K1261" s="181"/>
      <c r="L1261" s="181"/>
      <c r="M1261" s="181"/>
      <c r="N1261" s="181"/>
      <c r="O1261" s="181"/>
      <c r="P1261" s="181"/>
      <c r="Q1261" s="181">
        <v>11.2242</v>
      </c>
      <c r="R1261" s="181"/>
      <c r="S1261" s="124" t="s">
        <v>1901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977</v>
      </c>
      <c r="B1262" s="177" t="s">
        <v>1832</v>
      </c>
      <c r="C1262" s="177">
        <v>147999</v>
      </c>
      <c r="D1262" s="180">
        <v>44679</v>
      </c>
      <c r="E1262" s="181">
        <v>0.3503</v>
      </c>
      <c r="F1262" s="181">
        <v>10.422599999999999</v>
      </c>
      <c r="G1262" s="181">
        <v>10.428599999999999</v>
      </c>
      <c r="H1262" s="181">
        <v>11.9354</v>
      </c>
      <c r="I1262" s="181">
        <v>11.1653</v>
      </c>
      <c r="J1262" s="181">
        <v>11.1974</v>
      </c>
      <c r="K1262" s="181"/>
      <c r="L1262" s="181"/>
      <c r="M1262" s="181"/>
      <c r="N1262" s="181"/>
      <c r="O1262" s="181"/>
      <c r="P1262" s="181"/>
      <c r="Q1262" s="181">
        <v>11.3485</v>
      </c>
      <c r="R1262" s="181"/>
      <c r="S1262" s="124" t="s">
        <v>1901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977</v>
      </c>
      <c r="B1263" s="177" t="s">
        <v>1893</v>
      </c>
      <c r="C1263" s="177">
        <v>147995</v>
      </c>
      <c r="D1263" s="180">
        <v>44679</v>
      </c>
      <c r="E1263" s="181">
        <v>0.15790000000000001</v>
      </c>
      <c r="F1263" s="181">
        <v>23.130500000000001</v>
      </c>
      <c r="G1263" s="181">
        <v>7.7102000000000004</v>
      </c>
      <c r="H1263" s="181">
        <v>9.9257000000000009</v>
      </c>
      <c r="I1263" s="181">
        <v>10.8355</v>
      </c>
      <c r="J1263" s="181">
        <v>11.292400000000001</v>
      </c>
      <c r="K1263" s="181"/>
      <c r="L1263" s="181"/>
      <c r="M1263" s="181"/>
      <c r="N1263" s="181"/>
      <c r="O1263" s="181"/>
      <c r="P1263" s="181"/>
      <c r="Q1263" s="181">
        <v>11.1401</v>
      </c>
      <c r="R1263" s="181"/>
      <c r="S1263" s="124" t="s">
        <v>1901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977</v>
      </c>
      <c r="B1264" s="177" t="s">
        <v>1894</v>
      </c>
      <c r="C1264" s="177">
        <v>147996</v>
      </c>
      <c r="D1264" s="180">
        <v>44679</v>
      </c>
      <c r="E1264" s="181">
        <v>0.1628</v>
      </c>
      <c r="F1264" s="181">
        <v>22.433900000000001</v>
      </c>
      <c r="G1264" s="181">
        <v>14.9651</v>
      </c>
      <c r="H1264" s="181">
        <v>12.8431</v>
      </c>
      <c r="I1264" s="181">
        <v>12.016500000000001</v>
      </c>
      <c r="J1264" s="181">
        <v>10.949299999999999</v>
      </c>
      <c r="K1264" s="181"/>
      <c r="L1264" s="181"/>
      <c r="M1264" s="181"/>
      <c r="N1264" s="181"/>
      <c r="O1264" s="181"/>
      <c r="P1264" s="181"/>
      <c r="Q1264" s="181">
        <v>11.206099999999999</v>
      </c>
      <c r="R1264" s="181"/>
      <c r="S1264" s="124" t="s">
        <v>1901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977</v>
      </c>
      <c r="B1265" s="177" t="s">
        <v>992</v>
      </c>
      <c r="C1265" s="177">
        <v>102452</v>
      </c>
      <c r="D1265" s="180">
        <v>44679</v>
      </c>
      <c r="E1265" s="181">
        <v>46.878799999999998</v>
      </c>
      <c r="F1265" s="181">
        <v>0.62290000000000001</v>
      </c>
      <c r="G1265" s="181">
        <v>3.1930999999999998</v>
      </c>
      <c r="H1265" s="181">
        <v>4.0072999999999999</v>
      </c>
      <c r="I1265" s="181">
        <v>4.8212999999999999</v>
      </c>
      <c r="J1265" s="181">
        <v>2.6078000000000001</v>
      </c>
      <c r="K1265" s="181">
        <v>3.2079</v>
      </c>
      <c r="L1265" s="181">
        <v>3.0228000000000002</v>
      </c>
      <c r="M1265" s="181">
        <v>3.3348</v>
      </c>
      <c r="N1265" s="181">
        <v>3.7814000000000001</v>
      </c>
      <c r="O1265" s="181">
        <v>6.0754999999999999</v>
      </c>
      <c r="P1265" s="181">
        <v>6.2972000000000001</v>
      </c>
      <c r="Q1265" s="181">
        <v>7.1216999999999997</v>
      </c>
      <c r="R1265" s="181">
        <v>5.7294</v>
      </c>
      <c r="S1265" s="124" t="s">
        <v>1901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977</v>
      </c>
      <c r="B1266" s="177" t="s">
        <v>993</v>
      </c>
      <c r="C1266" s="177">
        <v>118942</v>
      </c>
      <c r="D1266" s="180">
        <v>44679</v>
      </c>
      <c r="E1266" s="181">
        <v>49.8812</v>
      </c>
      <c r="F1266" s="181">
        <v>1.3171999999999999</v>
      </c>
      <c r="G1266" s="181">
        <v>3.8306</v>
      </c>
      <c r="H1266" s="181">
        <v>4.6558999999999999</v>
      </c>
      <c r="I1266" s="181">
        <v>5.4710000000000001</v>
      </c>
      <c r="J1266" s="181">
        <v>3.2593000000000001</v>
      </c>
      <c r="K1266" s="181">
        <v>3.8635000000000002</v>
      </c>
      <c r="L1266" s="181">
        <v>3.6749999999999998</v>
      </c>
      <c r="M1266" s="181">
        <v>3.9798</v>
      </c>
      <c r="N1266" s="181">
        <v>4.4268999999999998</v>
      </c>
      <c r="O1266" s="181">
        <v>6.7203999999999997</v>
      </c>
      <c r="P1266" s="181">
        <v>6.9564000000000004</v>
      </c>
      <c r="Q1266" s="181">
        <v>7.8494000000000002</v>
      </c>
      <c r="R1266" s="181">
        <v>6.3765000000000001</v>
      </c>
      <c r="S1266" s="124" t="s">
        <v>1901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977</v>
      </c>
      <c r="B1267" s="177" t="s">
        <v>994</v>
      </c>
      <c r="C1267" s="177">
        <v>104344</v>
      </c>
      <c r="D1267" s="180">
        <v>44679</v>
      </c>
      <c r="E1267" s="181">
        <v>16.781400000000001</v>
      </c>
      <c r="F1267" s="181">
        <v>1.0874999999999999</v>
      </c>
      <c r="G1267" s="181">
        <v>1.2325999999999999</v>
      </c>
      <c r="H1267" s="181">
        <v>2.1448</v>
      </c>
      <c r="I1267" s="181">
        <v>5.6681999999999997</v>
      </c>
      <c r="J1267" s="181">
        <v>1.7706999999999999</v>
      </c>
      <c r="K1267" s="181">
        <v>3.2080000000000002</v>
      </c>
      <c r="L1267" s="181">
        <v>3.3460999999999999</v>
      </c>
      <c r="M1267" s="181">
        <v>3.0979999999999999</v>
      </c>
      <c r="N1267" s="181">
        <v>3.2339000000000002</v>
      </c>
      <c r="O1267" s="181">
        <v>0.79269999999999996</v>
      </c>
      <c r="P1267" s="181">
        <v>3.0642999999999998</v>
      </c>
      <c r="Q1267" s="181">
        <v>3.3875000000000002</v>
      </c>
      <c r="R1267" s="181">
        <v>3.1053000000000002</v>
      </c>
      <c r="S1267" s="124" t="s">
        <v>1901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977</v>
      </c>
      <c r="B1268" s="177" t="s">
        <v>995</v>
      </c>
      <c r="C1268" s="177">
        <v>120066</v>
      </c>
      <c r="D1268" s="180">
        <v>44679</v>
      </c>
      <c r="E1268" s="181">
        <v>17.963100000000001</v>
      </c>
      <c r="F1268" s="181">
        <v>1.4224000000000001</v>
      </c>
      <c r="G1268" s="181">
        <v>1.6257999999999999</v>
      </c>
      <c r="H1268" s="181">
        <v>2.5266000000000002</v>
      </c>
      <c r="I1268" s="181">
        <v>6.0838999999999999</v>
      </c>
      <c r="J1268" s="181">
        <v>2.1867999999999999</v>
      </c>
      <c r="K1268" s="181">
        <v>3.6263999999999998</v>
      </c>
      <c r="L1268" s="181">
        <v>3.7764000000000002</v>
      </c>
      <c r="M1268" s="181">
        <v>3.6636000000000002</v>
      </c>
      <c r="N1268" s="181">
        <v>3.8732000000000002</v>
      </c>
      <c r="O1268" s="181">
        <v>1.5491999999999999</v>
      </c>
      <c r="P1268" s="181">
        <v>3.8639999999999999</v>
      </c>
      <c r="Q1268" s="181">
        <v>6.2126999999999999</v>
      </c>
      <c r="R1268" s="181">
        <v>3.85</v>
      </c>
      <c r="S1268" s="124" t="s">
        <v>1901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977</v>
      </c>
      <c r="B1269" s="177" t="s">
        <v>996</v>
      </c>
      <c r="C1269" s="177">
        <v>101619</v>
      </c>
      <c r="D1269" s="180">
        <v>44679</v>
      </c>
      <c r="E1269" s="181">
        <v>434.21940000000001</v>
      </c>
      <c r="F1269" s="181">
        <v>-2.5131999999999999</v>
      </c>
      <c r="G1269" s="181">
        <v>2.3849</v>
      </c>
      <c r="H1269" s="181">
        <v>7.4871999999999996</v>
      </c>
      <c r="I1269" s="181">
        <v>5.5019999999999998</v>
      </c>
      <c r="J1269" s="181">
        <v>4.2983000000000002</v>
      </c>
      <c r="K1269" s="181">
        <v>2.9152999999999998</v>
      </c>
      <c r="L1269" s="181">
        <v>2.3736999999999999</v>
      </c>
      <c r="M1269" s="181">
        <v>3.3405</v>
      </c>
      <c r="N1269" s="181">
        <v>3.9891000000000001</v>
      </c>
      <c r="O1269" s="181">
        <v>6.4336000000000002</v>
      </c>
      <c r="P1269" s="181">
        <v>6.7702999999999998</v>
      </c>
      <c r="Q1269" s="181">
        <v>7.7805999999999997</v>
      </c>
      <c r="R1269" s="181">
        <v>5.8639999999999999</v>
      </c>
      <c r="S1269" s="124" t="s">
        <v>1900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977</v>
      </c>
      <c r="B1270" s="177" t="s">
        <v>997</v>
      </c>
      <c r="C1270" s="177">
        <v>120398</v>
      </c>
      <c r="D1270" s="180">
        <v>44679</v>
      </c>
      <c r="E1270" s="181">
        <v>438.61770000000001</v>
      </c>
      <c r="F1270" s="181">
        <v>-2.3881000000000001</v>
      </c>
      <c r="G1270" s="181">
        <v>2.5053000000000001</v>
      </c>
      <c r="H1270" s="181">
        <v>7.6074999999999999</v>
      </c>
      <c r="I1270" s="181">
        <v>5.6223000000000001</v>
      </c>
      <c r="J1270" s="181">
        <v>4.4185999999999996</v>
      </c>
      <c r="K1270" s="181">
        <v>3.0363000000000002</v>
      </c>
      <c r="L1270" s="181">
        <v>2.4950999999999999</v>
      </c>
      <c r="M1270" s="181">
        <v>3.4632000000000001</v>
      </c>
      <c r="N1270" s="181">
        <v>4.1111000000000004</v>
      </c>
      <c r="O1270" s="181">
        <v>6.5467000000000004</v>
      </c>
      <c r="P1270" s="181">
        <v>6.8989000000000003</v>
      </c>
      <c r="Q1270" s="181">
        <v>7.9726999999999997</v>
      </c>
      <c r="R1270" s="181">
        <v>5.9825999999999997</v>
      </c>
      <c r="S1270" s="124" t="s">
        <v>1900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977</v>
      </c>
      <c r="B1271" s="177" t="s">
        <v>998</v>
      </c>
      <c r="C1271" s="177">
        <v>118371</v>
      </c>
      <c r="D1271" s="180">
        <v>44679</v>
      </c>
      <c r="E1271" s="181">
        <v>31.8963</v>
      </c>
      <c r="F1271" s="181">
        <v>-8.5805000000000007</v>
      </c>
      <c r="G1271" s="181">
        <v>-1.4112</v>
      </c>
      <c r="H1271" s="181">
        <v>2.306</v>
      </c>
      <c r="I1271" s="181">
        <v>5.1680999999999999</v>
      </c>
      <c r="J1271" s="181">
        <v>2.2968000000000002</v>
      </c>
      <c r="K1271" s="181">
        <v>3.6072000000000002</v>
      </c>
      <c r="L1271" s="181">
        <v>3.5428999999999999</v>
      </c>
      <c r="M1271" s="181">
        <v>3.4727999999999999</v>
      </c>
      <c r="N1271" s="181">
        <v>3.6274000000000002</v>
      </c>
      <c r="O1271" s="181">
        <v>5.9222000000000001</v>
      </c>
      <c r="P1271" s="181">
        <v>6.5007000000000001</v>
      </c>
      <c r="Q1271" s="181">
        <v>7.7062999999999997</v>
      </c>
      <c r="R1271" s="181">
        <v>4.8662999999999998</v>
      </c>
      <c r="S1271" s="124" t="s">
        <v>1901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977</v>
      </c>
      <c r="B1272" s="177" t="s">
        <v>999</v>
      </c>
      <c r="C1272" s="177">
        <v>108632</v>
      </c>
      <c r="D1272" s="180">
        <v>44679</v>
      </c>
      <c r="E1272" s="181">
        <v>31.386700000000001</v>
      </c>
      <c r="F1272" s="181">
        <v>-8.8360000000000003</v>
      </c>
      <c r="G1272" s="181">
        <v>-1.6666000000000001</v>
      </c>
      <c r="H1272" s="181">
        <v>2.0442</v>
      </c>
      <c r="I1272" s="181">
        <v>4.9173999999999998</v>
      </c>
      <c r="J1272" s="181">
        <v>2.0405000000000002</v>
      </c>
      <c r="K1272" s="181">
        <v>3.3403</v>
      </c>
      <c r="L1272" s="181">
        <v>3.2822</v>
      </c>
      <c r="M1272" s="181">
        <v>3.2219000000000002</v>
      </c>
      <c r="N1272" s="181">
        <v>3.3820999999999999</v>
      </c>
      <c r="O1272" s="181">
        <v>5.6889000000000003</v>
      </c>
      <c r="P1272" s="181">
        <v>6.2744999999999997</v>
      </c>
      <c r="Q1272" s="181">
        <v>7.2748999999999997</v>
      </c>
      <c r="R1272" s="181">
        <v>4.6287000000000003</v>
      </c>
      <c r="S1272" s="124" t="s">
        <v>1901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977</v>
      </c>
      <c r="B1273" s="177" t="s">
        <v>1000</v>
      </c>
      <c r="C1273" s="177">
        <v>104726</v>
      </c>
      <c r="D1273" s="180">
        <v>44679</v>
      </c>
      <c r="E1273" s="181">
        <v>3079.0664000000002</v>
      </c>
      <c r="F1273" s="181">
        <v>0.55600000000000005</v>
      </c>
      <c r="G1273" s="181">
        <v>2.8868</v>
      </c>
      <c r="H1273" s="181">
        <v>3.4113000000000002</v>
      </c>
      <c r="I1273" s="181">
        <v>4.9641999999999999</v>
      </c>
      <c r="J1273" s="181">
        <v>3.1728000000000001</v>
      </c>
      <c r="K1273" s="181">
        <v>3.6614</v>
      </c>
      <c r="L1273" s="181">
        <v>3.4306999999999999</v>
      </c>
      <c r="M1273" s="181">
        <v>3.2496999999999998</v>
      </c>
      <c r="N1273" s="181">
        <v>3.4085000000000001</v>
      </c>
      <c r="O1273" s="181">
        <v>5.8933999999999997</v>
      </c>
      <c r="P1273" s="181">
        <v>6.3529999999999998</v>
      </c>
      <c r="Q1273" s="181">
        <v>7.6337999999999999</v>
      </c>
      <c r="R1273" s="181">
        <v>4.8754999999999997</v>
      </c>
      <c r="S1273" s="124" t="s">
        <v>1901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977</v>
      </c>
      <c r="B1274" s="177" t="s">
        <v>1001</v>
      </c>
      <c r="C1274" s="177">
        <v>120570</v>
      </c>
      <c r="D1274" s="180">
        <v>44679</v>
      </c>
      <c r="E1274" s="181">
        <v>3180.0612000000001</v>
      </c>
      <c r="F1274" s="181">
        <v>0.88729999999999998</v>
      </c>
      <c r="G1274" s="181">
        <v>3.2168999999999999</v>
      </c>
      <c r="H1274" s="181">
        <v>3.7448000000000001</v>
      </c>
      <c r="I1274" s="181">
        <v>5.3010999999999999</v>
      </c>
      <c r="J1274" s="181">
        <v>3.5068999999999999</v>
      </c>
      <c r="K1274" s="181">
        <v>3.9956999999999998</v>
      </c>
      <c r="L1274" s="181">
        <v>3.7671999999999999</v>
      </c>
      <c r="M1274" s="181">
        <v>3.5886</v>
      </c>
      <c r="N1274" s="181">
        <v>3.7505999999999999</v>
      </c>
      <c r="O1274" s="181">
        <v>6.2298999999999998</v>
      </c>
      <c r="P1274" s="181">
        <v>6.7062999999999997</v>
      </c>
      <c r="Q1274" s="181">
        <v>7.7217000000000002</v>
      </c>
      <c r="R1274" s="181">
        <v>5.2194000000000003</v>
      </c>
      <c r="S1274" s="124" t="s">
        <v>1901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977</v>
      </c>
      <c r="B1275" s="177" t="s">
        <v>1002</v>
      </c>
      <c r="C1275" s="177">
        <v>143607</v>
      </c>
      <c r="D1275" s="180">
        <v>44679</v>
      </c>
      <c r="E1275" s="181">
        <v>30.296399999999998</v>
      </c>
      <c r="F1275" s="181">
        <v>0</v>
      </c>
      <c r="G1275" s="181">
        <v>3.2938999999999998</v>
      </c>
      <c r="H1275" s="181">
        <v>3.7029999999999998</v>
      </c>
      <c r="I1275" s="181">
        <v>5.2319000000000004</v>
      </c>
      <c r="J1275" s="181">
        <v>3.645</v>
      </c>
      <c r="K1275" s="181">
        <v>3.7545000000000002</v>
      </c>
      <c r="L1275" s="181">
        <v>3.6448999999999998</v>
      </c>
      <c r="M1275" s="181">
        <v>3.3805000000000001</v>
      </c>
      <c r="N1275" s="181">
        <v>3.4445000000000001</v>
      </c>
      <c r="O1275" s="181">
        <v>4.3375000000000004</v>
      </c>
      <c r="P1275" s="181">
        <v>5.3925999999999998</v>
      </c>
      <c r="Q1275" s="181">
        <v>7.3666</v>
      </c>
      <c r="R1275" s="181">
        <v>14.1418</v>
      </c>
      <c r="S1275" s="124" t="s">
        <v>1901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977</v>
      </c>
      <c r="B1276" s="177" t="s">
        <v>1003</v>
      </c>
      <c r="C1276" s="177">
        <v>143612</v>
      </c>
      <c r="D1276" s="180">
        <v>44679</v>
      </c>
      <c r="E1276" s="181">
        <v>30.6999</v>
      </c>
      <c r="F1276" s="181">
        <v>0.59450000000000003</v>
      </c>
      <c r="G1276" s="181">
        <v>3.8851</v>
      </c>
      <c r="H1276" s="181">
        <v>4.3007</v>
      </c>
      <c r="I1276" s="181">
        <v>5.8318000000000003</v>
      </c>
      <c r="J1276" s="181">
        <v>4.2262000000000004</v>
      </c>
      <c r="K1276" s="181">
        <v>4.2880000000000003</v>
      </c>
      <c r="L1276" s="181">
        <v>4.1031000000000004</v>
      </c>
      <c r="M1276" s="181">
        <v>3.7900999999999998</v>
      </c>
      <c r="N1276" s="181">
        <v>3.8323</v>
      </c>
      <c r="O1276" s="181">
        <v>4.5606</v>
      </c>
      <c r="P1276" s="181">
        <v>5.5702999999999996</v>
      </c>
      <c r="Q1276" s="181">
        <v>7.0354999999999999</v>
      </c>
      <c r="R1276" s="181">
        <v>14.450200000000001</v>
      </c>
      <c r="S1276" s="124" t="s">
        <v>1901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977</v>
      </c>
      <c r="B1277" s="177" t="s">
        <v>1004</v>
      </c>
      <c r="C1277" s="177">
        <v>133805</v>
      </c>
      <c r="D1277" s="180">
        <v>44679</v>
      </c>
      <c r="E1277" s="181">
        <v>2732.4674</v>
      </c>
      <c r="F1277" s="181">
        <v>3.8260999999999998</v>
      </c>
      <c r="G1277" s="181">
        <v>4.5076999999999998</v>
      </c>
      <c r="H1277" s="181">
        <v>6.5648999999999997</v>
      </c>
      <c r="I1277" s="181">
        <v>6.1626000000000003</v>
      </c>
      <c r="J1277" s="181">
        <v>2.9237000000000002</v>
      </c>
      <c r="K1277" s="181">
        <v>3.0363000000000002</v>
      </c>
      <c r="L1277" s="181">
        <v>2.9184999999999999</v>
      </c>
      <c r="M1277" s="181">
        <v>3.2448000000000001</v>
      </c>
      <c r="N1277" s="181">
        <v>3.5777000000000001</v>
      </c>
      <c r="O1277" s="181">
        <v>5.9397000000000002</v>
      </c>
      <c r="P1277" s="181">
        <v>6.5002000000000004</v>
      </c>
      <c r="Q1277" s="181">
        <v>7.3605</v>
      </c>
      <c r="R1277" s="181">
        <v>5.5481999999999996</v>
      </c>
      <c r="S1277" s="124" t="s">
        <v>1901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977</v>
      </c>
      <c r="B1278" s="177" t="s">
        <v>1005</v>
      </c>
      <c r="C1278" s="177">
        <v>133810</v>
      </c>
      <c r="D1278" s="180">
        <v>44679</v>
      </c>
      <c r="E1278" s="181">
        <v>2907.7644</v>
      </c>
      <c r="F1278" s="181">
        <v>4.5960999999999999</v>
      </c>
      <c r="G1278" s="181">
        <v>5.2786</v>
      </c>
      <c r="H1278" s="181">
        <v>7.3364000000000003</v>
      </c>
      <c r="I1278" s="181">
        <v>6.9326999999999996</v>
      </c>
      <c r="J1278" s="181">
        <v>3.6861000000000002</v>
      </c>
      <c r="K1278" s="181">
        <v>3.7938999999999998</v>
      </c>
      <c r="L1278" s="181">
        <v>3.6850000000000001</v>
      </c>
      <c r="M1278" s="181">
        <v>4.0227000000000004</v>
      </c>
      <c r="N1278" s="181">
        <v>4.3724999999999996</v>
      </c>
      <c r="O1278" s="181">
        <v>6.7458999999999998</v>
      </c>
      <c r="P1278" s="181">
        <v>7.3041999999999998</v>
      </c>
      <c r="Q1278" s="181">
        <v>8.1928999999999998</v>
      </c>
      <c r="R1278" s="181">
        <v>6.3571</v>
      </c>
      <c r="S1278" s="124" t="s">
        <v>1901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977</v>
      </c>
      <c r="B1279" s="177" t="s">
        <v>1006</v>
      </c>
      <c r="C1279" s="177">
        <v>119809</v>
      </c>
      <c r="D1279" s="180">
        <v>44679</v>
      </c>
      <c r="E1279" s="181">
        <v>23.918700000000001</v>
      </c>
      <c r="F1279" s="181">
        <v>2.7469999999999999</v>
      </c>
      <c r="G1279" s="181">
        <v>3.5108000000000001</v>
      </c>
      <c r="H1279" s="181">
        <v>3.927</v>
      </c>
      <c r="I1279" s="181">
        <v>5.1177999999999999</v>
      </c>
      <c r="J1279" s="181">
        <v>3.6688999999999998</v>
      </c>
      <c r="K1279" s="181">
        <v>4.1589999999999998</v>
      </c>
      <c r="L1279" s="181">
        <v>4.0346000000000002</v>
      </c>
      <c r="M1279" s="181">
        <v>3.9445999999999999</v>
      </c>
      <c r="N1279" s="181">
        <v>4.0671999999999997</v>
      </c>
      <c r="O1279" s="181">
        <v>5.2487000000000004</v>
      </c>
      <c r="P1279" s="181">
        <v>6.1773999999999996</v>
      </c>
      <c r="Q1279" s="181">
        <v>7.7077</v>
      </c>
      <c r="R1279" s="181">
        <v>6.4768999999999997</v>
      </c>
      <c r="S1279" s="124" t="s">
        <v>1901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977</v>
      </c>
      <c r="B1280" s="177" t="s">
        <v>1007</v>
      </c>
      <c r="C1280" s="177">
        <v>118133</v>
      </c>
      <c r="D1280" s="180">
        <v>44679</v>
      </c>
      <c r="E1280" s="181">
        <v>23.017099999999999</v>
      </c>
      <c r="F1280" s="181">
        <v>2.0615999999999999</v>
      </c>
      <c r="G1280" s="181">
        <v>2.8551000000000002</v>
      </c>
      <c r="H1280" s="181">
        <v>3.2642000000000002</v>
      </c>
      <c r="I1280" s="181">
        <v>4.4588999999999999</v>
      </c>
      <c r="J1280" s="181">
        <v>3.0257999999999998</v>
      </c>
      <c r="K1280" s="181">
        <v>3.5171999999999999</v>
      </c>
      <c r="L1280" s="181">
        <v>3.3792</v>
      </c>
      <c r="M1280" s="181">
        <v>3.2816999999999998</v>
      </c>
      <c r="N1280" s="181">
        <v>3.3965000000000001</v>
      </c>
      <c r="O1280" s="181">
        <v>4.6303000000000001</v>
      </c>
      <c r="P1280" s="181">
        <v>5.6153000000000004</v>
      </c>
      <c r="Q1280" s="181">
        <v>7.5830000000000002</v>
      </c>
      <c r="R1280" s="181">
        <v>5.8056000000000001</v>
      </c>
      <c r="S1280" s="124" t="s">
        <v>1901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977</v>
      </c>
      <c r="B1281" s="177" t="s">
        <v>1008</v>
      </c>
      <c r="C1281" s="177">
        <v>101830</v>
      </c>
      <c r="D1281" s="180">
        <v>44679</v>
      </c>
      <c r="E1281" s="181">
        <v>32.4773</v>
      </c>
      <c r="F1281" s="181">
        <v>2.8098999999999998</v>
      </c>
      <c r="G1281" s="181">
        <v>3.3725000000000001</v>
      </c>
      <c r="H1281" s="181">
        <v>3.5506000000000002</v>
      </c>
      <c r="I1281" s="181">
        <v>4.8197000000000001</v>
      </c>
      <c r="J1281" s="181">
        <v>2.7726999999999999</v>
      </c>
      <c r="K1281" s="181">
        <v>3.2843</v>
      </c>
      <c r="L1281" s="181">
        <v>3.2122999999999999</v>
      </c>
      <c r="M1281" s="181">
        <v>3.0893000000000002</v>
      </c>
      <c r="N1281" s="181">
        <v>3.2212000000000001</v>
      </c>
      <c r="O1281" s="181">
        <v>4.2378999999999998</v>
      </c>
      <c r="P1281" s="181">
        <v>5.3356000000000003</v>
      </c>
      <c r="Q1281" s="181">
        <v>6.4265999999999996</v>
      </c>
      <c r="R1281" s="181">
        <v>5.1227999999999998</v>
      </c>
      <c r="S1281" s="124" t="s">
        <v>1901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977</v>
      </c>
      <c r="B1282" s="177" t="s">
        <v>1009</v>
      </c>
      <c r="C1282" s="177">
        <v>120315</v>
      </c>
      <c r="D1282" s="180">
        <v>44679</v>
      </c>
      <c r="E1282" s="181">
        <v>34.506</v>
      </c>
      <c r="F1282" s="181">
        <v>3.2793999999999999</v>
      </c>
      <c r="G1282" s="181">
        <v>3.9150999999999998</v>
      </c>
      <c r="H1282" s="181">
        <v>4.0831999999999997</v>
      </c>
      <c r="I1282" s="181">
        <v>5.3642000000000003</v>
      </c>
      <c r="J1282" s="181">
        <v>3.3123</v>
      </c>
      <c r="K1282" s="181">
        <v>3.8273999999999999</v>
      </c>
      <c r="L1282" s="181">
        <v>3.7591999999999999</v>
      </c>
      <c r="M1282" s="181">
        <v>3.64</v>
      </c>
      <c r="N1282" s="181">
        <v>3.7774000000000001</v>
      </c>
      <c r="O1282" s="181">
        <v>4.7926000000000002</v>
      </c>
      <c r="P1282" s="181">
        <v>5.9059999999999997</v>
      </c>
      <c r="Q1282" s="181">
        <v>7.3007</v>
      </c>
      <c r="R1282" s="181">
        <v>5.6923000000000004</v>
      </c>
      <c r="S1282" s="124" t="s">
        <v>1901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977</v>
      </c>
      <c r="B1283" s="177" t="s">
        <v>1010</v>
      </c>
      <c r="C1283" s="177">
        <v>140613</v>
      </c>
      <c r="D1283" s="180">
        <v>44679</v>
      </c>
      <c r="E1283" s="181">
        <v>1401.9413999999999</v>
      </c>
      <c r="F1283" s="181">
        <v>0.57540000000000002</v>
      </c>
      <c r="G1283" s="181">
        <v>2.7282000000000002</v>
      </c>
      <c r="H1283" s="181">
        <v>3.4586999999999999</v>
      </c>
      <c r="I1283" s="181">
        <v>4.8935000000000004</v>
      </c>
      <c r="J1283" s="181">
        <v>2.7006999999999999</v>
      </c>
      <c r="K1283" s="181">
        <v>3.6743999999999999</v>
      </c>
      <c r="L1283" s="181">
        <v>3.7151999999999998</v>
      </c>
      <c r="M1283" s="181">
        <v>3.7058</v>
      </c>
      <c r="N1283" s="181">
        <v>3.9198</v>
      </c>
      <c r="O1283" s="181">
        <v>6.0628000000000002</v>
      </c>
      <c r="P1283" s="181">
        <v>6.6635999999999997</v>
      </c>
      <c r="Q1283" s="181">
        <v>6.7130000000000001</v>
      </c>
      <c r="R1283" s="181">
        <v>5.1059999999999999</v>
      </c>
      <c r="S1283" s="124" t="s">
        <v>1901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977</v>
      </c>
      <c r="B1284" s="177" t="s">
        <v>1011</v>
      </c>
      <c r="C1284" s="177">
        <v>140620</v>
      </c>
      <c r="D1284" s="180">
        <v>44679</v>
      </c>
      <c r="E1284" s="181">
        <v>1340.0681999999999</v>
      </c>
      <c r="F1284" s="181">
        <v>-0.2233</v>
      </c>
      <c r="G1284" s="181">
        <v>1.9269000000000001</v>
      </c>
      <c r="H1284" s="181">
        <v>2.6577999999999999</v>
      </c>
      <c r="I1284" s="181">
        <v>4.0918000000000001</v>
      </c>
      <c r="J1284" s="181">
        <v>1.8988</v>
      </c>
      <c r="K1284" s="181">
        <v>2.8679999999999999</v>
      </c>
      <c r="L1284" s="181">
        <v>2.9020000000000001</v>
      </c>
      <c r="M1284" s="181">
        <v>2.8862000000000001</v>
      </c>
      <c r="N1284" s="181">
        <v>3.0908000000000002</v>
      </c>
      <c r="O1284" s="181">
        <v>5.2077</v>
      </c>
      <c r="P1284" s="181">
        <v>5.7447999999999997</v>
      </c>
      <c r="Q1284" s="181">
        <v>5.7907000000000002</v>
      </c>
      <c r="R1284" s="181">
        <v>4.2576999999999998</v>
      </c>
      <c r="S1284" s="124" t="s">
        <v>1901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977</v>
      </c>
      <c r="B1285" s="177" t="s">
        <v>1012</v>
      </c>
      <c r="C1285" s="177">
        <v>118840</v>
      </c>
      <c r="D1285" s="180">
        <v>44679</v>
      </c>
      <c r="E1285" s="181">
        <v>1969.8227999999999</v>
      </c>
      <c r="F1285" s="181">
        <v>3.6061999999999999</v>
      </c>
      <c r="G1285" s="181">
        <v>4.3832000000000004</v>
      </c>
      <c r="H1285" s="181">
        <v>4.6677999999999997</v>
      </c>
      <c r="I1285" s="181">
        <v>5.4599000000000002</v>
      </c>
      <c r="J1285" s="181">
        <v>3.4236</v>
      </c>
      <c r="K1285" s="181">
        <v>3.9247000000000001</v>
      </c>
      <c r="L1285" s="181">
        <v>3.7330999999999999</v>
      </c>
      <c r="M1285" s="181">
        <v>3.6032999999999999</v>
      </c>
      <c r="N1285" s="181">
        <v>3.7612999999999999</v>
      </c>
      <c r="O1285" s="181">
        <v>5.3044000000000002</v>
      </c>
      <c r="P1285" s="181">
        <v>6.0606999999999998</v>
      </c>
      <c r="Q1285" s="181">
        <v>7.0366</v>
      </c>
      <c r="R1285" s="181">
        <v>5.2183000000000002</v>
      </c>
      <c r="S1285" s="124" t="s">
        <v>1901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977</v>
      </c>
      <c r="B1286" s="177" t="s">
        <v>1013</v>
      </c>
      <c r="C1286" s="177">
        <v>107705</v>
      </c>
      <c r="D1286" s="180">
        <v>44679</v>
      </c>
      <c r="E1286" s="181">
        <v>1844.895</v>
      </c>
      <c r="F1286" s="181">
        <v>2.9916</v>
      </c>
      <c r="G1286" s="181">
        <v>3.7688000000000001</v>
      </c>
      <c r="H1286" s="181">
        <v>4.0536000000000003</v>
      </c>
      <c r="I1286" s="181">
        <v>4.8444000000000003</v>
      </c>
      <c r="J1286" s="181">
        <v>2.8128000000000002</v>
      </c>
      <c r="K1286" s="181">
        <v>3.2993999999999999</v>
      </c>
      <c r="L1286" s="181">
        <v>3.0918999999999999</v>
      </c>
      <c r="M1286" s="181">
        <v>2.9531000000000001</v>
      </c>
      <c r="N1286" s="181">
        <v>3.1023000000000001</v>
      </c>
      <c r="O1286" s="181">
        <v>4.6421000000000001</v>
      </c>
      <c r="P1286" s="181">
        <v>5.3647</v>
      </c>
      <c r="Q1286" s="181">
        <v>4.4211</v>
      </c>
      <c r="R1286" s="181">
        <v>4.5587999999999997</v>
      </c>
      <c r="S1286" s="124" t="s">
        <v>1901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977</v>
      </c>
      <c r="B1287" s="177" t="s">
        <v>1014</v>
      </c>
      <c r="C1287" s="177">
        <v>111753</v>
      </c>
      <c r="D1287" s="180">
        <v>44679</v>
      </c>
      <c r="E1287" s="181">
        <v>3052.3413999999998</v>
      </c>
      <c r="F1287" s="181">
        <v>11.7849</v>
      </c>
      <c r="G1287" s="181">
        <v>6.6570999999999998</v>
      </c>
      <c r="H1287" s="181">
        <v>5.1294000000000004</v>
      </c>
      <c r="I1287" s="181">
        <v>5.7241</v>
      </c>
      <c r="J1287" s="181">
        <v>2.9239999999999999</v>
      </c>
      <c r="K1287" s="181">
        <v>3.7461000000000002</v>
      </c>
      <c r="L1287" s="181">
        <v>3.6352000000000002</v>
      </c>
      <c r="M1287" s="181">
        <v>3.6053000000000002</v>
      </c>
      <c r="N1287" s="181">
        <v>3.9531999999999998</v>
      </c>
      <c r="O1287" s="181">
        <v>5.5633999999999997</v>
      </c>
      <c r="P1287" s="181">
        <v>6.2530000000000001</v>
      </c>
      <c r="Q1287" s="181">
        <v>7.6607000000000003</v>
      </c>
      <c r="R1287" s="181">
        <v>5.5015000000000001</v>
      </c>
      <c r="S1287" s="124" t="s">
        <v>1901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977</v>
      </c>
      <c r="B1288" s="177" t="s">
        <v>1015</v>
      </c>
      <c r="C1288" s="177">
        <v>118709</v>
      </c>
      <c r="D1288" s="180">
        <v>44679</v>
      </c>
      <c r="E1288" s="181">
        <v>3176.2628</v>
      </c>
      <c r="F1288" s="181">
        <v>12.4438</v>
      </c>
      <c r="G1288" s="181">
        <v>7.3160999999999996</v>
      </c>
      <c r="H1288" s="181">
        <v>5.7888999999999999</v>
      </c>
      <c r="I1288" s="181">
        <v>6.3853999999999997</v>
      </c>
      <c r="J1288" s="181">
        <v>3.5848</v>
      </c>
      <c r="K1288" s="181">
        <v>4.4120999999999997</v>
      </c>
      <c r="L1288" s="181">
        <v>4.3163</v>
      </c>
      <c r="M1288" s="181">
        <v>4.3007999999999997</v>
      </c>
      <c r="N1288" s="181">
        <v>4.6615000000000002</v>
      </c>
      <c r="O1288" s="181">
        <v>6.2042999999999999</v>
      </c>
      <c r="P1288" s="181">
        <v>6.7748999999999997</v>
      </c>
      <c r="Q1288" s="181">
        <v>7.8453999999999997</v>
      </c>
      <c r="R1288" s="181">
        <v>6.2289000000000003</v>
      </c>
      <c r="S1288" s="124" t="s">
        <v>1901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977</v>
      </c>
      <c r="B1289" s="177" t="s">
        <v>1016</v>
      </c>
      <c r="C1289" s="177">
        <v>138423</v>
      </c>
      <c r="D1289" s="180">
        <v>44679</v>
      </c>
      <c r="E1289" s="181">
        <v>24.158899999999999</v>
      </c>
      <c r="F1289" s="181">
        <v>-1.0576000000000001</v>
      </c>
      <c r="G1289" s="181">
        <v>2.4178000000000002</v>
      </c>
      <c r="H1289" s="181">
        <v>3.8662999999999998</v>
      </c>
      <c r="I1289" s="181">
        <v>5.4512</v>
      </c>
      <c r="J1289" s="181">
        <v>3.4851999999999999</v>
      </c>
      <c r="K1289" s="181">
        <v>3.7237</v>
      </c>
      <c r="L1289" s="181">
        <v>3.3138000000000001</v>
      </c>
      <c r="M1289" s="181">
        <v>3.0139</v>
      </c>
      <c r="N1289" s="181">
        <v>3.2101000000000002</v>
      </c>
      <c r="O1289" s="181">
        <v>-1.8593999999999999</v>
      </c>
      <c r="P1289" s="181">
        <v>1.6011</v>
      </c>
      <c r="Q1289" s="181">
        <v>6.1154000000000002</v>
      </c>
      <c r="R1289" s="181">
        <v>2.6743000000000001</v>
      </c>
      <c r="S1289" s="124" t="s">
        <v>1901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977</v>
      </c>
      <c r="B1290" s="177" t="s">
        <v>1017</v>
      </c>
      <c r="C1290" s="177">
        <v>138443</v>
      </c>
      <c r="D1290" s="180">
        <v>44679</v>
      </c>
      <c r="E1290" s="181">
        <v>25.614899999999999</v>
      </c>
      <c r="F1290" s="181">
        <v>-0.28499999999999998</v>
      </c>
      <c r="G1290" s="181">
        <v>3.2783000000000002</v>
      </c>
      <c r="H1290" s="181">
        <v>4.7473999999999998</v>
      </c>
      <c r="I1290" s="181">
        <v>6.3337000000000003</v>
      </c>
      <c r="J1290" s="181">
        <v>4.3692000000000002</v>
      </c>
      <c r="K1290" s="181">
        <v>4.6067999999999998</v>
      </c>
      <c r="L1290" s="181">
        <v>4.1417999999999999</v>
      </c>
      <c r="M1290" s="181">
        <v>3.8037000000000001</v>
      </c>
      <c r="N1290" s="181">
        <v>3.9864999999999999</v>
      </c>
      <c r="O1290" s="181">
        <v>-1.1359999999999999</v>
      </c>
      <c r="P1290" s="181">
        <v>2.3115999999999999</v>
      </c>
      <c r="Q1290" s="181">
        <v>5.6711999999999998</v>
      </c>
      <c r="R1290" s="181">
        <v>3.4245000000000001</v>
      </c>
      <c r="S1290" s="124" t="s">
        <v>1901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977</v>
      </c>
      <c r="B1291" s="177" t="s">
        <v>1018</v>
      </c>
      <c r="C1291" s="177">
        <v>106212</v>
      </c>
      <c r="D1291" s="180">
        <v>44679</v>
      </c>
      <c r="E1291" s="181">
        <v>2852.0603999999998</v>
      </c>
      <c r="F1291" s="181">
        <v>-0.73970000000000002</v>
      </c>
      <c r="G1291" s="181">
        <v>1.2087000000000001</v>
      </c>
      <c r="H1291" s="181">
        <v>3.0689000000000002</v>
      </c>
      <c r="I1291" s="181">
        <v>4.6508000000000003</v>
      </c>
      <c r="J1291" s="181">
        <v>2.8654000000000002</v>
      </c>
      <c r="K1291" s="181">
        <v>3.4241999999999999</v>
      </c>
      <c r="L1291" s="181">
        <v>3.2709999999999999</v>
      </c>
      <c r="M1291" s="181">
        <v>3.1987999999999999</v>
      </c>
      <c r="N1291" s="181">
        <v>3.3525</v>
      </c>
      <c r="O1291" s="181">
        <v>5.5293999999999999</v>
      </c>
      <c r="P1291" s="181">
        <v>6.1898999999999997</v>
      </c>
      <c r="Q1291" s="181">
        <v>7.3550000000000004</v>
      </c>
      <c r="R1291" s="181">
        <v>4.4478</v>
      </c>
      <c r="S1291" s="124" t="s">
        <v>1901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977</v>
      </c>
      <c r="B1292" s="177" t="s">
        <v>1019</v>
      </c>
      <c r="C1292" s="177">
        <v>119812</v>
      </c>
      <c r="D1292" s="180">
        <v>44679</v>
      </c>
      <c r="E1292" s="181">
        <v>2915.6025</v>
      </c>
      <c r="F1292" s="181">
        <v>-0.18029999999999999</v>
      </c>
      <c r="G1292" s="181">
        <v>1.7683</v>
      </c>
      <c r="H1292" s="181">
        <v>3.6297999999999999</v>
      </c>
      <c r="I1292" s="181">
        <v>5.2119999999999997</v>
      </c>
      <c r="J1292" s="181">
        <v>3.4289999999999998</v>
      </c>
      <c r="K1292" s="181">
        <v>3.9256000000000002</v>
      </c>
      <c r="L1292" s="181">
        <v>3.7866</v>
      </c>
      <c r="M1292" s="181">
        <v>3.7315</v>
      </c>
      <c r="N1292" s="181">
        <v>3.8957999999999999</v>
      </c>
      <c r="O1292" s="181">
        <v>6.1028000000000002</v>
      </c>
      <c r="P1292" s="181">
        <v>6.5815000000000001</v>
      </c>
      <c r="Q1292" s="181">
        <v>7.5782999999999996</v>
      </c>
      <c r="R1292" s="181">
        <v>5.0323000000000002</v>
      </c>
      <c r="S1292" s="124" t="s">
        <v>1901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977</v>
      </c>
      <c r="B1293" s="177" t="s">
        <v>1958</v>
      </c>
      <c r="C1293" s="177">
        <v>149519</v>
      </c>
      <c r="D1293" s="180">
        <v>44679</v>
      </c>
      <c r="E1293" s="181">
        <v>2834.2190000000001</v>
      </c>
      <c r="F1293" s="181">
        <v>-5.3669000000000002</v>
      </c>
      <c r="G1293" s="181">
        <v>1.8247</v>
      </c>
      <c r="H1293" s="181">
        <v>3.1328</v>
      </c>
      <c r="I1293" s="181">
        <v>4.4935999999999998</v>
      </c>
      <c r="J1293" s="181">
        <v>3.4504000000000001</v>
      </c>
      <c r="K1293" s="181">
        <v>3.7326999999999999</v>
      </c>
      <c r="L1293" s="181">
        <v>3.4508000000000001</v>
      </c>
      <c r="M1293" s="181">
        <v>3.2511000000000001</v>
      </c>
      <c r="N1293" s="181">
        <v>3.3839000000000001</v>
      </c>
      <c r="O1293" s="181">
        <v>-1.2390000000000001</v>
      </c>
      <c r="P1293" s="181">
        <v>1.7733000000000001</v>
      </c>
      <c r="Q1293" s="181">
        <v>6.0871000000000004</v>
      </c>
      <c r="R1293" s="181">
        <v>3.6983000000000001</v>
      </c>
      <c r="S1293" s="124" t="s">
        <v>1901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977</v>
      </c>
      <c r="B1294" s="177" t="s">
        <v>1020</v>
      </c>
      <c r="C1294" s="177">
        <v>149526</v>
      </c>
      <c r="D1294" s="180">
        <v>44679</v>
      </c>
      <c r="E1294" s="181">
        <v>2967.4823999999999</v>
      </c>
      <c r="F1294" s="181">
        <v>-4.7140000000000004</v>
      </c>
      <c r="G1294" s="181">
        <v>2.4805999999999999</v>
      </c>
      <c r="H1294" s="181">
        <v>3.7900999999999998</v>
      </c>
      <c r="I1294" s="181">
        <v>5.1528</v>
      </c>
      <c r="J1294" s="181">
        <v>4.1100000000000003</v>
      </c>
      <c r="K1294" s="181">
        <v>4.3971</v>
      </c>
      <c r="L1294" s="181">
        <v>3.9866999999999999</v>
      </c>
      <c r="M1294" s="181">
        <v>3.7229999999999999</v>
      </c>
      <c r="N1294" s="181">
        <v>3.8226</v>
      </c>
      <c r="O1294" s="181">
        <v>-0.93799999999999994</v>
      </c>
      <c r="P1294" s="181">
        <v>2.1173000000000002</v>
      </c>
      <c r="Q1294" s="181">
        <v>5.3532000000000002</v>
      </c>
      <c r="R1294" s="181">
        <v>4.0774999999999997</v>
      </c>
      <c r="S1294" s="124" t="s">
        <v>1901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977</v>
      </c>
      <c r="B1295" s="177" t="s">
        <v>1959</v>
      </c>
      <c r="C1295" s="177">
        <v>119680</v>
      </c>
      <c r="D1295" s="180"/>
      <c r="E1295" s="181"/>
      <c r="F1295" s="181"/>
      <c r="G1295" s="181"/>
      <c r="H1295" s="181"/>
      <c r="I1295" s="181"/>
      <c r="J1295" s="181"/>
      <c r="K1295" s="181"/>
      <c r="L1295" s="181"/>
      <c r="M1295" s="181"/>
      <c r="N1295" s="181"/>
      <c r="O1295" s="181"/>
      <c r="P1295" s="181"/>
      <c r="Q1295" s="181"/>
      <c r="R1295" s="181"/>
      <c r="S1295" s="124" t="s">
        <v>1901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977</v>
      </c>
      <c r="B1296" s="177" t="s">
        <v>1960</v>
      </c>
      <c r="C1296" s="177">
        <v>105563</v>
      </c>
      <c r="D1296" s="180"/>
      <c r="E1296" s="181"/>
      <c r="F1296" s="181"/>
      <c r="G1296" s="181"/>
      <c r="H1296" s="181"/>
      <c r="I1296" s="181"/>
      <c r="J1296" s="181"/>
      <c r="K1296" s="181"/>
      <c r="L1296" s="181"/>
      <c r="M1296" s="181"/>
      <c r="N1296" s="181"/>
      <c r="O1296" s="181"/>
      <c r="P1296" s="181"/>
      <c r="Q1296" s="181"/>
      <c r="R1296" s="181"/>
      <c r="S1296" s="124" t="s">
        <v>1901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977</v>
      </c>
      <c r="B1297" s="177" t="s">
        <v>1021</v>
      </c>
      <c r="C1297" s="177">
        <v>103159</v>
      </c>
      <c r="D1297" s="180">
        <v>44679</v>
      </c>
      <c r="E1297" s="181">
        <v>3201.7977000000001</v>
      </c>
      <c r="F1297" s="181">
        <v>-0.38080000000000003</v>
      </c>
      <c r="G1297" s="181">
        <v>3.6623999999999999</v>
      </c>
      <c r="H1297" s="181">
        <v>4.6048999999999998</v>
      </c>
      <c r="I1297" s="181">
        <v>6.4055</v>
      </c>
      <c r="J1297" s="181">
        <v>3.7759</v>
      </c>
      <c r="K1297" s="181">
        <v>3.7136</v>
      </c>
      <c r="L1297" s="181">
        <v>3.6694</v>
      </c>
      <c r="M1297" s="181">
        <v>3.5053000000000001</v>
      </c>
      <c r="N1297" s="181">
        <v>3.6905999999999999</v>
      </c>
      <c r="O1297" s="181">
        <v>3.9413</v>
      </c>
      <c r="P1297" s="181">
        <v>5.2579000000000002</v>
      </c>
      <c r="Q1297" s="181">
        <v>7.2384000000000004</v>
      </c>
      <c r="R1297" s="181">
        <v>5.0979000000000001</v>
      </c>
      <c r="S1297" s="124" t="s">
        <v>1901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977</v>
      </c>
      <c r="B1298" s="177" t="s">
        <v>1022</v>
      </c>
      <c r="C1298" s="177">
        <v>147399</v>
      </c>
      <c r="D1298" s="180"/>
      <c r="E1298" s="181"/>
      <c r="F1298" s="181"/>
      <c r="G1298" s="181"/>
      <c r="H1298" s="181"/>
      <c r="I1298" s="181"/>
      <c r="J1298" s="181"/>
      <c r="K1298" s="181"/>
      <c r="L1298" s="181"/>
      <c r="M1298" s="181"/>
      <c r="N1298" s="181"/>
      <c r="O1298" s="181"/>
      <c r="P1298" s="181"/>
      <c r="Q1298" s="181"/>
      <c r="R1298" s="181"/>
      <c r="S1298" s="124" t="s">
        <v>1901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977</v>
      </c>
      <c r="B1299" s="177" t="s">
        <v>1023</v>
      </c>
      <c r="C1299" s="177">
        <v>119863</v>
      </c>
      <c r="D1299" s="180">
        <v>44679</v>
      </c>
      <c r="E1299" s="181">
        <v>3257.3957999999998</v>
      </c>
      <c r="F1299" s="181">
        <v>-8.2900000000000001E-2</v>
      </c>
      <c r="G1299" s="181">
        <v>3.9601000000000002</v>
      </c>
      <c r="H1299" s="181">
        <v>4.9023000000000003</v>
      </c>
      <c r="I1299" s="181">
        <v>6.7039</v>
      </c>
      <c r="J1299" s="181">
        <v>4.0388000000000002</v>
      </c>
      <c r="K1299" s="181">
        <v>4.0113000000000003</v>
      </c>
      <c r="L1299" s="181">
        <v>3.9823</v>
      </c>
      <c r="M1299" s="181">
        <v>3.8142999999999998</v>
      </c>
      <c r="N1299" s="181">
        <v>3.9799000000000002</v>
      </c>
      <c r="O1299" s="181">
        <v>4.1597999999999997</v>
      </c>
      <c r="P1299" s="181">
        <v>5.4775</v>
      </c>
      <c r="Q1299" s="181">
        <v>7.0810000000000004</v>
      </c>
      <c r="R1299" s="181">
        <v>5.3428000000000004</v>
      </c>
      <c r="S1299" s="124" t="s">
        <v>1901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977</v>
      </c>
      <c r="B1300" s="177" t="s">
        <v>1024</v>
      </c>
      <c r="C1300" s="177">
        <v>147396</v>
      </c>
      <c r="D1300" s="180"/>
      <c r="E1300" s="181"/>
      <c r="F1300" s="181"/>
      <c r="G1300" s="181"/>
      <c r="H1300" s="181"/>
      <c r="I1300" s="181"/>
      <c r="J1300" s="181"/>
      <c r="K1300" s="181"/>
      <c r="L1300" s="181"/>
      <c r="M1300" s="181"/>
      <c r="N1300" s="181"/>
      <c r="O1300" s="181"/>
      <c r="P1300" s="181"/>
      <c r="Q1300" s="181"/>
      <c r="R1300" s="181"/>
      <c r="S1300" s="124" t="s">
        <v>1901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977</v>
      </c>
      <c r="B1301" s="177" t="s">
        <v>1025</v>
      </c>
      <c r="C1301" s="177">
        <v>120735</v>
      </c>
      <c r="D1301" s="180">
        <v>44679</v>
      </c>
      <c r="E1301" s="181">
        <v>2898.9917999999998</v>
      </c>
      <c r="F1301" s="181">
        <v>0.82599999999999996</v>
      </c>
      <c r="G1301" s="181">
        <v>3.3530000000000002</v>
      </c>
      <c r="H1301" s="181">
        <v>5.0122999999999998</v>
      </c>
      <c r="I1301" s="181">
        <v>6.3769999999999998</v>
      </c>
      <c r="J1301" s="181">
        <v>3.4458000000000002</v>
      </c>
      <c r="K1301" s="181">
        <v>4.0416999999999996</v>
      </c>
      <c r="L1301" s="181">
        <v>3.762</v>
      </c>
      <c r="M1301" s="181">
        <v>10.6106</v>
      </c>
      <c r="N1301" s="181">
        <v>9.1661000000000001</v>
      </c>
      <c r="O1301" s="181">
        <v>3.5251000000000001</v>
      </c>
      <c r="P1301" s="181">
        <v>5.0380000000000003</v>
      </c>
      <c r="Q1301" s="181">
        <v>6.9360999999999997</v>
      </c>
      <c r="R1301" s="181">
        <v>7.7507999999999999</v>
      </c>
      <c r="S1301" s="124" t="s">
        <v>1901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977</v>
      </c>
      <c r="B1302" s="177" t="s">
        <v>1026</v>
      </c>
      <c r="C1302" s="177">
        <v>102544</v>
      </c>
      <c r="D1302" s="180">
        <v>44679</v>
      </c>
      <c r="E1302" s="181">
        <v>2862.5981999999999</v>
      </c>
      <c r="F1302" s="181">
        <v>0.67710000000000004</v>
      </c>
      <c r="G1302" s="181">
        <v>3.2029999999999998</v>
      </c>
      <c r="H1302" s="181">
        <v>4.8621999999999996</v>
      </c>
      <c r="I1302" s="181">
        <v>6.2267000000000001</v>
      </c>
      <c r="J1302" s="181">
        <v>3.2953999999999999</v>
      </c>
      <c r="K1302" s="181">
        <v>3.8902000000000001</v>
      </c>
      <c r="L1302" s="181">
        <v>3.6093000000000002</v>
      </c>
      <c r="M1302" s="181">
        <v>10.4451</v>
      </c>
      <c r="N1302" s="181">
        <v>9.0153999999999996</v>
      </c>
      <c r="O1302" s="181">
        <v>3.4110999999999998</v>
      </c>
      <c r="P1302" s="181">
        <v>4.9039000000000001</v>
      </c>
      <c r="Q1302" s="181">
        <v>7.2507999999999999</v>
      </c>
      <c r="R1302" s="181">
        <v>7.6348000000000003</v>
      </c>
      <c r="S1302" s="124" t="s">
        <v>1901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2.8129250000000003</v>
      </c>
      <c r="G1303" s="183">
        <v>3.9527615384615382</v>
      </c>
      <c r="H1303" s="183">
        <v>4.8055403846153846</v>
      </c>
      <c r="I1303" s="183">
        <v>5.8231000000000002</v>
      </c>
      <c r="J1303" s="183">
        <v>4.1292250000000008</v>
      </c>
      <c r="K1303" s="183">
        <v>7.4649916666666662</v>
      </c>
      <c r="L1303" s="183">
        <v>6.2186125000000025</v>
      </c>
      <c r="M1303" s="183">
        <v>6.3688812500000012</v>
      </c>
      <c r="N1303" s="183">
        <v>5.9036541666666693</v>
      </c>
      <c r="O1303" s="183">
        <v>5.2077229166666674</v>
      </c>
      <c r="P1303" s="183">
        <v>6.0059770833333346</v>
      </c>
      <c r="Q1303" s="183">
        <v>7.527261538461544</v>
      </c>
      <c r="R1303" s="183">
        <v>6.8113916666666681</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1.3698000000000001</v>
      </c>
      <c r="G1304" s="183">
        <v>3.4416500000000001</v>
      </c>
      <c r="H1304" s="183">
        <v>4.0304500000000001</v>
      </c>
      <c r="I1304" s="183">
        <v>5.4077000000000002</v>
      </c>
      <c r="J1304" s="183">
        <v>3.4409999999999998</v>
      </c>
      <c r="K1304" s="183">
        <v>3.7968000000000002</v>
      </c>
      <c r="L1304" s="183">
        <v>3.6722000000000001</v>
      </c>
      <c r="M1304" s="183">
        <v>3.6043000000000003</v>
      </c>
      <c r="N1304" s="183">
        <v>3.8087999999999997</v>
      </c>
      <c r="O1304" s="183">
        <v>5.6373999999999995</v>
      </c>
      <c r="P1304" s="183">
        <v>6.2637499999999999</v>
      </c>
      <c r="Q1304" s="183">
        <v>7.4164499999999993</v>
      </c>
      <c r="R1304" s="183">
        <v>5.2533000000000003</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1027</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1028</v>
      </c>
      <c r="B1307" s="177" t="s">
        <v>1029</v>
      </c>
      <c r="C1307" s="177">
        <v>119539</v>
      </c>
      <c r="D1307" s="180">
        <v>44679</v>
      </c>
      <c r="E1307" s="181">
        <v>28.050999999999998</v>
      </c>
      <c r="F1307" s="181">
        <v>-13.9175</v>
      </c>
      <c r="G1307" s="181">
        <v>-4.8125</v>
      </c>
      <c r="H1307" s="181">
        <v>6.1787000000000001</v>
      </c>
      <c r="I1307" s="181">
        <v>12.223000000000001</v>
      </c>
      <c r="J1307" s="181">
        <v>0.23930000000000001</v>
      </c>
      <c r="K1307" s="181">
        <v>19.368600000000001</v>
      </c>
      <c r="L1307" s="181">
        <v>11.291</v>
      </c>
      <c r="M1307" s="181">
        <v>9.7583000000000002</v>
      </c>
      <c r="N1307" s="181">
        <v>9.1907999999999994</v>
      </c>
      <c r="O1307" s="181">
        <v>5.7420999999999998</v>
      </c>
      <c r="P1307" s="181">
        <v>5.8521000000000001</v>
      </c>
      <c r="Q1307" s="181">
        <v>8.1951000000000001</v>
      </c>
      <c r="R1307" s="181">
        <v>13.794700000000001</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1028</v>
      </c>
      <c r="B1308" s="177" t="s">
        <v>1030</v>
      </c>
      <c r="C1308" s="177">
        <v>111803</v>
      </c>
      <c r="D1308" s="180">
        <v>44679</v>
      </c>
      <c r="E1308" s="181">
        <v>26.383199999999999</v>
      </c>
      <c r="F1308" s="181">
        <v>-14.6587</v>
      </c>
      <c r="G1308" s="181">
        <v>-5.5312999999999999</v>
      </c>
      <c r="H1308" s="181">
        <v>5.4802999999999997</v>
      </c>
      <c r="I1308" s="181">
        <v>11.5185</v>
      </c>
      <c r="J1308" s="181">
        <v>-0.46389999999999998</v>
      </c>
      <c r="K1308" s="181">
        <v>18.437799999999999</v>
      </c>
      <c r="L1308" s="181">
        <v>10.4756</v>
      </c>
      <c r="M1308" s="181">
        <v>8.9748000000000001</v>
      </c>
      <c r="N1308" s="181">
        <v>8.4393999999999991</v>
      </c>
      <c r="O1308" s="181">
        <v>5.0380000000000003</v>
      </c>
      <c r="P1308" s="181">
        <v>5.1092000000000004</v>
      </c>
      <c r="Q1308" s="181">
        <v>7.6859000000000002</v>
      </c>
      <c r="R1308" s="181">
        <v>13.0337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1028</v>
      </c>
      <c r="B1309" s="177" t="s">
        <v>1031</v>
      </c>
      <c r="C1309" s="177">
        <v>147816</v>
      </c>
      <c r="D1309" s="180">
        <v>44679</v>
      </c>
      <c r="E1309" s="181">
        <v>0.5696</v>
      </c>
      <c r="F1309" s="181">
        <v>0</v>
      </c>
      <c r="G1309" s="181">
        <v>2.1364000000000001</v>
      </c>
      <c r="H1309" s="181">
        <v>0.91559999999999997</v>
      </c>
      <c r="I1309" s="181">
        <v>0.42730000000000001</v>
      </c>
      <c r="J1309" s="181">
        <v>-696.00519999999995</v>
      </c>
      <c r="K1309" s="181">
        <v>-239.73509999999999</v>
      </c>
      <c r="L1309" s="181">
        <v>-118.55029999999999</v>
      </c>
      <c r="M1309" s="181">
        <v>-78.745099999999994</v>
      </c>
      <c r="N1309" s="181">
        <v>-59.1128</v>
      </c>
      <c r="O1309" s="181"/>
      <c r="P1309" s="181"/>
      <c r="Q1309" s="181">
        <v>-38.226700000000001</v>
      </c>
      <c r="R1309" s="181">
        <v>-36.056899999999999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1028</v>
      </c>
      <c r="B1310" s="177" t="s">
        <v>1032</v>
      </c>
      <c r="C1310" s="177">
        <v>147820</v>
      </c>
      <c r="D1310" s="180">
        <v>44679</v>
      </c>
      <c r="E1310" s="181">
        <v>0.54469999999999996</v>
      </c>
      <c r="F1310" s="181">
        <v>0</v>
      </c>
      <c r="G1310" s="181">
        <v>0</v>
      </c>
      <c r="H1310" s="181">
        <v>0.95750000000000002</v>
      </c>
      <c r="I1310" s="181">
        <v>0.44679999999999997</v>
      </c>
      <c r="J1310" s="181">
        <v>-696.00490000000002</v>
      </c>
      <c r="K1310" s="181">
        <v>-239.73500000000001</v>
      </c>
      <c r="L1310" s="181">
        <v>-118.55029999999999</v>
      </c>
      <c r="M1310" s="181">
        <v>-78.745099999999994</v>
      </c>
      <c r="N1310" s="181">
        <v>-59.112699999999997</v>
      </c>
      <c r="O1310" s="181"/>
      <c r="P1310" s="181"/>
      <c r="Q1310" s="181">
        <v>-38.227699999999999</v>
      </c>
      <c r="R1310" s="181">
        <v>-36.056899999999999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1028</v>
      </c>
      <c r="B1311" s="177" t="s">
        <v>1033</v>
      </c>
      <c r="C1311" s="177">
        <v>120475</v>
      </c>
      <c r="D1311" s="180">
        <v>44679</v>
      </c>
      <c r="E1311" s="181">
        <v>23.9223</v>
      </c>
      <c r="F1311" s="181">
        <v>-21.043500000000002</v>
      </c>
      <c r="G1311" s="181">
        <v>-5.9476000000000004</v>
      </c>
      <c r="H1311" s="181">
        <v>6.3068999999999997</v>
      </c>
      <c r="I1311" s="181">
        <v>8.5641999999999996</v>
      </c>
      <c r="J1311" s="181">
        <v>-1.9753000000000001</v>
      </c>
      <c r="K1311" s="181">
        <v>3.1968999999999999</v>
      </c>
      <c r="L1311" s="181">
        <v>3.4390000000000001</v>
      </c>
      <c r="M1311" s="181">
        <v>4.5785999999999998</v>
      </c>
      <c r="N1311" s="181">
        <v>5.2145000000000001</v>
      </c>
      <c r="O1311" s="181">
        <v>7.6379000000000001</v>
      </c>
      <c r="P1311" s="181">
        <v>7.7580999999999998</v>
      </c>
      <c r="Q1311" s="181">
        <v>8.8538999999999994</v>
      </c>
      <c r="R1311" s="181">
        <v>7.7694000000000001</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1028</v>
      </c>
      <c r="B1312" s="177" t="s">
        <v>1034</v>
      </c>
      <c r="C1312" s="177">
        <v>116894</v>
      </c>
      <c r="D1312" s="180">
        <v>44679</v>
      </c>
      <c r="E1312" s="181">
        <v>22.238900000000001</v>
      </c>
      <c r="F1312" s="181">
        <v>-21.651900000000001</v>
      </c>
      <c r="G1312" s="181">
        <v>-6.6162000000000001</v>
      </c>
      <c r="H1312" s="181">
        <v>5.6333000000000002</v>
      </c>
      <c r="I1312" s="181">
        <v>8.0028000000000006</v>
      </c>
      <c r="J1312" s="181">
        <v>-2.6044</v>
      </c>
      <c r="K1312" s="181">
        <v>2.5305</v>
      </c>
      <c r="L1312" s="181">
        <v>2.7507000000000001</v>
      </c>
      <c r="M1312" s="181">
        <v>3.8672</v>
      </c>
      <c r="N1312" s="181">
        <v>4.4859999999999998</v>
      </c>
      <c r="O1312" s="181">
        <v>6.8970000000000002</v>
      </c>
      <c r="P1312" s="181">
        <v>7.0259</v>
      </c>
      <c r="Q1312" s="181">
        <v>8.2431000000000001</v>
      </c>
      <c r="R1312" s="181">
        <v>7.0179999999999998</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1028</v>
      </c>
      <c r="B1313" s="177" t="s">
        <v>2022</v>
      </c>
      <c r="C1313" s="177">
        <v>150241</v>
      </c>
      <c r="D1313" s="180">
        <v>44679</v>
      </c>
      <c r="E1313" s="181">
        <v>16.160499999999999</v>
      </c>
      <c r="F1313" s="181">
        <v>-32.720199999999998</v>
      </c>
      <c r="G1313" s="181">
        <v>-11.2073</v>
      </c>
      <c r="H1313" s="181">
        <v>2.1949999999999998</v>
      </c>
      <c r="I1313" s="181">
        <v>8.7344000000000008</v>
      </c>
      <c r="J1313" s="181">
        <v>-6.8449999999999998</v>
      </c>
      <c r="K1313" s="181">
        <v>0.43209999999999998</v>
      </c>
      <c r="L1313" s="181">
        <v>1.1783999999999999</v>
      </c>
      <c r="M1313" s="181">
        <v>2.0964999999999998</v>
      </c>
      <c r="N1313" s="181">
        <v>2.4222999999999999</v>
      </c>
      <c r="O1313" s="181">
        <v>2.4056999999999999</v>
      </c>
      <c r="P1313" s="181">
        <v>3.6949000000000001</v>
      </c>
      <c r="Q1313" s="181">
        <v>6.0553999999999997</v>
      </c>
      <c r="R1313" s="181">
        <v>4.3300999999999998</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1028</v>
      </c>
      <c r="B1314" s="177" t="s">
        <v>2042</v>
      </c>
      <c r="C1314" s="177">
        <v>150240</v>
      </c>
      <c r="D1314" s="180">
        <v>44679</v>
      </c>
      <c r="E1314" s="181">
        <v>15.253399999999999</v>
      </c>
      <c r="F1314" s="181">
        <v>-32.9923</v>
      </c>
      <c r="G1314" s="181">
        <v>-11.5547</v>
      </c>
      <c r="H1314" s="181">
        <v>1.7782</v>
      </c>
      <c r="I1314" s="181">
        <v>8.2917000000000005</v>
      </c>
      <c r="J1314" s="181">
        <v>-7.3029999999999999</v>
      </c>
      <c r="K1314" s="181">
        <v>-6.6500000000000004E-2</v>
      </c>
      <c r="L1314" s="181">
        <v>0.65559999999999996</v>
      </c>
      <c r="M1314" s="181">
        <v>1.5577000000000001</v>
      </c>
      <c r="N1314" s="181">
        <v>1.8678999999999999</v>
      </c>
      <c r="O1314" s="181">
        <v>1.8426</v>
      </c>
      <c r="P1314" s="181">
        <v>3.0225</v>
      </c>
      <c r="Q1314" s="181">
        <v>5.3070000000000004</v>
      </c>
      <c r="R1314" s="181">
        <v>3.7843</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1028</v>
      </c>
      <c r="B1315" s="177" t="s">
        <v>1035</v>
      </c>
      <c r="C1315" s="177">
        <v>118924</v>
      </c>
      <c r="D1315" s="180">
        <v>44679</v>
      </c>
      <c r="E1315" s="181">
        <v>69.129800000000003</v>
      </c>
      <c r="F1315" s="181">
        <v>-14.8306</v>
      </c>
      <c r="G1315" s="181">
        <v>-1.9883999999999999</v>
      </c>
      <c r="H1315" s="181">
        <v>7.1981999999999999</v>
      </c>
      <c r="I1315" s="181">
        <v>9.6334</v>
      </c>
      <c r="J1315" s="181">
        <v>-4.9474</v>
      </c>
      <c r="K1315" s="181">
        <v>2.0223</v>
      </c>
      <c r="L1315" s="181">
        <v>1.8674999999999999</v>
      </c>
      <c r="M1315" s="181">
        <v>2.9216000000000002</v>
      </c>
      <c r="N1315" s="181">
        <v>3.43</v>
      </c>
      <c r="O1315" s="181">
        <v>5.0228999999999999</v>
      </c>
      <c r="P1315" s="181">
        <v>5.4371999999999998</v>
      </c>
      <c r="Q1315" s="181">
        <v>7.0738000000000003</v>
      </c>
      <c r="R1315" s="181">
        <v>6.0951000000000004</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1028</v>
      </c>
      <c r="B1316" s="177" t="s">
        <v>1036</v>
      </c>
      <c r="C1316" s="177">
        <v>100078</v>
      </c>
      <c r="D1316" s="180">
        <v>44679</v>
      </c>
      <c r="E1316" s="181">
        <v>65.833200000000005</v>
      </c>
      <c r="F1316" s="181">
        <v>-15.1297</v>
      </c>
      <c r="G1316" s="181">
        <v>-2.3096999999999999</v>
      </c>
      <c r="H1316" s="181">
        <v>6.8601999999999999</v>
      </c>
      <c r="I1316" s="181">
        <v>9.2868999999999993</v>
      </c>
      <c r="J1316" s="181">
        <v>-5.2933000000000003</v>
      </c>
      <c r="K1316" s="181">
        <v>1.6509</v>
      </c>
      <c r="L1316" s="181">
        <v>1.5101</v>
      </c>
      <c r="M1316" s="181">
        <v>2.5592000000000001</v>
      </c>
      <c r="N1316" s="181">
        <v>3.0541999999999998</v>
      </c>
      <c r="O1316" s="181">
        <v>4.6166999999999998</v>
      </c>
      <c r="P1316" s="181">
        <v>5.0133000000000001</v>
      </c>
      <c r="Q1316" s="181">
        <v>7.8250999999999999</v>
      </c>
      <c r="R1316" s="181">
        <v>5.7088999999999999</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1028</v>
      </c>
      <c r="B1317" s="177" t="s">
        <v>1833</v>
      </c>
      <c r="C1317" s="177"/>
      <c r="D1317" s="180">
        <v>44679</v>
      </c>
      <c r="E1317" s="181">
        <v>65.833200000000005</v>
      </c>
      <c r="F1317" s="181">
        <v>-15.1297</v>
      </c>
      <c r="G1317" s="181">
        <v>-2.3096999999999999</v>
      </c>
      <c r="H1317" s="181">
        <v>6.8601999999999999</v>
      </c>
      <c r="I1317" s="181">
        <v>9.2868999999999993</v>
      </c>
      <c r="J1317" s="181">
        <v>-5.2933000000000003</v>
      </c>
      <c r="K1317" s="181">
        <v>1.6509</v>
      </c>
      <c r="L1317" s="181">
        <v>1.5101</v>
      </c>
      <c r="M1317" s="181">
        <v>2.5592000000000001</v>
      </c>
      <c r="N1317" s="181">
        <v>3.0541999999999998</v>
      </c>
      <c r="O1317" s="181">
        <v>4.6166999999999998</v>
      </c>
      <c r="P1317" s="181">
        <v>5.0133000000000001</v>
      </c>
      <c r="Q1317" s="181">
        <v>7.8250999999999999</v>
      </c>
      <c r="R1317" s="181">
        <v>5.7088999999999999</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1028</v>
      </c>
      <c r="B1318" s="177" t="s">
        <v>1037</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1028</v>
      </c>
      <c r="B1319" s="177" t="s">
        <v>1038</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1028</v>
      </c>
      <c r="B1320" s="177" t="s">
        <v>1734</v>
      </c>
      <c r="C1320" s="177">
        <v>147968</v>
      </c>
      <c r="D1320" s="180">
        <v>44679</v>
      </c>
      <c r="E1320" s="181">
        <v>0.48599999999999999</v>
      </c>
      <c r="F1320" s="181">
        <v>7.5118</v>
      </c>
      <c r="G1320" s="181">
        <v>10.022</v>
      </c>
      <c r="H1320" s="181">
        <v>10.751099999999999</v>
      </c>
      <c r="I1320" s="181">
        <v>11.065200000000001</v>
      </c>
      <c r="J1320" s="181">
        <v>11.0039</v>
      </c>
      <c r="K1320" s="181"/>
      <c r="L1320" s="181"/>
      <c r="M1320" s="181"/>
      <c r="N1320" s="181"/>
      <c r="O1320" s="181"/>
      <c r="P1320" s="181"/>
      <c r="Q1320" s="181">
        <v>11.125999999999999</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1028</v>
      </c>
      <c r="B1321" s="177" t="s">
        <v>1735</v>
      </c>
      <c r="C1321" s="177">
        <v>147966</v>
      </c>
      <c r="D1321" s="180">
        <v>44679</v>
      </c>
      <c r="E1321" s="181">
        <v>0.51390000000000002</v>
      </c>
      <c r="F1321" s="181">
        <v>14.210599999999999</v>
      </c>
      <c r="G1321" s="181">
        <v>11.8491</v>
      </c>
      <c r="H1321" s="181">
        <v>11.1851</v>
      </c>
      <c r="I1321" s="181">
        <v>11.417400000000001</v>
      </c>
      <c r="J1321" s="181">
        <v>11.1012</v>
      </c>
      <c r="K1321" s="181"/>
      <c r="L1321" s="181"/>
      <c r="M1321" s="181"/>
      <c r="N1321" s="181"/>
      <c r="O1321" s="181"/>
      <c r="P1321" s="181"/>
      <c r="Q1321" s="181">
        <v>11.285399999999999</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1028</v>
      </c>
      <c r="B1322" s="177" t="s">
        <v>1039</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1028</v>
      </c>
      <c r="B1323" s="177" t="s">
        <v>1040</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1028</v>
      </c>
      <c r="B1324" s="177" t="s">
        <v>1041</v>
      </c>
      <c r="C1324" s="177">
        <v>101989</v>
      </c>
      <c r="D1324" s="180">
        <v>44679</v>
      </c>
      <c r="E1324" s="181">
        <v>45.488999999999997</v>
      </c>
      <c r="F1324" s="181">
        <v>-19.167100000000001</v>
      </c>
      <c r="G1324" s="181">
        <v>-0.4012</v>
      </c>
      <c r="H1324" s="181">
        <v>5.8985000000000003</v>
      </c>
      <c r="I1324" s="181">
        <v>8.4382000000000001</v>
      </c>
      <c r="J1324" s="181">
        <v>-5.6260000000000003</v>
      </c>
      <c r="K1324" s="181">
        <v>1.0861000000000001</v>
      </c>
      <c r="L1324" s="181">
        <v>1.7513000000000001</v>
      </c>
      <c r="M1324" s="181">
        <v>3.1566999999999998</v>
      </c>
      <c r="N1324" s="181">
        <v>4.2249999999999996</v>
      </c>
      <c r="O1324" s="181">
        <v>7.2361000000000004</v>
      </c>
      <c r="P1324" s="181">
        <v>6.7538</v>
      </c>
      <c r="Q1324" s="181">
        <v>7.7736000000000001</v>
      </c>
      <c r="R1324" s="181">
        <v>6.9984999999999999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1028</v>
      </c>
      <c r="B1325" s="177" t="s">
        <v>1042</v>
      </c>
      <c r="C1325" s="177">
        <v>119081</v>
      </c>
      <c r="D1325" s="180">
        <v>44679</v>
      </c>
      <c r="E1325" s="181">
        <v>48.298000000000002</v>
      </c>
      <c r="F1325" s="181">
        <v>-18.430399999999999</v>
      </c>
      <c r="G1325" s="181">
        <v>0.30230000000000001</v>
      </c>
      <c r="H1325" s="181">
        <v>6.6048</v>
      </c>
      <c r="I1325" s="181">
        <v>8.9147999999999996</v>
      </c>
      <c r="J1325" s="181">
        <v>-5.0827999999999998</v>
      </c>
      <c r="K1325" s="181">
        <v>1.7279</v>
      </c>
      <c r="L1325" s="181">
        <v>2.4350999999999998</v>
      </c>
      <c r="M1325" s="181">
        <v>3.8711000000000002</v>
      </c>
      <c r="N1325" s="181">
        <v>4.9809999999999999</v>
      </c>
      <c r="O1325" s="181">
        <v>8.0768000000000004</v>
      </c>
      <c r="P1325" s="181">
        <v>7.5967000000000002</v>
      </c>
      <c r="Q1325" s="181">
        <v>8.4436</v>
      </c>
      <c r="R1325" s="181">
        <v>7.8287000000000004</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1028</v>
      </c>
      <c r="B1326" s="177" t="s">
        <v>1043</v>
      </c>
      <c r="C1326" s="177">
        <v>102741</v>
      </c>
      <c r="D1326" s="180">
        <v>44679</v>
      </c>
      <c r="E1326" s="181">
        <v>35.7072</v>
      </c>
      <c r="F1326" s="181">
        <v>-11.1386</v>
      </c>
      <c r="G1326" s="181">
        <v>-4.2236000000000002</v>
      </c>
      <c r="H1326" s="181">
        <v>7.5460000000000003</v>
      </c>
      <c r="I1326" s="181">
        <v>10.7394</v>
      </c>
      <c r="J1326" s="181">
        <v>-0.58340000000000003</v>
      </c>
      <c r="K1326" s="181">
        <v>3.3773</v>
      </c>
      <c r="L1326" s="181">
        <v>2.3317999999999999</v>
      </c>
      <c r="M1326" s="181">
        <v>3.6453000000000002</v>
      </c>
      <c r="N1326" s="181">
        <v>4.3776999999999999</v>
      </c>
      <c r="O1326" s="181">
        <v>7.8834999999999997</v>
      </c>
      <c r="P1326" s="181">
        <v>7.0126999999999997</v>
      </c>
      <c r="Q1326" s="181">
        <v>7.4874999999999998</v>
      </c>
      <c r="R1326" s="181">
        <v>7.6515000000000004</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1028</v>
      </c>
      <c r="B1327" s="177" t="s">
        <v>1044</v>
      </c>
      <c r="C1327" s="177">
        <v>120670</v>
      </c>
      <c r="D1327" s="180">
        <v>44679</v>
      </c>
      <c r="E1327" s="181">
        <v>38.414499999999997</v>
      </c>
      <c r="F1327" s="181">
        <v>-10.3538</v>
      </c>
      <c r="G1327" s="181">
        <v>-3.4828999999999999</v>
      </c>
      <c r="H1327" s="181">
        <v>8.2795000000000005</v>
      </c>
      <c r="I1327" s="181">
        <v>11.468400000000001</v>
      </c>
      <c r="J1327" s="181">
        <v>0.14410000000000001</v>
      </c>
      <c r="K1327" s="181">
        <v>4.0960000000000001</v>
      </c>
      <c r="L1327" s="181">
        <v>3.0663</v>
      </c>
      <c r="M1327" s="181">
        <v>4.3813000000000004</v>
      </c>
      <c r="N1327" s="181">
        <v>5.1121999999999996</v>
      </c>
      <c r="O1327" s="181">
        <v>8.5945999999999998</v>
      </c>
      <c r="P1327" s="181">
        <v>7.7839</v>
      </c>
      <c r="Q1327" s="181">
        <v>8.7350999999999992</v>
      </c>
      <c r="R1327" s="181">
        <v>8.4009</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1028</v>
      </c>
      <c r="B1328" s="177" t="s">
        <v>1045</v>
      </c>
      <c r="C1328" s="177">
        <v>118401</v>
      </c>
      <c r="D1328" s="180">
        <v>44679</v>
      </c>
      <c r="E1328" s="181">
        <v>40.110599999999998</v>
      </c>
      <c r="F1328" s="181">
        <v>-74.919600000000003</v>
      </c>
      <c r="G1328" s="181">
        <v>-36.260599999999997</v>
      </c>
      <c r="H1328" s="181">
        <v>-6.5696000000000003</v>
      </c>
      <c r="I1328" s="181">
        <v>6.0938999999999997</v>
      </c>
      <c r="J1328" s="181">
        <v>-10.456300000000001</v>
      </c>
      <c r="K1328" s="181">
        <v>0.47370000000000001</v>
      </c>
      <c r="L1328" s="181">
        <v>0.89139999999999997</v>
      </c>
      <c r="M1328" s="181">
        <v>2.1648000000000001</v>
      </c>
      <c r="N1328" s="181">
        <v>2.8675000000000002</v>
      </c>
      <c r="O1328" s="181">
        <v>7.1866000000000003</v>
      </c>
      <c r="P1328" s="181">
        <v>6.9631999999999996</v>
      </c>
      <c r="Q1328" s="181">
        <v>7.9401999999999999</v>
      </c>
      <c r="R1328" s="181">
        <v>5.1045999999999996</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1028</v>
      </c>
      <c r="B1329" s="177" t="s">
        <v>1046</v>
      </c>
      <c r="C1329" s="177">
        <v>108728</v>
      </c>
      <c r="D1329" s="180">
        <v>44679</v>
      </c>
      <c r="E1329" s="181">
        <v>37.6447</v>
      </c>
      <c r="F1329" s="181">
        <v>-75.568399999999997</v>
      </c>
      <c r="G1329" s="181">
        <v>-36.958100000000002</v>
      </c>
      <c r="H1329" s="181">
        <v>-7.2755999999999998</v>
      </c>
      <c r="I1329" s="181">
        <v>5.3898999999999999</v>
      </c>
      <c r="J1329" s="181">
        <v>-11.1623</v>
      </c>
      <c r="K1329" s="181">
        <v>-0.2487</v>
      </c>
      <c r="L1329" s="181">
        <v>0.17330000000000001</v>
      </c>
      <c r="M1329" s="181">
        <v>1.4448000000000001</v>
      </c>
      <c r="N1329" s="181">
        <v>2.1429999999999998</v>
      </c>
      <c r="O1329" s="181">
        <v>6.4611999999999998</v>
      </c>
      <c r="P1329" s="181">
        <v>6.2492000000000001</v>
      </c>
      <c r="Q1329" s="181">
        <v>7.2979000000000003</v>
      </c>
      <c r="R1329" s="181">
        <v>4.3811999999999998</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1028</v>
      </c>
      <c r="B1330" s="177" t="s">
        <v>1047</v>
      </c>
      <c r="C1330" s="177">
        <v>121153</v>
      </c>
      <c r="D1330" s="180"/>
      <c r="E1330" s="181"/>
      <c r="F1330" s="181"/>
      <c r="G1330" s="181"/>
      <c r="H1330" s="181"/>
      <c r="I1330" s="181"/>
      <c r="J1330" s="181"/>
      <c r="K1330" s="181"/>
      <c r="L1330" s="181"/>
      <c r="M1330" s="181"/>
      <c r="N1330" s="181"/>
      <c r="O1330" s="181"/>
      <c r="P1330" s="181"/>
      <c r="Q1330" s="181"/>
      <c r="R1330" s="181"/>
      <c r="S1330" s="124" t="s">
        <v>1900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1028</v>
      </c>
      <c r="B1331" s="177" t="s">
        <v>1048</v>
      </c>
      <c r="C1331" s="177">
        <v>121158</v>
      </c>
      <c r="D1331" s="180"/>
      <c r="E1331" s="181"/>
      <c r="F1331" s="181"/>
      <c r="G1331" s="181"/>
      <c r="H1331" s="181"/>
      <c r="I1331" s="181"/>
      <c r="J1331" s="181"/>
      <c r="K1331" s="181"/>
      <c r="L1331" s="181"/>
      <c r="M1331" s="181"/>
      <c r="N1331" s="181"/>
      <c r="O1331" s="181"/>
      <c r="P1331" s="181"/>
      <c r="Q1331" s="181"/>
      <c r="R1331" s="181"/>
      <c r="S1331" s="124" t="s">
        <v>1900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1028</v>
      </c>
      <c r="B1332" s="177" t="s">
        <v>1049</v>
      </c>
      <c r="C1332" s="177">
        <v>128009</v>
      </c>
      <c r="D1332" s="180">
        <v>44679</v>
      </c>
      <c r="E1332" s="181">
        <v>18.354099999999999</v>
      </c>
      <c r="F1332" s="181">
        <v>-2.9826999999999999</v>
      </c>
      <c r="G1332" s="181">
        <v>11.744400000000001</v>
      </c>
      <c r="H1332" s="181">
        <v>13.5009</v>
      </c>
      <c r="I1332" s="181">
        <v>11.120799999999999</v>
      </c>
      <c r="J1332" s="181">
        <v>-0.51939999999999997</v>
      </c>
      <c r="K1332" s="181">
        <v>3.5259999999999998</v>
      </c>
      <c r="L1332" s="181">
        <v>2.9346000000000001</v>
      </c>
      <c r="M1332" s="181">
        <v>4.2796000000000003</v>
      </c>
      <c r="N1332" s="181">
        <v>5.1045999999999996</v>
      </c>
      <c r="O1332" s="181">
        <v>6.2920999999999996</v>
      </c>
      <c r="P1332" s="181">
        <v>6.1657000000000002</v>
      </c>
      <c r="Q1332" s="181">
        <v>7.7758000000000003</v>
      </c>
      <c r="R1332" s="181">
        <v>8.2116000000000007</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1028</v>
      </c>
      <c r="B1333" s="177" t="s">
        <v>1050</v>
      </c>
      <c r="C1333" s="177">
        <v>128006</v>
      </c>
      <c r="D1333" s="180">
        <v>44679</v>
      </c>
      <c r="E1333" s="181">
        <v>19.771799999999999</v>
      </c>
      <c r="F1333" s="181">
        <v>-1.8460000000000001</v>
      </c>
      <c r="G1333" s="181">
        <v>12.812900000000001</v>
      </c>
      <c r="H1333" s="181">
        <v>14.5983</v>
      </c>
      <c r="I1333" s="181">
        <v>12.220499999999999</v>
      </c>
      <c r="J1333" s="181">
        <v>0.58389999999999997</v>
      </c>
      <c r="K1333" s="181">
        <v>4.6515000000000004</v>
      </c>
      <c r="L1333" s="181">
        <v>4.0650000000000004</v>
      </c>
      <c r="M1333" s="181">
        <v>5.3944000000000001</v>
      </c>
      <c r="N1333" s="181">
        <v>6.2172000000000001</v>
      </c>
      <c r="O1333" s="181">
        <v>7.3</v>
      </c>
      <c r="P1333" s="181">
        <v>7.1069000000000004</v>
      </c>
      <c r="Q1333" s="181">
        <v>8.7690999999999999</v>
      </c>
      <c r="R1333" s="181">
        <v>9.3109000000000002</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1028</v>
      </c>
      <c r="B1334" s="177" t="s">
        <v>1051</v>
      </c>
      <c r="C1334" s="177">
        <v>133604</v>
      </c>
      <c r="D1334" s="180">
        <v>44679</v>
      </c>
      <c r="E1334" s="181">
        <v>17.540800000000001</v>
      </c>
      <c r="F1334" s="181">
        <v>-9.5694999999999997</v>
      </c>
      <c r="G1334" s="181">
        <v>-6.9400000000000003E-2</v>
      </c>
      <c r="H1334" s="181">
        <v>5.5648</v>
      </c>
      <c r="I1334" s="181">
        <v>6.97</v>
      </c>
      <c r="J1334" s="181">
        <v>-3.4401000000000002</v>
      </c>
      <c r="K1334" s="181">
        <v>2.0192000000000001</v>
      </c>
      <c r="L1334" s="181">
        <v>2.4758</v>
      </c>
      <c r="M1334" s="181">
        <v>3.7614999999999998</v>
      </c>
      <c r="N1334" s="181">
        <v>4.4554999999999998</v>
      </c>
      <c r="O1334" s="181">
        <v>7.6608999999999998</v>
      </c>
      <c r="P1334" s="181">
        <v>6.9683000000000002</v>
      </c>
      <c r="Q1334" s="181">
        <v>8.0726999999999993</v>
      </c>
      <c r="R1334" s="181">
        <v>7.7798999999999996</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1028</v>
      </c>
      <c r="B1335" s="177" t="s">
        <v>1052</v>
      </c>
      <c r="C1335" s="177">
        <v>133607</v>
      </c>
      <c r="D1335" s="180">
        <v>44679</v>
      </c>
      <c r="E1335" s="181">
        <v>16.455100000000002</v>
      </c>
      <c r="F1335" s="181">
        <v>-10.4224</v>
      </c>
      <c r="G1335" s="181">
        <v>-0.96109999999999995</v>
      </c>
      <c r="H1335" s="181">
        <v>4.694</v>
      </c>
      <c r="I1335" s="181">
        <v>6.0781000000000001</v>
      </c>
      <c r="J1335" s="181">
        <v>-4.3273000000000001</v>
      </c>
      <c r="K1335" s="181">
        <v>1.1369</v>
      </c>
      <c r="L1335" s="181">
        <v>1.5760000000000001</v>
      </c>
      <c r="M1335" s="181">
        <v>2.8468</v>
      </c>
      <c r="N1335" s="181">
        <v>3.5264000000000002</v>
      </c>
      <c r="O1335" s="181">
        <v>6.6913</v>
      </c>
      <c r="P1335" s="181">
        <v>6.0152999999999999</v>
      </c>
      <c r="Q1335" s="181">
        <v>7.1230000000000002</v>
      </c>
      <c r="R1335" s="181">
        <v>6.7948000000000004</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1028</v>
      </c>
      <c r="B1336" s="177" t="s">
        <v>1053</v>
      </c>
      <c r="C1336" s="177">
        <v>130037</v>
      </c>
      <c r="D1336" s="180">
        <v>44679</v>
      </c>
      <c r="E1336" s="181">
        <v>12.5626</v>
      </c>
      <c r="F1336" s="181">
        <v>-17.424399999999999</v>
      </c>
      <c r="G1336" s="181">
        <v>-3.9695</v>
      </c>
      <c r="H1336" s="181">
        <v>2.8239999999999998</v>
      </c>
      <c r="I1336" s="181">
        <v>6.0388999999999999</v>
      </c>
      <c r="J1336" s="181">
        <v>-2.9822000000000002</v>
      </c>
      <c r="K1336" s="181">
        <v>1.8387</v>
      </c>
      <c r="L1336" s="181">
        <v>1.7456</v>
      </c>
      <c r="M1336" s="181">
        <v>2.4173</v>
      </c>
      <c r="N1336" s="181">
        <v>16.844000000000001</v>
      </c>
      <c r="O1336" s="181">
        <v>-5.0452000000000004</v>
      </c>
      <c r="P1336" s="181">
        <v>-1.0109999999999999</v>
      </c>
      <c r="Q1336" s="181">
        <v>2.9512</v>
      </c>
      <c r="R1336" s="181">
        <v>10.0223</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1028</v>
      </c>
      <c r="B1337" s="177" t="s">
        <v>1054</v>
      </c>
      <c r="C1337" s="177">
        <v>130050</v>
      </c>
      <c r="D1337" s="180">
        <v>44679</v>
      </c>
      <c r="E1337" s="181">
        <v>13.372</v>
      </c>
      <c r="F1337" s="181">
        <v>-16.915600000000001</v>
      </c>
      <c r="G1337" s="181">
        <v>-3.3656000000000001</v>
      </c>
      <c r="H1337" s="181">
        <v>3.3946999999999998</v>
      </c>
      <c r="I1337" s="181">
        <v>6.6052999999999997</v>
      </c>
      <c r="J1337" s="181">
        <v>-2.4340000000000002</v>
      </c>
      <c r="K1337" s="181">
        <v>2.3948999999999998</v>
      </c>
      <c r="L1337" s="181">
        <v>2.3012999999999999</v>
      </c>
      <c r="M1337" s="181">
        <v>2.9780000000000002</v>
      </c>
      <c r="N1337" s="181">
        <v>17.486799999999999</v>
      </c>
      <c r="O1337" s="181">
        <v>-4.4454000000000002</v>
      </c>
      <c r="P1337" s="181">
        <v>-0.23719999999999999</v>
      </c>
      <c r="Q1337" s="181">
        <v>3.774</v>
      </c>
      <c r="R1337" s="181">
        <v>10.6281</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1028</v>
      </c>
      <c r="B1338" s="177" t="s">
        <v>1055</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1028</v>
      </c>
      <c r="B1339" s="177" t="s">
        <v>1056</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1028</v>
      </c>
      <c r="B1340" s="177" t="s">
        <v>1057</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1028</v>
      </c>
      <c r="B1341" s="177" t="s">
        <v>1058</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1028</v>
      </c>
      <c r="B1342" s="177" t="s">
        <v>1059</v>
      </c>
      <c r="C1342" s="177">
        <v>119824</v>
      </c>
      <c r="D1342" s="180">
        <v>44679</v>
      </c>
      <c r="E1342" s="181">
        <v>43.628300000000003</v>
      </c>
      <c r="F1342" s="181">
        <v>-27.169699999999999</v>
      </c>
      <c r="G1342" s="181">
        <v>-5.6026999999999996</v>
      </c>
      <c r="H1342" s="181">
        <v>8.8712</v>
      </c>
      <c r="I1342" s="181">
        <v>13.9506</v>
      </c>
      <c r="J1342" s="181">
        <v>-2.1093000000000002</v>
      </c>
      <c r="K1342" s="181">
        <v>2.3815</v>
      </c>
      <c r="L1342" s="181">
        <v>2.5251000000000001</v>
      </c>
      <c r="M1342" s="181">
        <v>3.4708999999999999</v>
      </c>
      <c r="N1342" s="181">
        <v>4.3852000000000002</v>
      </c>
      <c r="O1342" s="181">
        <v>8.7744999999999997</v>
      </c>
      <c r="P1342" s="181">
        <v>8.2690999999999999</v>
      </c>
      <c r="Q1342" s="181">
        <v>9.4404000000000003</v>
      </c>
      <c r="R1342" s="181">
        <v>7.3681000000000001</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1028</v>
      </c>
      <c r="B1343" s="177" t="s">
        <v>1060</v>
      </c>
      <c r="C1343" s="177">
        <v>102053</v>
      </c>
      <c r="D1343" s="180">
        <v>44679</v>
      </c>
      <c r="E1343" s="181">
        <v>41.043900000000001</v>
      </c>
      <c r="F1343" s="181">
        <v>-27.724799999999998</v>
      </c>
      <c r="G1343" s="181">
        <v>-6.1626000000000003</v>
      </c>
      <c r="H1343" s="181">
        <v>8.3345000000000002</v>
      </c>
      <c r="I1343" s="181">
        <v>13.4069</v>
      </c>
      <c r="J1343" s="181">
        <v>-2.6503999999999999</v>
      </c>
      <c r="K1343" s="181">
        <v>1.8442000000000001</v>
      </c>
      <c r="L1343" s="181">
        <v>1.9872000000000001</v>
      </c>
      <c r="M1343" s="181">
        <v>2.9264999999999999</v>
      </c>
      <c r="N1343" s="181">
        <v>3.8292000000000002</v>
      </c>
      <c r="O1343" s="181">
        <v>8.2678999999999991</v>
      </c>
      <c r="P1343" s="181">
        <v>7.6177000000000001</v>
      </c>
      <c r="Q1343" s="181">
        <v>7.9359000000000002</v>
      </c>
      <c r="R1343" s="181">
        <v>6.8109000000000002</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1028</v>
      </c>
      <c r="B1344" s="177" t="s">
        <v>1061</v>
      </c>
      <c r="C1344" s="177">
        <v>100603</v>
      </c>
      <c r="D1344" s="180">
        <v>44679</v>
      </c>
      <c r="E1344" s="181">
        <v>58.573900000000002</v>
      </c>
      <c r="F1344" s="181">
        <v>-53.822499999999998</v>
      </c>
      <c r="G1344" s="181">
        <v>-22.081499999999998</v>
      </c>
      <c r="H1344" s="181">
        <v>0.13350000000000001</v>
      </c>
      <c r="I1344" s="181">
        <v>6.9574999999999996</v>
      </c>
      <c r="J1344" s="181">
        <v>-9.7443000000000008</v>
      </c>
      <c r="K1344" s="181">
        <v>-1.5134000000000001</v>
      </c>
      <c r="L1344" s="181">
        <v>-1.1232</v>
      </c>
      <c r="M1344" s="181">
        <v>0.30609999999999998</v>
      </c>
      <c r="N1344" s="181">
        <v>0.8841</v>
      </c>
      <c r="O1344" s="181">
        <v>4.3659999999999997</v>
      </c>
      <c r="P1344" s="181">
        <v>4.8573000000000004</v>
      </c>
      <c r="Q1344" s="181">
        <v>7.5213999999999999</v>
      </c>
      <c r="R1344" s="181">
        <v>3.5022000000000002</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1028</v>
      </c>
      <c r="B1345" s="177" t="s">
        <v>1062</v>
      </c>
      <c r="C1345" s="177">
        <v>119675</v>
      </c>
      <c r="D1345" s="180">
        <v>44679</v>
      </c>
      <c r="E1345" s="181">
        <v>63.583199999999998</v>
      </c>
      <c r="F1345" s="181">
        <v>-52.793599999999998</v>
      </c>
      <c r="G1345" s="181">
        <v>-21.031300000000002</v>
      </c>
      <c r="H1345" s="181">
        <v>1.1894</v>
      </c>
      <c r="I1345" s="181">
        <v>8.0093999999999994</v>
      </c>
      <c r="J1345" s="181">
        <v>-8.7179000000000002</v>
      </c>
      <c r="K1345" s="181">
        <v>-0.4975</v>
      </c>
      <c r="L1345" s="181">
        <v>-0.11219999999999999</v>
      </c>
      <c r="M1345" s="181">
        <v>1.325</v>
      </c>
      <c r="N1345" s="181">
        <v>1.9185000000000001</v>
      </c>
      <c r="O1345" s="181">
        <v>5.3341000000000003</v>
      </c>
      <c r="P1345" s="181">
        <v>5.8514999999999997</v>
      </c>
      <c r="Q1345" s="181">
        <v>7.1700999999999997</v>
      </c>
      <c r="R1345" s="181">
        <v>4.5117000000000003</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1028</v>
      </c>
      <c r="B1346" s="177" t="s">
        <v>1063</v>
      </c>
      <c r="C1346" s="177">
        <v>119127</v>
      </c>
      <c r="D1346" s="180">
        <v>44679</v>
      </c>
      <c r="E1346" s="181">
        <v>32.373699999999999</v>
      </c>
      <c r="F1346" s="181">
        <v>-26.813800000000001</v>
      </c>
      <c r="G1346" s="181">
        <v>-8.2998999999999992</v>
      </c>
      <c r="H1346" s="181">
        <v>5.2237</v>
      </c>
      <c r="I1346" s="181">
        <v>8.9245000000000001</v>
      </c>
      <c r="J1346" s="181">
        <v>-5.2465000000000002</v>
      </c>
      <c r="K1346" s="181">
        <v>1.3940999999999999</v>
      </c>
      <c r="L1346" s="181">
        <v>2.5712000000000002</v>
      </c>
      <c r="M1346" s="181">
        <v>3.9586999999999999</v>
      </c>
      <c r="N1346" s="181">
        <v>5.1277999999999997</v>
      </c>
      <c r="O1346" s="181">
        <v>2.4218999999999999</v>
      </c>
      <c r="P1346" s="181">
        <v>3.8727999999999998</v>
      </c>
      <c r="Q1346" s="181">
        <v>6.5892999999999997</v>
      </c>
      <c r="R1346" s="181">
        <v>7.6635</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1028</v>
      </c>
      <c r="B1347" s="177" t="s">
        <v>1064</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1028</v>
      </c>
      <c r="B1348" s="177" t="s">
        <v>1065</v>
      </c>
      <c r="C1348" s="177">
        <v>101703</v>
      </c>
      <c r="D1348" s="180">
        <v>44679</v>
      </c>
      <c r="E1348" s="181">
        <v>29.544799999999999</v>
      </c>
      <c r="F1348" s="181">
        <v>-27.775600000000001</v>
      </c>
      <c r="G1348" s="181">
        <v>-9.2584999999999997</v>
      </c>
      <c r="H1348" s="181">
        <v>4.2922000000000002</v>
      </c>
      <c r="I1348" s="181">
        <v>7.9739000000000004</v>
      </c>
      <c r="J1348" s="181">
        <v>-6.1605999999999996</v>
      </c>
      <c r="K1348" s="181">
        <v>0.46039999999999998</v>
      </c>
      <c r="L1348" s="181">
        <v>1.6396999999999999</v>
      </c>
      <c r="M1348" s="181">
        <v>3.0108000000000001</v>
      </c>
      <c r="N1348" s="181">
        <v>4.1696</v>
      </c>
      <c r="O1348" s="181">
        <v>1.4470000000000001</v>
      </c>
      <c r="P1348" s="181">
        <v>2.9279000000000002</v>
      </c>
      <c r="Q1348" s="181">
        <v>5.7329999999999997</v>
      </c>
      <c r="R1348" s="181">
        <v>6.6247999999999996</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1028</v>
      </c>
      <c r="B1349" s="177" t="s">
        <v>1066</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1028</v>
      </c>
      <c r="B1350" s="177" t="s">
        <v>1834</v>
      </c>
      <c r="C1350" s="177">
        <v>148479</v>
      </c>
      <c r="D1350" s="180">
        <v>44679</v>
      </c>
      <c r="E1350" s="181">
        <v>10.6252</v>
      </c>
      <c r="F1350" s="181">
        <v>-31.919699999999999</v>
      </c>
      <c r="G1350" s="181">
        <v>-14.068199999999999</v>
      </c>
      <c r="H1350" s="181">
        <v>0.24540000000000001</v>
      </c>
      <c r="I1350" s="181">
        <v>7.2123999999999997</v>
      </c>
      <c r="J1350" s="181">
        <v>-9.7696000000000005</v>
      </c>
      <c r="K1350" s="181">
        <v>-0.59460000000000002</v>
      </c>
      <c r="L1350" s="181">
        <v>0.53180000000000005</v>
      </c>
      <c r="M1350" s="181">
        <v>2.1686000000000001</v>
      </c>
      <c r="N1350" s="181">
        <v>2.9453999999999998</v>
      </c>
      <c r="O1350" s="181"/>
      <c r="P1350" s="181"/>
      <c r="Q1350" s="181">
        <v>3.8163</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1028</v>
      </c>
      <c r="B1351" s="177" t="s">
        <v>1835</v>
      </c>
      <c r="C1351" s="177">
        <v>148477</v>
      </c>
      <c r="D1351" s="180">
        <v>44679</v>
      </c>
      <c r="E1351" s="181">
        <v>10.556100000000001</v>
      </c>
      <c r="F1351" s="181">
        <v>-32.128500000000003</v>
      </c>
      <c r="G1351" s="181">
        <v>-14.2751</v>
      </c>
      <c r="H1351" s="181">
        <v>-4.9399999999999999E-2</v>
      </c>
      <c r="I1351" s="181">
        <v>6.9351000000000003</v>
      </c>
      <c r="J1351" s="181">
        <v>-10.019500000000001</v>
      </c>
      <c r="K1351" s="181">
        <v>-0.70569999999999999</v>
      </c>
      <c r="L1351" s="181">
        <v>0.30630000000000002</v>
      </c>
      <c r="M1351" s="181">
        <v>1.8592</v>
      </c>
      <c r="N1351" s="181">
        <v>2.5990000000000002</v>
      </c>
      <c r="O1351" s="181"/>
      <c r="P1351" s="181"/>
      <c r="Q1351" s="181">
        <v>3.3988</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1028</v>
      </c>
      <c r="B1352" s="177" t="s">
        <v>1067</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1028</v>
      </c>
      <c r="B1353" s="177" t="s">
        <v>1068</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1028</v>
      </c>
      <c r="B1354" s="177" t="s">
        <v>1069</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1028</v>
      </c>
      <c r="B1355" s="177" t="s">
        <v>1070</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1028</v>
      </c>
      <c r="B1356" s="177" t="s">
        <v>1071</v>
      </c>
      <c r="C1356" s="177">
        <v>134503</v>
      </c>
      <c r="D1356" s="180">
        <v>44679</v>
      </c>
      <c r="E1356" s="181">
        <v>15.683299999999999</v>
      </c>
      <c r="F1356" s="181">
        <v>-34.179499999999997</v>
      </c>
      <c r="G1356" s="181">
        <v>-9.5344999999999995</v>
      </c>
      <c r="H1356" s="181">
        <v>4.5255999999999998</v>
      </c>
      <c r="I1356" s="181">
        <v>8.2822999999999993</v>
      </c>
      <c r="J1356" s="181">
        <v>-5.9382999999999999</v>
      </c>
      <c r="K1356" s="181">
        <v>0.20960000000000001</v>
      </c>
      <c r="L1356" s="181">
        <v>1.1950000000000001</v>
      </c>
      <c r="M1356" s="181">
        <v>7.1349</v>
      </c>
      <c r="N1356" s="181">
        <v>6.6528</v>
      </c>
      <c r="O1356" s="181">
        <v>4.1101000000000001</v>
      </c>
      <c r="P1356" s="181">
        <v>5.1603000000000003</v>
      </c>
      <c r="Q1356" s="181">
        <v>6.5602999999999998</v>
      </c>
      <c r="R1356" s="181">
        <v>4.9561999999999999</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1028</v>
      </c>
      <c r="B1357" s="177" t="s">
        <v>1072</v>
      </c>
      <c r="C1357" s="177">
        <v>134499</v>
      </c>
      <c r="D1357" s="180">
        <v>44679</v>
      </c>
      <c r="E1357" s="181">
        <v>14.921900000000001</v>
      </c>
      <c r="F1357" s="181">
        <v>-34.945300000000003</v>
      </c>
      <c r="G1357" s="181">
        <v>-10.183400000000001</v>
      </c>
      <c r="H1357" s="181">
        <v>3.8816999999999999</v>
      </c>
      <c r="I1357" s="181">
        <v>7.6393000000000004</v>
      </c>
      <c r="J1357" s="181">
        <v>-6.5674999999999999</v>
      </c>
      <c r="K1357" s="181">
        <v>-0.42080000000000001</v>
      </c>
      <c r="L1357" s="181">
        <v>0.56200000000000006</v>
      </c>
      <c r="M1357" s="181">
        <v>6.3574000000000002</v>
      </c>
      <c r="N1357" s="181">
        <v>5.8952</v>
      </c>
      <c r="O1357" s="181">
        <v>3.4007000000000001</v>
      </c>
      <c r="P1357" s="181">
        <v>4.4561999999999999</v>
      </c>
      <c r="Q1357" s="181">
        <v>5.8141999999999996</v>
      </c>
      <c r="R1357" s="181">
        <v>4.2835999999999999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-22.238948571428576</v>
      </c>
      <c r="G1358" s="183">
        <v>-6.1028571428571423</v>
      </c>
      <c r="H1358" s="183">
        <v>4.8002399999999996</v>
      </c>
      <c r="I1358" s="183">
        <v>8.5219600000000018</v>
      </c>
      <c r="J1358" s="183">
        <v>-43.348600000000005</v>
      </c>
      <c r="K1358" s="183">
        <v>-12.169978787878787</v>
      </c>
      <c r="L1358" s="183">
        <v>-5.0482484848484859</v>
      </c>
      <c r="M1358" s="183">
        <v>-1.3865878787878785</v>
      </c>
      <c r="N1358" s="183">
        <v>1.1721666666666664</v>
      </c>
      <c r="O1358" s="183">
        <v>5.0287689655172407</v>
      </c>
      <c r="P1358" s="183">
        <v>5.4588551724137933</v>
      </c>
      <c r="Q1358" s="183">
        <v>4.6612800000000005</v>
      </c>
      <c r="R1358" s="183">
        <v>4.3213967741935493</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-18.430399999999999</v>
      </c>
      <c r="G1359" s="183">
        <v>-4.8125</v>
      </c>
      <c r="H1359" s="183">
        <v>5.4802999999999997</v>
      </c>
      <c r="I1359" s="183">
        <v>8.4382000000000001</v>
      </c>
      <c r="J1359" s="183">
        <v>-5.0827999999999998</v>
      </c>
      <c r="K1359" s="183">
        <v>1.6509</v>
      </c>
      <c r="L1359" s="183">
        <v>1.7456</v>
      </c>
      <c r="M1359" s="183">
        <v>2.9780000000000002</v>
      </c>
      <c r="N1359" s="183">
        <v>4.2249999999999996</v>
      </c>
      <c r="O1359" s="183">
        <v>5.7420999999999998</v>
      </c>
      <c r="P1359" s="183">
        <v>5.8521000000000001</v>
      </c>
      <c r="Q1359" s="183">
        <v>7.5213999999999999</v>
      </c>
      <c r="R1359" s="183">
        <v>6.8109000000000002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1073</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1074</v>
      </c>
      <c r="B1362" s="177" t="s">
        <v>1075</v>
      </c>
      <c r="C1362" s="177">
        <v>100038</v>
      </c>
      <c r="D1362" s="180">
        <v>44679</v>
      </c>
      <c r="E1362" s="181">
        <v>102.0515</v>
      </c>
      <c r="F1362" s="181">
        <v>-22.268799999999999</v>
      </c>
      <c r="G1362" s="181">
        <v>-10.958399999999999</v>
      </c>
      <c r="H1362" s="181">
        <v>2.5406</v>
      </c>
      <c r="I1362" s="181">
        <v>5.4534000000000002</v>
      </c>
      <c r="J1362" s="181">
        <v>-8.2522000000000002</v>
      </c>
      <c r="K1362" s="181">
        <v>1.1940999999999999</v>
      </c>
      <c r="L1362" s="181">
        <v>1.3829</v>
      </c>
      <c r="M1362" s="181">
        <v>3.1676000000000002</v>
      </c>
      <c r="N1362" s="181">
        <v>3.7372000000000001</v>
      </c>
      <c r="O1362" s="181">
        <v>7.9947999999999997</v>
      </c>
      <c r="P1362" s="181">
        <v>6.8753000000000002</v>
      </c>
      <c r="Q1362" s="181">
        <v>9.1479999999999997</v>
      </c>
      <c r="R1362" s="181">
        <v>6.4751000000000003</v>
      </c>
      <c r="S1362" s="124" t="s">
        <v>1900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1074</v>
      </c>
      <c r="B1363" s="177" t="s">
        <v>1076</v>
      </c>
      <c r="C1363" s="177">
        <v>119657</v>
      </c>
      <c r="D1363" s="180">
        <v>44679</v>
      </c>
      <c r="E1363" s="181">
        <v>108.5641</v>
      </c>
      <c r="F1363" s="181">
        <v>-21.873999999999999</v>
      </c>
      <c r="G1363" s="181">
        <v>-10.5589</v>
      </c>
      <c r="H1363" s="181">
        <v>2.9459</v>
      </c>
      <c r="I1363" s="181">
        <v>5.8551000000000002</v>
      </c>
      <c r="J1363" s="181">
        <v>-7.8545999999999996</v>
      </c>
      <c r="K1363" s="181">
        <v>1.7558</v>
      </c>
      <c r="L1363" s="181">
        <v>1.8657999999999999</v>
      </c>
      <c r="M1363" s="181">
        <v>3.6314000000000002</v>
      </c>
      <c r="N1363" s="181">
        <v>4.1938000000000004</v>
      </c>
      <c r="O1363" s="181">
        <v>8.5725999999999996</v>
      </c>
      <c r="P1363" s="181">
        <v>7.5388000000000002</v>
      </c>
      <c r="Q1363" s="181">
        <v>8.2386999999999997</v>
      </c>
      <c r="R1363" s="181">
        <v>6.9493</v>
      </c>
      <c r="S1363" s="124" t="s">
        <v>1900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1074</v>
      </c>
      <c r="B1364" s="177" t="s">
        <v>1077</v>
      </c>
      <c r="C1364" s="177">
        <v>118282</v>
      </c>
      <c r="D1364" s="180">
        <v>44679</v>
      </c>
      <c r="E1364" s="181">
        <v>49.7729</v>
      </c>
      <c r="F1364" s="181">
        <v>-47.384900000000002</v>
      </c>
      <c r="G1364" s="181">
        <v>-21.7166</v>
      </c>
      <c r="H1364" s="181">
        <v>-0.15709999999999999</v>
      </c>
      <c r="I1364" s="181">
        <v>5.5124000000000004</v>
      </c>
      <c r="J1364" s="181">
        <v>-5.6524999999999999</v>
      </c>
      <c r="K1364" s="181">
        <v>1.0719000000000001</v>
      </c>
      <c r="L1364" s="181">
        <v>0.27760000000000001</v>
      </c>
      <c r="M1364" s="181">
        <v>1.6992</v>
      </c>
      <c r="N1364" s="181">
        <v>2.2389999999999999</v>
      </c>
      <c r="O1364" s="181">
        <v>7.4667000000000003</v>
      </c>
      <c r="P1364" s="181">
        <v>6.8696000000000002</v>
      </c>
      <c r="Q1364" s="181">
        <v>8.0648999999999997</v>
      </c>
      <c r="R1364" s="181">
        <v>5.0490000000000004</v>
      </c>
      <c r="S1364" s="124" t="s">
        <v>1900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1074</v>
      </c>
      <c r="B1365" s="177" t="s">
        <v>1078</v>
      </c>
      <c r="C1365" s="177">
        <v>101588</v>
      </c>
      <c r="D1365" s="180">
        <v>44679</v>
      </c>
      <c r="E1365" s="181">
        <v>46.013300000000001</v>
      </c>
      <c r="F1365" s="181">
        <v>-48.561500000000002</v>
      </c>
      <c r="G1365" s="181">
        <v>-22.855399999999999</v>
      </c>
      <c r="H1365" s="181">
        <v>-1.2915000000000001</v>
      </c>
      <c r="I1365" s="181">
        <v>4.3813000000000004</v>
      </c>
      <c r="J1365" s="181">
        <v>-6.7523</v>
      </c>
      <c r="K1365" s="181">
        <v>-4.8500000000000001E-2</v>
      </c>
      <c r="L1365" s="181">
        <v>-0.84370000000000001</v>
      </c>
      <c r="M1365" s="181">
        <v>0.56779999999999997</v>
      </c>
      <c r="N1365" s="181">
        <v>1.1028</v>
      </c>
      <c r="O1365" s="181">
        <v>6.2880000000000003</v>
      </c>
      <c r="P1365" s="181">
        <v>5.7874999999999996</v>
      </c>
      <c r="Q1365" s="181">
        <v>8.0905000000000005</v>
      </c>
      <c r="R1365" s="181">
        <v>3.8797999999999999</v>
      </c>
      <c r="S1365" s="124" t="s">
        <v>1900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1074</v>
      </c>
      <c r="B1366" s="177" t="s">
        <v>1079</v>
      </c>
      <c r="C1366" s="177">
        <v>100124</v>
      </c>
      <c r="D1366" s="180">
        <v>44679</v>
      </c>
      <c r="E1366" s="181">
        <v>47.28</v>
      </c>
      <c r="F1366" s="181">
        <v>-25.226800000000001</v>
      </c>
      <c r="G1366" s="181">
        <v>-1.5694999999999999</v>
      </c>
      <c r="H1366" s="181">
        <v>12.88</v>
      </c>
      <c r="I1366" s="181">
        <v>11.276899999999999</v>
      </c>
      <c r="J1366" s="181">
        <v>-10.6143</v>
      </c>
      <c r="K1366" s="181">
        <v>-0.82609999999999995</v>
      </c>
      <c r="L1366" s="181">
        <v>-1.5719000000000001</v>
      </c>
      <c r="M1366" s="181">
        <v>0.41549999999999998</v>
      </c>
      <c r="N1366" s="181">
        <v>1.1577</v>
      </c>
      <c r="O1366" s="181">
        <v>5.6284000000000001</v>
      </c>
      <c r="P1366" s="181">
        <v>4.8986000000000001</v>
      </c>
      <c r="Q1366" s="181">
        <v>7.4424000000000001</v>
      </c>
      <c r="R1366" s="181">
        <v>3.617</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1074</v>
      </c>
      <c r="B1367" s="177" t="s">
        <v>1080</v>
      </c>
      <c r="C1367" s="177">
        <v>119069</v>
      </c>
      <c r="D1367" s="180">
        <v>44679</v>
      </c>
      <c r="E1367" s="181">
        <v>50.814700000000002</v>
      </c>
      <c r="F1367" s="181">
        <v>-23.688400000000001</v>
      </c>
      <c r="G1367" s="181">
        <v>-2.3900000000000001E-2</v>
      </c>
      <c r="H1367" s="181">
        <v>14.4262</v>
      </c>
      <c r="I1367" s="181">
        <v>12.7371</v>
      </c>
      <c r="J1367" s="181">
        <v>-9.1594999999999995</v>
      </c>
      <c r="K1367" s="181">
        <v>0.67390000000000005</v>
      </c>
      <c r="L1367" s="181">
        <v>-9.6299999999999997E-2</v>
      </c>
      <c r="M1367" s="181">
        <v>1.7462</v>
      </c>
      <c r="N1367" s="181">
        <v>2.4001000000000001</v>
      </c>
      <c r="O1367" s="181">
        <v>6.4764999999999997</v>
      </c>
      <c r="P1367" s="181">
        <v>5.6205999999999996</v>
      </c>
      <c r="Q1367" s="181">
        <v>7.2426000000000004</v>
      </c>
      <c r="R1367" s="181">
        <v>4.6111000000000004</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1074</v>
      </c>
      <c r="B1368" s="177" t="s">
        <v>1081</v>
      </c>
      <c r="C1368" s="177">
        <v>101685</v>
      </c>
      <c r="D1368" s="180">
        <v>44679</v>
      </c>
      <c r="E1368" s="181">
        <v>34.879100000000001</v>
      </c>
      <c r="F1368" s="181">
        <v>-73.835899999999995</v>
      </c>
      <c r="G1368" s="181">
        <v>-31.209199999999999</v>
      </c>
      <c r="H1368" s="181">
        <v>-2.3311000000000002</v>
      </c>
      <c r="I1368" s="181">
        <v>6.8422000000000001</v>
      </c>
      <c r="J1368" s="181">
        <v>-13.963200000000001</v>
      </c>
      <c r="K1368" s="181">
        <v>-3.399</v>
      </c>
      <c r="L1368" s="181">
        <v>-2.1686999999999999</v>
      </c>
      <c r="M1368" s="181">
        <v>0.35</v>
      </c>
      <c r="N1368" s="181">
        <v>1.0469999999999999</v>
      </c>
      <c r="O1368" s="181">
        <v>5.6504000000000003</v>
      </c>
      <c r="P1368" s="181">
        <v>5.0880999999999998</v>
      </c>
      <c r="Q1368" s="181">
        <v>6.6535000000000002</v>
      </c>
      <c r="R1368" s="181">
        <v>2.6970999999999998</v>
      </c>
      <c r="S1368" s="124" t="s">
        <v>1900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1074</v>
      </c>
      <c r="B1369" s="177" t="s">
        <v>1082</v>
      </c>
      <c r="C1369" s="177">
        <v>120059</v>
      </c>
      <c r="D1369" s="180">
        <v>44679</v>
      </c>
      <c r="E1369" s="181">
        <v>37.556800000000003</v>
      </c>
      <c r="F1369" s="181">
        <v>-73.034700000000001</v>
      </c>
      <c r="G1369" s="181">
        <v>-30.343399999999999</v>
      </c>
      <c r="H1369" s="181">
        <v>-1.4851000000000001</v>
      </c>
      <c r="I1369" s="181">
        <v>7.6824000000000003</v>
      </c>
      <c r="J1369" s="181">
        <v>-13.1319</v>
      </c>
      <c r="K1369" s="181">
        <v>-2.5676999999999999</v>
      </c>
      <c r="L1369" s="181">
        <v>-1.3409</v>
      </c>
      <c r="M1369" s="181">
        <v>1.1895</v>
      </c>
      <c r="N1369" s="181">
        <v>1.8945000000000001</v>
      </c>
      <c r="O1369" s="181">
        <v>6.5319000000000003</v>
      </c>
      <c r="P1369" s="181">
        <v>5.9305000000000003</v>
      </c>
      <c r="Q1369" s="181">
        <v>6.9809999999999999</v>
      </c>
      <c r="R1369" s="181">
        <v>3.5590999999999999</v>
      </c>
      <c r="S1369" s="124" t="s">
        <v>1900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1074</v>
      </c>
      <c r="B1370" s="177" t="s">
        <v>1083</v>
      </c>
      <c r="C1370" s="177">
        <v>109740</v>
      </c>
      <c r="D1370" s="180">
        <v>44679</v>
      </c>
      <c r="E1370" s="181">
        <v>31.763000000000002</v>
      </c>
      <c r="F1370" s="181">
        <v>-36.735300000000002</v>
      </c>
      <c r="G1370" s="181">
        <v>-13.812200000000001</v>
      </c>
      <c r="H1370" s="181">
        <v>7.3155000000000001</v>
      </c>
      <c r="I1370" s="181">
        <v>13.2872</v>
      </c>
      <c r="J1370" s="181">
        <v>-2.3713000000000002</v>
      </c>
      <c r="K1370" s="181">
        <v>2.3643000000000001</v>
      </c>
      <c r="L1370" s="181">
        <v>9.0300000000000005E-2</v>
      </c>
      <c r="M1370" s="181">
        <v>1.8652</v>
      </c>
      <c r="N1370" s="181">
        <v>2.1324999999999998</v>
      </c>
      <c r="O1370" s="181">
        <v>7.3253000000000004</v>
      </c>
      <c r="P1370" s="181">
        <v>6.6515000000000004</v>
      </c>
      <c r="Q1370" s="181">
        <v>8.8010000000000002</v>
      </c>
      <c r="R1370" s="181">
        <v>5.4008000000000003</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1074</v>
      </c>
      <c r="B1371" s="177" t="s">
        <v>1084</v>
      </c>
      <c r="C1371" s="177">
        <v>120619</v>
      </c>
      <c r="D1371" s="180">
        <v>44679</v>
      </c>
      <c r="E1371" s="181">
        <v>33.170400000000001</v>
      </c>
      <c r="F1371" s="181">
        <v>-36.056800000000003</v>
      </c>
      <c r="G1371" s="181">
        <v>-13.190200000000001</v>
      </c>
      <c r="H1371" s="181">
        <v>7.9348000000000001</v>
      </c>
      <c r="I1371" s="181">
        <v>13.9145</v>
      </c>
      <c r="J1371" s="181">
        <v>-1.7544</v>
      </c>
      <c r="K1371" s="181">
        <v>2.9891999999999999</v>
      </c>
      <c r="L1371" s="181">
        <v>0.72209999999999996</v>
      </c>
      <c r="M1371" s="181">
        <v>2.5093999999999999</v>
      </c>
      <c r="N1371" s="181">
        <v>2.7835000000000001</v>
      </c>
      <c r="O1371" s="181">
        <v>7.9482999999999997</v>
      </c>
      <c r="P1371" s="181">
        <v>7.2752999999999997</v>
      </c>
      <c r="Q1371" s="181">
        <v>8.2471999999999994</v>
      </c>
      <c r="R1371" s="181">
        <v>6.0427999999999997</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1074</v>
      </c>
      <c r="B1372" s="177" t="s">
        <v>1085</v>
      </c>
      <c r="C1372" s="177">
        <v>118394</v>
      </c>
      <c r="D1372" s="180">
        <v>44679</v>
      </c>
      <c r="E1372" s="181">
        <v>57.892800000000001</v>
      </c>
      <c r="F1372" s="181">
        <v>-93.887900000000002</v>
      </c>
      <c r="G1372" s="181">
        <v>-45.246400000000001</v>
      </c>
      <c r="H1372" s="181">
        <v>-5.3266</v>
      </c>
      <c r="I1372" s="181">
        <v>8.0757999999999992</v>
      </c>
      <c r="J1372" s="181">
        <v>-13.6831</v>
      </c>
      <c r="K1372" s="181">
        <v>-0.95750000000000002</v>
      </c>
      <c r="L1372" s="181">
        <v>-0.43590000000000001</v>
      </c>
      <c r="M1372" s="181">
        <v>1.2103999999999999</v>
      </c>
      <c r="N1372" s="181">
        <v>1.9544999999999999</v>
      </c>
      <c r="O1372" s="181">
        <v>7.5191999999999997</v>
      </c>
      <c r="P1372" s="181">
        <v>6.7285000000000004</v>
      </c>
      <c r="Q1372" s="181">
        <v>8.2675000000000001</v>
      </c>
      <c r="R1372" s="181">
        <v>4.0095999999999998</v>
      </c>
      <c r="S1372" s="124" t="s">
        <v>1900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1074</v>
      </c>
      <c r="B1373" s="177" t="s">
        <v>1086</v>
      </c>
      <c r="C1373" s="177">
        <v>108765</v>
      </c>
      <c r="D1373" s="180">
        <v>44679</v>
      </c>
      <c r="E1373" s="181">
        <v>54.041200000000003</v>
      </c>
      <c r="F1373" s="181">
        <v>-94.514700000000005</v>
      </c>
      <c r="G1373" s="181">
        <v>-45.9116</v>
      </c>
      <c r="H1373" s="181">
        <v>-5.9850000000000003</v>
      </c>
      <c r="I1373" s="181">
        <v>7.407</v>
      </c>
      <c r="J1373" s="181">
        <v>-14.335900000000001</v>
      </c>
      <c r="K1373" s="181">
        <v>-1.6086</v>
      </c>
      <c r="L1373" s="181">
        <v>-1.0848</v>
      </c>
      <c r="M1373" s="181">
        <v>0.55569999999999997</v>
      </c>
      <c r="N1373" s="181">
        <v>1.2937000000000001</v>
      </c>
      <c r="O1373" s="181">
        <v>6.8426999999999998</v>
      </c>
      <c r="P1373" s="181">
        <v>6.0073999999999996</v>
      </c>
      <c r="Q1373" s="181">
        <v>8.0456000000000003</v>
      </c>
      <c r="R1373" s="181">
        <v>3.3414999999999999</v>
      </c>
      <c r="S1373" s="124" t="s">
        <v>1900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1074</v>
      </c>
      <c r="B1374" s="177" t="s">
        <v>2043</v>
      </c>
      <c r="C1374" s="177">
        <v>120430</v>
      </c>
      <c r="D1374" s="180">
        <v>44679</v>
      </c>
      <c r="E1374" s="181">
        <v>55.2607</v>
      </c>
      <c r="F1374" s="181">
        <v>-86.913200000000003</v>
      </c>
      <c r="G1374" s="181">
        <v>-41.535600000000002</v>
      </c>
      <c r="H1374" s="181">
        <v>-1.877</v>
      </c>
      <c r="I1374" s="181">
        <v>9.2291000000000007</v>
      </c>
      <c r="J1374" s="181">
        <v>-13.388500000000001</v>
      </c>
      <c r="K1374" s="181">
        <v>-2.5640999999999998</v>
      </c>
      <c r="L1374" s="181">
        <v>-1.1934</v>
      </c>
      <c r="M1374" s="181">
        <v>1.1346000000000001</v>
      </c>
      <c r="N1374" s="181">
        <v>1.8613999999999999</v>
      </c>
      <c r="O1374" s="181">
        <v>1.2788999999999999</v>
      </c>
      <c r="P1374" s="181">
        <v>3.0623999999999998</v>
      </c>
      <c r="Q1374" s="181">
        <v>5.2827999999999999</v>
      </c>
      <c r="R1374" s="181">
        <v>3.9249999999999998</v>
      </c>
      <c r="S1374" s="124" t="s">
        <v>1900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1074</v>
      </c>
      <c r="B1375" s="177" t="s">
        <v>2044</v>
      </c>
      <c r="C1375" s="177">
        <v>100223</v>
      </c>
      <c r="D1375" s="180">
        <v>44679</v>
      </c>
      <c r="E1375" s="181">
        <v>50.427199999999999</v>
      </c>
      <c r="F1375" s="181">
        <v>-87.444100000000006</v>
      </c>
      <c r="G1375" s="181">
        <v>-42.076599999999999</v>
      </c>
      <c r="H1375" s="181">
        <v>-2.4287999999999998</v>
      </c>
      <c r="I1375" s="181">
        <v>8.6780000000000008</v>
      </c>
      <c r="J1375" s="181">
        <v>-13.9313</v>
      </c>
      <c r="K1375" s="181">
        <v>-3.1101000000000001</v>
      </c>
      <c r="L1375" s="181">
        <v>-1.8835999999999999</v>
      </c>
      <c r="M1375" s="181">
        <v>0.33239999999999997</v>
      </c>
      <c r="N1375" s="181">
        <v>1.0013000000000001</v>
      </c>
      <c r="O1375" s="181">
        <v>0.32119999999999999</v>
      </c>
      <c r="P1375" s="181">
        <v>2.0680999999999998</v>
      </c>
      <c r="Q1375" s="181">
        <v>6.1161000000000003</v>
      </c>
      <c r="R1375" s="181">
        <v>2.9689999999999999</v>
      </c>
      <c r="S1375" s="124" t="s">
        <v>1900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1074</v>
      </c>
      <c r="B1376" s="177" t="s">
        <v>1087</v>
      </c>
      <c r="C1376" s="177">
        <v>119735</v>
      </c>
      <c r="D1376" s="180">
        <v>44679</v>
      </c>
      <c r="E1376" s="181">
        <v>67.502899999999997</v>
      </c>
      <c r="F1376" s="181">
        <v>-76.0822</v>
      </c>
      <c r="G1376" s="181">
        <v>-26.240200000000002</v>
      </c>
      <c r="H1376" s="181">
        <v>8.8519000000000005</v>
      </c>
      <c r="I1376" s="181">
        <v>11.2227</v>
      </c>
      <c r="J1376" s="181">
        <v>-8.8529999999999998</v>
      </c>
      <c r="K1376" s="181">
        <v>-4.2099999999999999E-2</v>
      </c>
      <c r="L1376" s="181">
        <v>-7.0699999999999999E-2</v>
      </c>
      <c r="M1376" s="181">
        <v>2.9597000000000002</v>
      </c>
      <c r="N1376" s="181">
        <v>3.6583999999999999</v>
      </c>
      <c r="O1376" s="181">
        <v>8.1350999999999996</v>
      </c>
      <c r="P1376" s="181">
        <v>7.2008999999999999</v>
      </c>
      <c r="Q1376" s="181">
        <v>7.8658999999999999</v>
      </c>
      <c r="R1376" s="181">
        <v>5.7062999999999997</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1074</v>
      </c>
      <c r="B1377" s="177" t="s">
        <v>1088</v>
      </c>
      <c r="C1377" s="177">
        <v>100299</v>
      </c>
      <c r="D1377" s="180">
        <v>44679</v>
      </c>
      <c r="E1377" s="181">
        <v>62.198500000000003</v>
      </c>
      <c r="F1377" s="181">
        <v>-77.297600000000003</v>
      </c>
      <c r="G1377" s="181">
        <v>-27.440799999999999</v>
      </c>
      <c r="H1377" s="181">
        <v>7.6567999999999996</v>
      </c>
      <c r="I1377" s="181">
        <v>10.036899999999999</v>
      </c>
      <c r="J1377" s="181">
        <v>-10.0189</v>
      </c>
      <c r="K1377" s="181">
        <v>-1.1980999999999999</v>
      </c>
      <c r="L1377" s="181">
        <v>-1.1138999999999999</v>
      </c>
      <c r="M1377" s="181">
        <v>1.9218999999999999</v>
      </c>
      <c r="N1377" s="181">
        <v>2.6073</v>
      </c>
      <c r="O1377" s="181">
        <v>7.0035999999999996</v>
      </c>
      <c r="P1377" s="181">
        <v>6.1348000000000003</v>
      </c>
      <c r="Q1377" s="181">
        <v>8.4865999999999993</v>
      </c>
      <c r="R1377" s="181">
        <v>4.5949999999999998</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1074</v>
      </c>
      <c r="B1378" s="177" t="s">
        <v>1089</v>
      </c>
      <c r="C1378" s="177">
        <v>120279</v>
      </c>
      <c r="D1378" s="180">
        <v>44679</v>
      </c>
      <c r="E1378" s="181">
        <v>60.491199999999999</v>
      </c>
      <c r="F1378" s="181">
        <v>-43.151899999999998</v>
      </c>
      <c r="G1378" s="181">
        <v>-18.215299999999999</v>
      </c>
      <c r="H1378" s="181">
        <v>0.3362</v>
      </c>
      <c r="I1378" s="181">
        <v>2.1419000000000001</v>
      </c>
      <c r="J1378" s="181">
        <v>-7.1521999999999997</v>
      </c>
      <c r="K1378" s="181">
        <v>-1.0065</v>
      </c>
      <c r="L1378" s="181">
        <v>-0.15740000000000001</v>
      </c>
      <c r="M1378" s="181">
        <v>0.60589999999999999</v>
      </c>
      <c r="N1378" s="181">
        <v>1.1344000000000001</v>
      </c>
      <c r="O1378" s="181">
        <v>6.3147000000000002</v>
      </c>
      <c r="P1378" s="181">
        <v>5.875</v>
      </c>
      <c r="Q1378" s="181">
        <v>6.9768999999999997</v>
      </c>
      <c r="R1378" s="181">
        <v>3.4106999999999998</v>
      </c>
      <c r="S1378" s="124" t="s">
        <v>1900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1074</v>
      </c>
      <c r="B1379" s="177" t="s">
        <v>1928</v>
      </c>
      <c r="C1379" s="177">
        <v>100315</v>
      </c>
      <c r="D1379" s="180">
        <v>44679</v>
      </c>
      <c r="E1379" s="181">
        <v>57.6126</v>
      </c>
      <c r="F1379" s="181">
        <v>-43.725299999999997</v>
      </c>
      <c r="G1379" s="181">
        <v>-18.850300000000001</v>
      </c>
      <c r="H1379" s="181">
        <v>-0.28960000000000002</v>
      </c>
      <c r="I1379" s="181">
        <v>1.5129999999999999</v>
      </c>
      <c r="J1379" s="181">
        <v>-7.7775999999999996</v>
      </c>
      <c r="K1379" s="181">
        <v>-1.5105999999999999</v>
      </c>
      <c r="L1379" s="181">
        <v>-0.50939999999999996</v>
      </c>
      <c r="M1379" s="181">
        <v>0.30449999999999999</v>
      </c>
      <c r="N1379" s="181">
        <v>0.86360000000000003</v>
      </c>
      <c r="O1379" s="181">
        <v>5.7481999999999998</v>
      </c>
      <c r="P1379" s="181">
        <v>5.3160999999999996</v>
      </c>
      <c r="Q1379" s="181">
        <v>7.8299000000000003</v>
      </c>
      <c r="R1379" s="181">
        <v>2.9304999999999999</v>
      </c>
      <c r="S1379" s="124" t="s">
        <v>1900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1074</v>
      </c>
      <c r="B1380" s="177" t="s">
        <v>1090</v>
      </c>
      <c r="C1380" s="177">
        <v>100387</v>
      </c>
      <c r="D1380" s="180">
        <v>44679</v>
      </c>
      <c r="E1380" s="181">
        <v>72.153000000000006</v>
      </c>
      <c r="F1380" s="181">
        <v>-23.204599999999999</v>
      </c>
      <c r="G1380" s="181">
        <v>-8.1896000000000004</v>
      </c>
      <c r="H1380" s="181">
        <v>5.1288</v>
      </c>
      <c r="I1380" s="181">
        <v>5.0217999999999998</v>
      </c>
      <c r="J1380" s="181">
        <v>-0.54479999999999995</v>
      </c>
      <c r="K1380" s="181">
        <v>0.33360000000000001</v>
      </c>
      <c r="L1380" s="181">
        <v>-0.61129999999999995</v>
      </c>
      <c r="M1380" s="181">
        <v>1.5548999999999999</v>
      </c>
      <c r="N1380" s="181">
        <v>1.7482</v>
      </c>
      <c r="O1380" s="181">
        <v>6.8861999999999997</v>
      </c>
      <c r="P1380" s="181">
        <v>6.3289999999999997</v>
      </c>
      <c r="Q1380" s="181">
        <v>8.4724000000000004</v>
      </c>
      <c r="R1380" s="181">
        <v>3.1717</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1074</v>
      </c>
      <c r="B1381" s="177" t="s">
        <v>1091</v>
      </c>
      <c r="C1381" s="177">
        <v>118687</v>
      </c>
      <c r="D1381" s="180">
        <v>44679</v>
      </c>
      <c r="E1381" s="181">
        <v>78.334500000000006</v>
      </c>
      <c r="F1381" s="181">
        <v>-22.072700000000001</v>
      </c>
      <c r="G1381" s="181">
        <v>-7.0782999999999996</v>
      </c>
      <c r="H1381" s="181">
        <v>6.2579000000000002</v>
      </c>
      <c r="I1381" s="181">
        <v>6.1817000000000002</v>
      </c>
      <c r="J1381" s="181">
        <v>0.59399999999999997</v>
      </c>
      <c r="K1381" s="181">
        <v>1.4641999999999999</v>
      </c>
      <c r="L1381" s="181">
        <v>0.51</v>
      </c>
      <c r="M1381" s="181">
        <v>2.6869000000000001</v>
      </c>
      <c r="N1381" s="181">
        <v>2.8923000000000001</v>
      </c>
      <c r="O1381" s="181">
        <v>7.9120999999999997</v>
      </c>
      <c r="P1381" s="181">
        <v>7.2804000000000002</v>
      </c>
      <c r="Q1381" s="181">
        <v>8.1018000000000008</v>
      </c>
      <c r="R1381" s="181">
        <v>4.2728000000000002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1074</v>
      </c>
      <c r="B1382" s="177" t="s">
        <v>1092</v>
      </c>
      <c r="C1382" s="177">
        <v>119714</v>
      </c>
      <c r="D1382" s="180">
        <v>44679</v>
      </c>
      <c r="E1382" s="181">
        <v>59.848500000000001</v>
      </c>
      <c r="F1382" s="181">
        <v>-49.819499999999998</v>
      </c>
      <c r="G1382" s="181">
        <v>-14.9236</v>
      </c>
      <c r="H1382" s="181">
        <v>8.1326999999999998</v>
      </c>
      <c r="I1382" s="181">
        <v>15.38</v>
      </c>
      <c r="J1382" s="181">
        <v>-3.6732999999999998</v>
      </c>
      <c r="K1382" s="181">
        <v>1.6930000000000001</v>
      </c>
      <c r="L1382" s="181">
        <v>1.1791</v>
      </c>
      <c r="M1382" s="181">
        <v>2.419</v>
      </c>
      <c r="N1382" s="181">
        <v>3.5226000000000002</v>
      </c>
      <c r="O1382" s="181">
        <v>8.8360000000000003</v>
      </c>
      <c r="P1382" s="181">
        <v>7.7431999999999999</v>
      </c>
      <c r="Q1382" s="181">
        <v>8.3231000000000002</v>
      </c>
      <c r="R1382" s="181">
        <v>6.5816999999999997</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1074</v>
      </c>
      <c r="B1383" s="177" t="s">
        <v>1093</v>
      </c>
      <c r="C1383" s="177">
        <v>100639</v>
      </c>
      <c r="D1383" s="180">
        <v>44679</v>
      </c>
      <c r="E1383" s="181">
        <v>56.662799999999997</v>
      </c>
      <c r="F1383" s="181">
        <v>-50.496699999999997</v>
      </c>
      <c r="G1383" s="181">
        <v>-15.611599999999999</v>
      </c>
      <c r="H1383" s="181">
        <v>7.4645000000000001</v>
      </c>
      <c r="I1383" s="181">
        <v>14.710900000000001</v>
      </c>
      <c r="J1383" s="181">
        <v>-4.3331</v>
      </c>
      <c r="K1383" s="181">
        <v>1.0304</v>
      </c>
      <c r="L1383" s="181">
        <v>0.51559999999999995</v>
      </c>
      <c r="M1383" s="181">
        <v>1.7473000000000001</v>
      </c>
      <c r="N1383" s="181">
        <v>2.8405999999999998</v>
      </c>
      <c r="O1383" s="181">
        <v>8.1555999999999997</v>
      </c>
      <c r="P1383" s="181">
        <v>6.9659000000000004</v>
      </c>
      <c r="Q1383" s="181">
        <v>7.6540999999999997</v>
      </c>
      <c r="R1383" s="181">
        <v>5.8982000000000001</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1074</v>
      </c>
      <c r="B1384" s="177" t="s">
        <v>1094</v>
      </c>
      <c r="C1384" s="177">
        <v>119876</v>
      </c>
      <c r="D1384" s="180">
        <v>44679</v>
      </c>
      <c r="E1384" s="181">
        <v>71.726200000000006</v>
      </c>
      <c r="F1384" s="181">
        <v>-6.8177000000000003</v>
      </c>
      <c r="G1384" s="181">
        <v>2.0697999999999999</v>
      </c>
      <c r="H1384" s="181">
        <v>16.020600000000002</v>
      </c>
      <c r="I1384" s="181">
        <v>11.6204</v>
      </c>
      <c r="J1384" s="181">
        <v>-7.2370999999999999</v>
      </c>
      <c r="K1384" s="181">
        <v>0.90780000000000005</v>
      </c>
      <c r="L1384" s="181">
        <v>0.315</v>
      </c>
      <c r="M1384" s="181">
        <v>1.9789000000000001</v>
      </c>
      <c r="N1384" s="181">
        <v>2.5154000000000001</v>
      </c>
      <c r="O1384" s="181">
        <v>7.6771000000000003</v>
      </c>
      <c r="P1384" s="181">
        <v>6.6656000000000004</v>
      </c>
      <c r="Q1384" s="181">
        <v>8.0427999999999997</v>
      </c>
      <c r="R1384" s="181">
        <v>5.5129000000000001</v>
      </c>
      <c r="S1384" s="124" t="s">
        <v>1900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1074</v>
      </c>
      <c r="B1385" s="177" t="s">
        <v>1095</v>
      </c>
      <c r="C1385" s="177">
        <v>100418</v>
      </c>
      <c r="D1385" s="180">
        <v>44679</v>
      </c>
      <c r="E1385" s="181">
        <v>66.396500000000003</v>
      </c>
      <c r="F1385" s="181">
        <v>-7.6395999999999997</v>
      </c>
      <c r="G1385" s="181">
        <v>1.2645</v>
      </c>
      <c r="H1385" s="181">
        <v>15.216799999999999</v>
      </c>
      <c r="I1385" s="181">
        <v>10.811500000000001</v>
      </c>
      <c r="J1385" s="181">
        <v>-7.9682000000000004</v>
      </c>
      <c r="K1385" s="181">
        <v>0.2273</v>
      </c>
      <c r="L1385" s="181">
        <v>-0.37690000000000001</v>
      </c>
      <c r="M1385" s="181">
        <v>1.2814000000000001</v>
      </c>
      <c r="N1385" s="181">
        <v>1.81</v>
      </c>
      <c r="O1385" s="181">
        <v>6.8102</v>
      </c>
      <c r="P1385" s="181">
        <v>5.6447000000000003</v>
      </c>
      <c r="Q1385" s="181">
        <v>7.8609</v>
      </c>
      <c r="R1385" s="181">
        <v>4.7133000000000003</v>
      </c>
      <c r="S1385" s="124" t="s">
        <v>1900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1074</v>
      </c>
      <c r="B1386" s="177" t="s">
        <v>1096</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1074</v>
      </c>
      <c r="B1387" s="177" t="s">
        <v>1097</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1074</v>
      </c>
      <c r="B1388" s="177" t="s">
        <v>1098</v>
      </c>
      <c r="C1388" s="177">
        <v>120689</v>
      </c>
      <c r="D1388" s="180">
        <v>44679</v>
      </c>
      <c r="E1388" s="181">
        <v>59.153100000000002</v>
      </c>
      <c r="F1388" s="181">
        <v>-75.615899999999996</v>
      </c>
      <c r="G1388" s="181">
        <v>-30.1602</v>
      </c>
      <c r="H1388" s="181">
        <v>4.4287999999999998</v>
      </c>
      <c r="I1388" s="181">
        <v>8.8351000000000006</v>
      </c>
      <c r="J1388" s="181">
        <v>-7.1143999999999998</v>
      </c>
      <c r="K1388" s="181">
        <v>-2.3142999999999998</v>
      </c>
      <c r="L1388" s="181">
        <v>-1.5515000000000001</v>
      </c>
      <c r="M1388" s="181">
        <v>10.486599999999999</v>
      </c>
      <c r="N1388" s="181">
        <v>8.6902000000000008</v>
      </c>
      <c r="O1388" s="181">
        <v>1.962</v>
      </c>
      <c r="P1388" s="181">
        <v>2.5869</v>
      </c>
      <c r="Q1388" s="181">
        <v>6.0666000000000002</v>
      </c>
      <c r="R1388" s="181">
        <v>7.7512999999999996</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1074</v>
      </c>
      <c r="B1389" s="177" t="s">
        <v>1099</v>
      </c>
      <c r="C1389" s="177">
        <v>100741</v>
      </c>
      <c r="D1389" s="180">
        <v>44679</v>
      </c>
      <c r="E1389" s="181">
        <v>54.934100000000001</v>
      </c>
      <c r="F1389" s="181">
        <v>-75.919300000000007</v>
      </c>
      <c r="G1389" s="181">
        <v>-30.465299999999999</v>
      </c>
      <c r="H1389" s="181">
        <v>4.1322000000000001</v>
      </c>
      <c r="I1389" s="181">
        <v>8.5389999999999997</v>
      </c>
      <c r="J1389" s="181">
        <v>-7.4034000000000004</v>
      </c>
      <c r="K1389" s="181">
        <v>-2.6032999999999999</v>
      </c>
      <c r="L1389" s="181">
        <v>-1.8393999999999999</v>
      </c>
      <c r="M1389" s="181">
        <v>10.1648</v>
      </c>
      <c r="N1389" s="181">
        <v>8.3350000000000009</v>
      </c>
      <c r="O1389" s="181">
        <v>1.3351</v>
      </c>
      <c r="P1389" s="181">
        <v>1.911</v>
      </c>
      <c r="Q1389" s="181">
        <v>7.3945999999999996</v>
      </c>
      <c r="R1389" s="181">
        <v>7.2942999999999998</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-50.894999999999989</v>
      </c>
      <c r="G1390" s="183">
        <v>-20.186492307692308</v>
      </c>
      <c r="H1390" s="183">
        <v>4.249938461538461</v>
      </c>
      <c r="I1390" s="183">
        <v>8.7056653846153846</v>
      </c>
      <c r="J1390" s="183">
        <v>-7.9356538461538468</v>
      </c>
      <c r="K1390" s="183">
        <v>-0.30965384615384611</v>
      </c>
      <c r="L1390" s="183">
        <v>-0.3842807692307692</v>
      </c>
      <c r="M1390" s="183">
        <v>2.2494884615384616</v>
      </c>
      <c r="N1390" s="183">
        <v>2.6698846153846154</v>
      </c>
      <c r="O1390" s="183">
        <v>6.2546461538461529</v>
      </c>
      <c r="P1390" s="183">
        <v>5.7713730769230773</v>
      </c>
      <c r="Q1390" s="183">
        <v>7.6806692307692295</v>
      </c>
      <c r="R1390" s="183">
        <v>4.7832653846153859</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-47.973200000000006</v>
      </c>
      <c r="G1391" s="183">
        <v>-18.532800000000002</v>
      </c>
      <c r="H1391" s="183">
        <v>4.2805</v>
      </c>
      <c r="I1391" s="183">
        <v>8.6084999999999994</v>
      </c>
      <c r="J1391" s="183">
        <v>-7.8160999999999996</v>
      </c>
      <c r="K1391" s="183">
        <v>-4.53E-2</v>
      </c>
      <c r="L1391" s="183">
        <v>-0.40639999999999998</v>
      </c>
      <c r="M1391" s="183">
        <v>1.7227000000000001</v>
      </c>
      <c r="N1391" s="183">
        <v>2.1857499999999996</v>
      </c>
      <c r="O1391" s="183">
        <v>6.8644499999999997</v>
      </c>
      <c r="P1391" s="183">
        <v>6.0710999999999995</v>
      </c>
      <c r="Q1391" s="183">
        <v>7.9543499999999998</v>
      </c>
      <c r="R1391" s="183">
        <v>4.6030499999999996</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1100</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1101</v>
      </c>
      <c r="B1394" s="177" t="s">
        <v>1102</v>
      </c>
      <c r="C1394" s="177">
        <v>101592</v>
      </c>
      <c r="D1394" s="180">
        <v>44679</v>
      </c>
      <c r="E1394" s="181">
        <v>465.69</v>
      </c>
      <c r="F1394" s="181">
        <v>0.73109999999999997</v>
      </c>
      <c r="G1394" s="181">
        <v>1.5217000000000001</v>
      </c>
      <c r="H1394" s="181">
        <v>-0.95709999999999995</v>
      </c>
      <c r="I1394" s="181">
        <v>-1.8794</v>
      </c>
      <c r="J1394" s="181">
        <v>2.3405</v>
      </c>
      <c r="K1394" s="181">
        <v>0.35339999999999999</v>
      </c>
      <c r="L1394" s="181">
        <v>-0.67400000000000004</v>
      </c>
      <c r="M1394" s="181">
        <v>10.528600000000001</v>
      </c>
      <c r="N1394" s="181">
        <v>30.346800000000002</v>
      </c>
      <c r="O1394" s="181">
        <v>17.576000000000001</v>
      </c>
      <c r="P1394" s="181">
        <v>9.7591000000000001</v>
      </c>
      <c r="Q1394" s="181">
        <v>21.671900000000001</v>
      </c>
      <c r="R1394" s="181">
        <v>49.267400000000002</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1101</v>
      </c>
      <c r="B1395" s="177" t="s">
        <v>1103</v>
      </c>
      <c r="C1395" s="177">
        <v>119620</v>
      </c>
      <c r="D1395" s="180">
        <v>44679</v>
      </c>
      <c r="E1395" s="181">
        <v>504.55</v>
      </c>
      <c r="F1395" s="181">
        <v>0.73670000000000002</v>
      </c>
      <c r="G1395" s="181">
        <v>1.5293000000000001</v>
      </c>
      <c r="H1395" s="181">
        <v>-0.94040000000000001</v>
      </c>
      <c r="I1395" s="181">
        <v>-1.8423</v>
      </c>
      <c r="J1395" s="181">
        <v>2.4114</v>
      </c>
      <c r="K1395" s="181">
        <v>0.56410000000000005</v>
      </c>
      <c r="L1395" s="181">
        <v>-0.2432</v>
      </c>
      <c r="M1395" s="181">
        <v>11.261799999999999</v>
      </c>
      <c r="N1395" s="181">
        <v>31.502800000000001</v>
      </c>
      <c r="O1395" s="181">
        <v>18.652799999999999</v>
      </c>
      <c r="P1395" s="181">
        <v>10.7621</v>
      </c>
      <c r="Q1395" s="181">
        <v>16.654900000000001</v>
      </c>
      <c r="R1395" s="181">
        <v>50.644399999999997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1101</v>
      </c>
      <c r="B1396" s="177" t="s">
        <v>1104</v>
      </c>
      <c r="C1396" s="177">
        <v>120505</v>
      </c>
      <c r="D1396" s="180">
        <v>44679</v>
      </c>
      <c r="E1396" s="181">
        <v>74.34</v>
      </c>
      <c r="F1396" s="181">
        <v>0.77270000000000005</v>
      </c>
      <c r="G1396" s="181">
        <v>0.99170000000000003</v>
      </c>
      <c r="H1396" s="181">
        <v>-0.68140000000000001</v>
      </c>
      <c r="I1396" s="181">
        <v>-1.8354999999999999</v>
      </c>
      <c r="J1396" s="181">
        <v>0.18870000000000001</v>
      </c>
      <c r="K1396" s="181">
        <v>-0.3352</v>
      </c>
      <c r="L1396" s="181">
        <v>-4.3120000000000003</v>
      </c>
      <c r="M1396" s="181">
        <v>6.6417999999999999</v>
      </c>
      <c r="N1396" s="181">
        <v>20.917400000000001</v>
      </c>
      <c r="O1396" s="181">
        <v>24.044</v>
      </c>
      <c r="P1396" s="181">
        <v>19.658100000000001</v>
      </c>
      <c r="Q1396" s="181">
        <v>19.892600000000002</v>
      </c>
      <c r="R1396" s="181">
        <v>39.011299999999999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1101</v>
      </c>
      <c r="B1397" s="177" t="s">
        <v>1105</v>
      </c>
      <c r="C1397" s="177">
        <v>114564</v>
      </c>
      <c r="D1397" s="180">
        <v>44679</v>
      </c>
      <c r="E1397" s="181">
        <v>66.260000000000005</v>
      </c>
      <c r="F1397" s="181">
        <v>0.77569999999999995</v>
      </c>
      <c r="G1397" s="181">
        <v>0.97529999999999994</v>
      </c>
      <c r="H1397" s="181">
        <v>-0.70430000000000004</v>
      </c>
      <c r="I1397" s="181">
        <v>-1.8952</v>
      </c>
      <c r="J1397" s="181">
        <v>7.5499999999999998E-2</v>
      </c>
      <c r="K1397" s="181">
        <v>-0.65969999999999995</v>
      </c>
      <c r="L1397" s="181">
        <v>-4.9353999999999996</v>
      </c>
      <c r="M1397" s="181">
        <v>5.5936000000000003</v>
      </c>
      <c r="N1397" s="181">
        <v>19.322900000000001</v>
      </c>
      <c r="O1397" s="181">
        <v>22.3812</v>
      </c>
      <c r="P1397" s="181">
        <v>18.155200000000001</v>
      </c>
      <c r="Q1397" s="181">
        <v>18.3979</v>
      </c>
      <c r="R1397" s="181">
        <v>37.1417</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1101</v>
      </c>
      <c r="B1398" s="177" t="s">
        <v>2023</v>
      </c>
      <c r="C1398" s="177">
        <v>150212</v>
      </c>
      <c r="D1398" s="180">
        <v>44679</v>
      </c>
      <c r="E1398" s="181">
        <v>66.603800000000007</v>
      </c>
      <c r="F1398" s="181">
        <v>0.82089999999999996</v>
      </c>
      <c r="G1398" s="181">
        <v>1.8865000000000001</v>
      </c>
      <c r="H1398" s="181">
        <v>-0.51929999999999998</v>
      </c>
      <c r="I1398" s="181">
        <v>-1.1344000000000001</v>
      </c>
      <c r="J1398" s="181">
        <v>2.7812999999999999</v>
      </c>
      <c r="K1398" s="181">
        <v>3.1225999999999998</v>
      </c>
      <c r="L1398" s="181">
        <v>0.8034</v>
      </c>
      <c r="M1398" s="181">
        <v>7.2196999999999996</v>
      </c>
      <c r="N1398" s="181">
        <v>25.5609</v>
      </c>
      <c r="O1398" s="181">
        <v>25.232399999999998</v>
      </c>
      <c r="P1398" s="181">
        <v>14.619899999999999</v>
      </c>
      <c r="Q1398" s="181">
        <v>19.689399999999999</v>
      </c>
      <c r="R1398" s="181">
        <v>47.959000000000003</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1101</v>
      </c>
      <c r="B1399" s="177" t="s">
        <v>2045</v>
      </c>
      <c r="C1399" s="177">
        <v>150209</v>
      </c>
      <c r="D1399" s="180">
        <v>44679</v>
      </c>
      <c r="E1399" s="181">
        <v>58.7209</v>
      </c>
      <c r="F1399" s="181">
        <v>0.81710000000000005</v>
      </c>
      <c r="G1399" s="181">
        <v>1.8746</v>
      </c>
      <c r="H1399" s="181">
        <v>-0.54620000000000002</v>
      </c>
      <c r="I1399" s="181">
        <v>-1.1919999999999999</v>
      </c>
      <c r="J1399" s="181">
        <v>2.6568000000000001</v>
      </c>
      <c r="K1399" s="181">
        <v>2.7595000000000001</v>
      </c>
      <c r="L1399" s="181">
        <v>5.9499999999999997E-2</v>
      </c>
      <c r="M1399" s="181">
        <v>6.0134999999999996</v>
      </c>
      <c r="N1399" s="181">
        <v>23.685400000000001</v>
      </c>
      <c r="O1399" s="181">
        <v>23.418199999999999</v>
      </c>
      <c r="P1399" s="181">
        <v>12.8796</v>
      </c>
      <c r="Q1399" s="181">
        <v>11.6991</v>
      </c>
      <c r="R1399" s="181">
        <v>45.761600000000001</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1101</v>
      </c>
      <c r="B1400" s="177" t="s">
        <v>1106</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1101</v>
      </c>
      <c r="B1401" s="177" t="s">
        <v>1107</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1101</v>
      </c>
      <c r="B1402" s="177" t="s">
        <v>1108</v>
      </c>
      <c r="C1402" s="177">
        <v>119071</v>
      </c>
      <c r="D1402" s="180">
        <v>44679</v>
      </c>
      <c r="E1402" s="181">
        <v>93.823999999999998</v>
      </c>
      <c r="F1402" s="181">
        <v>0.83289999999999997</v>
      </c>
      <c r="G1402" s="181">
        <v>1.2605999999999999</v>
      </c>
      <c r="H1402" s="181">
        <v>-0.97419999999999995</v>
      </c>
      <c r="I1402" s="181">
        <v>-1.4401999999999999</v>
      </c>
      <c r="J1402" s="181">
        <v>2.7161</v>
      </c>
      <c r="K1402" s="181">
        <v>-3.1484000000000001</v>
      </c>
      <c r="L1402" s="181">
        <v>-5.5707000000000004</v>
      </c>
      <c r="M1402" s="181">
        <v>0.1409</v>
      </c>
      <c r="N1402" s="181">
        <v>13.176</v>
      </c>
      <c r="O1402" s="181">
        <v>18.084399999999999</v>
      </c>
      <c r="P1402" s="181">
        <v>12.016299999999999</v>
      </c>
      <c r="Q1402" s="181">
        <v>17.911200000000001</v>
      </c>
      <c r="R1402" s="181">
        <v>34.110599999999998</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1101</v>
      </c>
      <c r="B1403" s="177" t="s">
        <v>1109</v>
      </c>
      <c r="C1403" s="177">
        <v>104481</v>
      </c>
      <c r="D1403" s="180">
        <v>44679</v>
      </c>
      <c r="E1403" s="181">
        <v>87.015000000000001</v>
      </c>
      <c r="F1403" s="181">
        <v>0.82969999999999999</v>
      </c>
      <c r="G1403" s="181">
        <v>1.2508999999999999</v>
      </c>
      <c r="H1403" s="181">
        <v>-0.99439999999999995</v>
      </c>
      <c r="I1403" s="181">
        <v>-1.4809000000000001</v>
      </c>
      <c r="J1403" s="181">
        <v>2.629</v>
      </c>
      <c r="K1403" s="181">
        <v>-3.3875000000000002</v>
      </c>
      <c r="L1403" s="181">
        <v>-6.0404</v>
      </c>
      <c r="M1403" s="181">
        <v>-0.59630000000000005</v>
      </c>
      <c r="N1403" s="181">
        <v>12.070600000000001</v>
      </c>
      <c r="O1403" s="181">
        <v>16.971</v>
      </c>
      <c r="P1403" s="181">
        <v>10.996700000000001</v>
      </c>
      <c r="Q1403" s="181">
        <v>15.0175</v>
      </c>
      <c r="R1403" s="181">
        <v>32.813299999999998</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1101</v>
      </c>
      <c r="B1404" s="177" t="s">
        <v>1110</v>
      </c>
      <c r="C1404" s="177">
        <v>140228</v>
      </c>
      <c r="D1404" s="180">
        <v>44679</v>
      </c>
      <c r="E1404" s="181">
        <v>55.726999999999997</v>
      </c>
      <c r="F1404" s="181">
        <v>0.54490000000000005</v>
      </c>
      <c r="G1404" s="181">
        <v>1.2684</v>
      </c>
      <c r="H1404" s="181">
        <v>-1.0424</v>
      </c>
      <c r="I1404" s="181">
        <v>-1.5824</v>
      </c>
      <c r="J1404" s="181">
        <v>3.3397999999999999</v>
      </c>
      <c r="K1404" s="181">
        <v>1.2592000000000001</v>
      </c>
      <c r="L1404" s="181">
        <v>-0.70030000000000003</v>
      </c>
      <c r="M1404" s="181">
        <v>8.0798000000000005</v>
      </c>
      <c r="N1404" s="181">
        <v>26.732900000000001</v>
      </c>
      <c r="O1404" s="181">
        <v>25.865300000000001</v>
      </c>
      <c r="P1404" s="181">
        <v>16.908899999999999</v>
      </c>
      <c r="Q1404" s="181">
        <v>21.329699999999999</v>
      </c>
      <c r="R1404" s="181">
        <v>51.548499999999997</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1101</v>
      </c>
      <c r="B1405" s="177" t="s">
        <v>1111</v>
      </c>
      <c r="C1405" s="177">
        <v>140225</v>
      </c>
      <c r="D1405" s="180">
        <v>44679</v>
      </c>
      <c r="E1405" s="181">
        <v>49.981000000000002</v>
      </c>
      <c r="F1405" s="181">
        <v>0.54110000000000003</v>
      </c>
      <c r="G1405" s="181">
        <v>1.2561</v>
      </c>
      <c r="H1405" s="181">
        <v>-1.0689</v>
      </c>
      <c r="I1405" s="181">
        <v>-1.6432</v>
      </c>
      <c r="J1405" s="181">
        <v>3.2090000000000001</v>
      </c>
      <c r="K1405" s="181">
        <v>0.87190000000000001</v>
      </c>
      <c r="L1405" s="181">
        <v>-1.4590000000000001</v>
      </c>
      <c r="M1405" s="181">
        <v>6.8563999999999998</v>
      </c>
      <c r="N1405" s="181">
        <v>24.8339</v>
      </c>
      <c r="O1405" s="181">
        <v>23.9466</v>
      </c>
      <c r="P1405" s="181">
        <v>15.3162</v>
      </c>
      <c r="Q1405" s="181">
        <v>11.867599999999999</v>
      </c>
      <c r="R1405" s="181">
        <v>49.291899999999998</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1101</v>
      </c>
      <c r="B1406" s="177" t="s">
        <v>1112</v>
      </c>
      <c r="C1406" s="177">
        <v>100473</v>
      </c>
      <c r="D1406" s="180">
        <v>44679</v>
      </c>
      <c r="E1406" s="181">
        <v>1438.6808000000001</v>
      </c>
      <c r="F1406" s="181">
        <v>0.95740000000000003</v>
      </c>
      <c r="G1406" s="181">
        <v>1.6794</v>
      </c>
      <c r="H1406" s="181">
        <v>-0.7742</v>
      </c>
      <c r="I1406" s="181">
        <v>-1.5752999999999999</v>
      </c>
      <c r="J1406" s="181">
        <v>3.0097</v>
      </c>
      <c r="K1406" s="181">
        <v>-1.139</v>
      </c>
      <c r="L1406" s="181">
        <v>-6.8377999999999997</v>
      </c>
      <c r="M1406" s="181">
        <v>1.458</v>
      </c>
      <c r="N1406" s="181">
        <v>14.1616</v>
      </c>
      <c r="O1406" s="181">
        <v>14.677300000000001</v>
      </c>
      <c r="P1406" s="181">
        <v>9.9917999999999996</v>
      </c>
      <c r="Q1406" s="181">
        <v>19.101900000000001</v>
      </c>
      <c r="R1406" s="181">
        <v>38.654800000000002</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1101</v>
      </c>
      <c r="B1407" s="177" t="s">
        <v>1113</v>
      </c>
      <c r="C1407" s="177">
        <v>118533</v>
      </c>
      <c r="D1407" s="180">
        <v>44679</v>
      </c>
      <c r="E1407" s="181">
        <v>1574.8697</v>
      </c>
      <c r="F1407" s="181">
        <v>0.95979999999999999</v>
      </c>
      <c r="G1407" s="181">
        <v>1.6866000000000001</v>
      </c>
      <c r="H1407" s="181">
        <v>-0.75800000000000001</v>
      </c>
      <c r="I1407" s="181">
        <v>-1.5411999999999999</v>
      </c>
      <c r="J1407" s="181">
        <v>3.0829</v>
      </c>
      <c r="K1407" s="181">
        <v>-0.93530000000000002</v>
      </c>
      <c r="L1407" s="181">
        <v>-6.4657999999999998</v>
      </c>
      <c r="M1407" s="181">
        <v>2.0583999999999998</v>
      </c>
      <c r="N1407" s="181">
        <v>15.071099999999999</v>
      </c>
      <c r="O1407" s="181">
        <v>15.626899999999999</v>
      </c>
      <c r="P1407" s="181">
        <v>10.9916</v>
      </c>
      <c r="Q1407" s="181">
        <v>18.122299999999999</v>
      </c>
      <c r="R1407" s="181">
        <v>39.775199999999998</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1101</v>
      </c>
      <c r="B1408" s="177" t="s">
        <v>1114</v>
      </c>
      <c r="C1408" s="177">
        <v>105758</v>
      </c>
      <c r="D1408" s="180">
        <v>44679</v>
      </c>
      <c r="E1408" s="181">
        <v>92.296000000000006</v>
      </c>
      <c r="F1408" s="181">
        <v>0.2422</v>
      </c>
      <c r="G1408" s="181">
        <v>1.5101</v>
      </c>
      <c r="H1408" s="181">
        <v>-1.37</v>
      </c>
      <c r="I1408" s="181">
        <v>-1.6548</v>
      </c>
      <c r="J1408" s="181">
        <v>3.2936999999999999</v>
      </c>
      <c r="K1408" s="181">
        <v>1.2839</v>
      </c>
      <c r="L1408" s="181">
        <v>0.66969999999999996</v>
      </c>
      <c r="M1408" s="181">
        <v>9.0531000000000006</v>
      </c>
      <c r="N1408" s="181">
        <v>22.981000000000002</v>
      </c>
      <c r="O1408" s="181">
        <v>18.8994</v>
      </c>
      <c r="P1408" s="181">
        <v>12.205500000000001</v>
      </c>
      <c r="Q1408" s="181">
        <v>16.141200000000001</v>
      </c>
      <c r="R1408" s="181">
        <v>46.7834</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1101</v>
      </c>
      <c r="B1409" s="177" t="s">
        <v>1115</v>
      </c>
      <c r="C1409" s="177">
        <v>118989</v>
      </c>
      <c r="D1409" s="180">
        <v>44679</v>
      </c>
      <c r="E1409" s="181">
        <v>99.475999999999999</v>
      </c>
      <c r="F1409" s="181">
        <v>0.24390000000000001</v>
      </c>
      <c r="G1409" s="181">
        <v>1.5165</v>
      </c>
      <c r="H1409" s="181">
        <v>-1.3574999999999999</v>
      </c>
      <c r="I1409" s="181">
        <v>-1.6276999999999999</v>
      </c>
      <c r="J1409" s="181">
        <v>3.3527999999999998</v>
      </c>
      <c r="K1409" s="181">
        <v>1.4595</v>
      </c>
      <c r="L1409" s="181">
        <v>1.0287999999999999</v>
      </c>
      <c r="M1409" s="181">
        <v>9.6274999999999995</v>
      </c>
      <c r="N1409" s="181">
        <v>23.838799999999999</v>
      </c>
      <c r="O1409" s="181">
        <v>19.706499999999998</v>
      </c>
      <c r="P1409" s="181">
        <v>13.134600000000001</v>
      </c>
      <c r="Q1409" s="181">
        <v>19.6631</v>
      </c>
      <c r="R1409" s="181">
        <v>47.799199999999999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1101</v>
      </c>
      <c r="B1410" s="177" t="s">
        <v>1116</v>
      </c>
      <c r="C1410" s="177">
        <v>102528</v>
      </c>
      <c r="D1410" s="180">
        <v>44679</v>
      </c>
      <c r="E1410" s="181">
        <v>159.30000000000001</v>
      </c>
      <c r="F1410" s="181">
        <v>1.4391</v>
      </c>
      <c r="G1410" s="181">
        <v>2.4767000000000001</v>
      </c>
      <c r="H1410" s="181">
        <v>2.5100000000000001E-2</v>
      </c>
      <c r="I1410" s="181">
        <v>-1.4659</v>
      </c>
      <c r="J1410" s="181">
        <v>2.5756999999999999</v>
      </c>
      <c r="K1410" s="181">
        <v>-0.48099999999999998</v>
      </c>
      <c r="L1410" s="181">
        <v>-2.1619000000000002</v>
      </c>
      <c r="M1410" s="181">
        <v>5.6715999999999998</v>
      </c>
      <c r="N1410" s="181">
        <v>22.6706</v>
      </c>
      <c r="O1410" s="181">
        <v>18.364100000000001</v>
      </c>
      <c r="P1410" s="181">
        <v>12.0305</v>
      </c>
      <c r="Q1410" s="181">
        <v>17.1279</v>
      </c>
      <c r="R1410" s="181">
        <v>51.1248</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1101</v>
      </c>
      <c r="B1411" s="177" t="s">
        <v>1117</v>
      </c>
      <c r="C1411" s="177">
        <v>120381</v>
      </c>
      <c r="D1411" s="180">
        <v>44679</v>
      </c>
      <c r="E1411" s="181">
        <v>173.59</v>
      </c>
      <c r="F1411" s="181">
        <v>1.4434</v>
      </c>
      <c r="G1411" s="181">
        <v>2.4916</v>
      </c>
      <c r="H1411" s="181">
        <v>4.6100000000000002E-2</v>
      </c>
      <c r="I1411" s="181">
        <v>-1.4197</v>
      </c>
      <c r="J1411" s="181">
        <v>2.6613000000000002</v>
      </c>
      <c r="K1411" s="181">
        <v>-0.22989999999999999</v>
      </c>
      <c r="L1411" s="181">
        <v>-1.6877</v>
      </c>
      <c r="M1411" s="181">
        <v>6.4316000000000004</v>
      </c>
      <c r="N1411" s="181">
        <v>23.851299999999998</v>
      </c>
      <c r="O1411" s="181">
        <v>19.470500000000001</v>
      </c>
      <c r="P1411" s="181">
        <v>13.172499999999999</v>
      </c>
      <c r="Q1411" s="181">
        <v>19.061399999999999</v>
      </c>
      <c r="R1411" s="181">
        <v>52.543199999999999</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1101</v>
      </c>
      <c r="B1412" s="177" t="s">
        <v>1118</v>
      </c>
      <c r="C1412" s="177">
        <v>140460</v>
      </c>
      <c r="D1412" s="180">
        <v>44679</v>
      </c>
      <c r="E1412" s="181">
        <v>16.64</v>
      </c>
      <c r="F1412" s="181">
        <v>0.72640000000000005</v>
      </c>
      <c r="G1412" s="181">
        <v>1.155</v>
      </c>
      <c r="H1412" s="181">
        <v>-1.0113000000000001</v>
      </c>
      <c r="I1412" s="181">
        <v>-1.2463</v>
      </c>
      <c r="J1412" s="181">
        <v>3.8054000000000001</v>
      </c>
      <c r="K1412" s="181">
        <v>-1.2463</v>
      </c>
      <c r="L1412" s="181">
        <v>-6.4116999999999997</v>
      </c>
      <c r="M1412" s="181">
        <v>1.0322</v>
      </c>
      <c r="N1412" s="181">
        <v>15.9582</v>
      </c>
      <c r="O1412" s="181">
        <v>15.6671</v>
      </c>
      <c r="P1412" s="181">
        <v>9.1463000000000001</v>
      </c>
      <c r="Q1412" s="181">
        <v>10.170199999999999</v>
      </c>
      <c r="R1412" s="181">
        <v>40.495600000000003</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1101</v>
      </c>
      <c r="B1413" s="177" t="s">
        <v>1119</v>
      </c>
      <c r="C1413" s="177">
        <v>140461</v>
      </c>
      <c r="D1413" s="180">
        <v>44679</v>
      </c>
      <c r="E1413" s="181">
        <v>18.04</v>
      </c>
      <c r="F1413" s="181">
        <v>0.72589999999999999</v>
      </c>
      <c r="G1413" s="181">
        <v>1.1778</v>
      </c>
      <c r="H1413" s="181">
        <v>-0.9879</v>
      </c>
      <c r="I1413" s="181">
        <v>-1.3129</v>
      </c>
      <c r="J1413" s="181">
        <v>3.7378</v>
      </c>
      <c r="K1413" s="181">
        <v>-1.1507000000000001</v>
      </c>
      <c r="L1413" s="181">
        <v>-6.0416999999999996</v>
      </c>
      <c r="M1413" s="181">
        <v>1.6337999999999999</v>
      </c>
      <c r="N1413" s="181">
        <v>16.915099999999999</v>
      </c>
      <c r="O1413" s="181">
        <v>16.6875</v>
      </c>
      <c r="P1413" s="181">
        <v>10.7791</v>
      </c>
      <c r="Q1413" s="181">
        <v>11.875999999999999</v>
      </c>
      <c r="R1413" s="181">
        <v>41.578400000000002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1101</v>
      </c>
      <c r="B1414" s="177" t="s">
        <v>1120</v>
      </c>
      <c r="C1414" s="177">
        <v>105503</v>
      </c>
      <c r="D1414" s="180">
        <v>44679</v>
      </c>
      <c r="E1414" s="181">
        <v>85.42</v>
      </c>
      <c r="F1414" s="181">
        <v>0.98119999999999996</v>
      </c>
      <c r="G1414" s="181">
        <v>1.1964999999999999</v>
      </c>
      <c r="H1414" s="181">
        <v>-1.0426</v>
      </c>
      <c r="I1414" s="181">
        <v>-1.6012</v>
      </c>
      <c r="J1414" s="181">
        <v>1.8602000000000001</v>
      </c>
      <c r="K1414" s="181">
        <v>-1.6465000000000001</v>
      </c>
      <c r="L1414" s="181">
        <v>-2.8102999999999998</v>
      </c>
      <c r="M1414" s="181">
        <v>5.6002000000000001</v>
      </c>
      <c r="N1414" s="181">
        <v>24.0488</v>
      </c>
      <c r="O1414" s="181">
        <v>20.851500000000001</v>
      </c>
      <c r="P1414" s="181">
        <v>14.4779</v>
      </c>
      <c r="Q1414" s="181">
        <v>15.3339</v>
      </c>
      <c r="R1414" s="181">
        <v>41.703699999999998</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1101</v>
      </c>
      <c r="B1415" s="177" t="s">
        <v>1121</v>
      </c>
      <c r="C1415" s="177">
        <v>120403</v>
      </c>
      <c r="D1415" s="180">
        <v>44679</v>
      </c>
      <c r="E1415" s="181">
        <v>98.5</v>
      </c>
      <c r="F1415" s="181">
        <v>0.98419999999999996</v>
      </c>
      <c r="G1415" s="181">
        <v>1.2020999999999999</v>
      </c>
      <c r="H1415" s="181">
        <v>-1.0149999999999999</v>
      </c>
      <c r="I1415" s="181">
        <v>-1.5491999999999999</v>
      </c>
      <c r="J1415" s="181">
        <v>1.9774</v>
      </c>
      <c r="K1415" s="181">
        <v>-1.2728999999999999</v>
      </c>
      <c r="L1415" s="181">
        <v>-2.0874999999999999</v>
      </c>
      <c r="M1415" s="181">
        <v>6.7634999999999996</v>
      </c>
      <c r="N1415" s="181">
        <v>25.862500000000001</v>
      </c>
      <c r="O1415" s="181">
        <v>22.6173</v>
      </c>
      <c r="P1415" s="181">
        <v>16.2881</v>
      </c>
      <c r="Q1415" s="181">
        <v>20.244499999999999</v>
      </c>
      <c r="R1415" s="181">
        <v>43.8063</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1101</v>
      </c>
      <c r="B1416" s="177" t="s">
        <v>1836</v>
      </c>
      <c r="C1416" s="177">
        <v>148733</v>
      </c>
      <c r="D1416" s="180">
        <v>44679</v>
      </c>
      <c r="E1416" s="181">
        <v>11.068899999999999</v>
      </c>
      <c r="F1416" s="181">
        <v>0.67849999999999999</v>
      </c>
      <c r="G1416" s="181">
        <v>1.7334000000000001</v>
      </c>
      <c r="H1416" s="181">
        <v>-0.78610000000000002</v>
      </c>
      <c r="I1416" s="181">
        <v>-1.7539</v>
      </c>
      <c r="J1416" s="181">
        <v>3.0211000000000001</v>
      </c>
      <c r="K1416" s="181">
        <v>-1.4249000000000001</v>
      </c>
      <c r="L1416" s="181">
        <v>-9.6195000000000004</v>
      </c>
      <c r="M1416" s="181">
        <v>-2.7389000000000001</v>
      </c>
      <c r="N1416" s="181">
        <v>9.5594000000000001</v>
      </c>
      <c r="O1416" s="181"/>
      <c r="P1416" s="181"/>
      <c r="Q1416" s="181">
        <v>9.2497000000000007</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1101</v>
      </c>
      <c r="B1417" s="177" t="s">
        <v>1837</v>
      </c>
      <c r="C1417" s="177">
        <v>148732</v>
      </c>
      <c r="D1417" s="180">
        <v>44679</v>
      </c>
      <c r="E1417" s="181">
        <v>10.7798</v>
      </c>
      <c r="F1417" s="181">
        <v>0.6724</v>
      </c>
      <c r="G1417" s="181">
        <v>1.7144999999999999</v>
      </c>
      <c r="H1417" s="181">
        <v>-0.82979999999999998</v>
      </c>
      <c r="I1417" s="181">
        <v>-1.8456999999999999</v>
      </c>
      <c r="J1417" s="181">
        <v>2.8214000000000001</v>
      </c>
      <c r="K1417" s="181">
        <v>-1.9671000000000001</v>
      </c>
      <c r="L1417" s="181">
        <v>-10.636699999999999</v>
      </c>
      <c r="M1417" s="181">
        <v>-4.3886000000000003</v>
      </c>
      <c r="N1417" s="181">
        <v>7.0709999999999997</v>
      </c>
      <c r="O1417" s="181"/>
      <c r="P1417" s="181"/>
      <c r="Q1417" s="181">
        <v>6.7598000000000003</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1101</v>
      </c>
      <c r="B1418" s="177" t="s">
        <v>1122</v>
      </c>
      <c r="C1418" s="177">
        <v>104908</v>
      </c>
      <c r="D1418" s="180">
        <v>44679</v>
      </c>
      <c r="E1418" s="181">
        <v>72.754999999999995</v>
      </c>
      <c r="F1418" s="181">
        <v>1.0641</v>
      </c>
      <c r="G1418" s="181">
        <v>1.7453000000000001</v>
      </c>
      <c r="H1418" s="181">
        <v>-0.83689999999999998</v>
      </c>
      <c r="I1418" s="181">
        <v>-1.6838</v>
      </c>
      <c r="J1418" s="181">
        <v>4.0248999999999997</v>
      </c>
      <c r="K1418" s="181">
        <v>2.3391999999999999</v>
      </c>
      <c r="L1418" s="181">
        <v>2.5484</v>
      </c>
      <c r="M1418" s="181">
        <v>9.2088999999999999</v>
      </c>
      <c r="N1418" s="181">
        <v>24.344100000000001</v>
      </c>
      <c r="O1418" s="181">
        <v>23.645700000000001</v>
      </c>
      <c r="P1418" s="181">
        <v>14.8621</v>
      </c>
      <c r="Q1418" s="181">
        <v>14.0547</v>
      </c>
      <c r="R1418" s="181">
        <v>49.546399999999998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1101</v>
      </c>
      <c r="B1419" s="177" t="s">
        <v>1123</v>
      </c>
      <c r="C1419" s="177">
        <v>119775</v>
      </c>
      <c r="D1419" s="180">
        <v>44679</v>
      </c>
      <c r="E1419" s="181">
        <v>81.206999999999994</v>
      </c>
      <c r="F1419" s="181">
        <v>1.0690999999999999</v>
      </c>
      <c r="G1419" s="181">
        <v>1.7567999999999999</v>
      </c>
      <c r="H1419" s="181">
        <v>-0.81100000000000005</v>
      </c>
      <c r="I1419" s="181">
        <v>-1.6316999999999999</v>
      </c>
      <c r="J1419" s="181">
        <v>4.1356000000000002</v>
      </c>
      <c r="K1419" s="181">
        <v>2.6623999999999999</v>
      </c>
      <c r="L1419" s="181">
        <v>3.1920999999999999</v>
      </c>
      <c r="M1419" s="181">
        <v>10.239699999999999</v>
      </c>
      <c r="N1419" s="181">
        <v>25.914000000000001</v>
      </c>
      <c r="O1419" s="181">
        <v>25.209800000000001</v>
      </c>
      <c r="P1419" s="181">
        <v>16.3078</v>
      </c>
      <c r="Q1419" s="181">
        <v>20.823399999999999</v>
      </c>
      <c r="R1419" s="181">
        <v>51.437600000000003</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1101</v>
      </c>
      <c r="B1420" s="177" t="s">
        <v>1124</v>
      </c>
      <c r="C1420" s="177">
        <v>119807</v>
      </c>
      <c r="D1420" s="180">
        <v>44679</v>
      </c>
      <c r="E1420" s="181">
        <v>220.89</v>
      </c>
      <c r="F1420" s="181">
        <v>0.8216</v>
      </c>
      <c r="G1420" s="181">
        <v>1.2839</v>
      </c>
      <c r="H1420" s="181">
        <v>-0.99950000000000006</v>
      </c>
      <c r="I1420" s="181">
        <v>-1.9791000000000001</v>
      </c>
      <c r="J1420" s="181">
        <v>1.4653</v>
      </c>
      <c r="K1420" s="181">
        <v>1.4279999999999999</v>
      </c>
      <c r="L1420" s="181">
        <v>-2.3906000000000001</v>
      </c>
      <c r="M1420" s="181">
        <v>3.0750999999999999</v>
      </c>
      <c r="N1420" s="181">
        <v>14.987</v>
      </c>
      <c r="O1420" s="181">
        <v>16.4377</v>
      </c>
      <c r="P1420" s="181">
        <v>11.3469</v>
      </c>
      <c r="Q1420" s="181">
        <v>19.2197</v>
      </c>
      <c r="R1420" s="181">
        <v>37.5261</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1101</v>
      </c>
      <c r="B1421" s="177" t="s">
        <v>1125</v>
      </c>
      <c r="C1421" s="177">
        <v>112496</v>
      </c>
      <c r="D1421" s="180">
        <v>44679</v>
      </c>
      <c r="E1421" s="181">
        <v>202.35</v>
      </c>
      <c r="F1421" s="181">
        <v>0.81710000000000005</v>
      </c>
      <c r="G1421" s="181">
        <v>1.2712000000000001</v>
      </c>
      <c r="H1421" s="181">
        <v>-1.0270999999999999</v>
      </c>
      <c r="I1421" s="181">
        <v>-2.0287000000000002</v>
      </c>
      <c r="J1421" s="181">
        <v>1.3675999999999999</v>
      </c>
      <c r="K1421" s="181">
        <v>1.1447000000000001</v>
      </c>
      <c r="L1421" s="181">
        <v>-2.9357000000000002</v>
      </c>
      <c r="M1421" s="181">
        <v>2.2021000000000002</v>
      </c>
      <c r="N1421" s="181">
        <v>13.6798</v>
      </c>
      <c r="O1421" s="181">
        <v>15.0967</v>
      </c>
      <c r="P1421" s="181">
        <v>10.156599999999999</v>
      </c>
      <c r="Q1421" s="181">
        <v>18.487200000000001</v>
      </c>
      <c r="R1421" s="181">
        <v>35.976399999999998</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1101</v>
      </c>
      <c r="B1422" s="177" t="s">
        <v>1126</v>
      </c>
      <c r="C1422" s="177">
        <v>142110</v>
      </c>
      <c r="D1422" s="180">
        <v>44679</v>
      </c>
      <c r="E1422" s="181">
        <v>18.6691</v>
      </c>
      <c r="F1422" s="181">
        <v>0.4914</v>
      </c>
      <c r="G1422" s="181">
        <v>0.89219999999999999</v>
      </c>
      <c r="H1422" s="181">
        <v>-1.6581999999999999</v>
      </c>
      <c r="I1422" s="181">
        <v>-2.2191999999999998</v>
      </c>
      <c r="J1422" s="181">
        <v>1.9596</v>
      </c>
      <c r="K1422" s="181">
        <v>0.3165</v>
      </c>
      <c r="L1422" s="181">
        <v>0.2782</v>
      </c>
      <c r="M1422" s="181">
        <v>8.0944000000000003</v>
      </c>
      <c r="N1422" s="181">
        <v>27.3368</v>
      </c>
      <c r="O1422" s="181">
        <v>24.884599999999999</v>
      </c>
      <c r="P1422" s="181"/>
      <c r="Q1422" s="181">
        <v>15.8474</v>
      </c>
      <c r="R1422" s="181">
        <v>46.787799999999997</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1101</v>
      </c>
      <c r="B1423" s="177" t="s">
        <v>1127</v>
      </c>
      <c r="C1423" s="177">
        <v>142109</v>
      </c>
      <c r="D1423" s="180">
        <v>44679</v>
      </c>
      <c r="E1423" s="181">
        <v>17.335799999999999</v>
      </c>
      <c r="F1423" s="181">
        <v>0.48630000000000001</v>
      </c>
      <c r="G1423" s="181">
        <v>0.87809999999999999</v>
      </c>
      <c r="H1423" s="181">
        <v>-1.6894</v>
      </c>
      <c r="I1423" s="181">
        <v>-2.2862</v>
      </c>
      <c r="J1423" s="181">
        <v>1.8153999999999999</v>
      </c>
      <c r="K1423" s="181">
        <v>-9.3899999999999997E-2</v>
      </c>
      <c r="L1423" s="181">
        <v>-0.56100000000000005</v>
      </c>
      <c r="M1423" s="181">
        <v>6.7310999999999996</v>
      </c>
      <c r="N1423" s="181">
        <v>25.1981</v>
      </c>
      <c r="O1423" s="181">
        <v>22.8568</v>
      </c>
      <c r="P1423" s="181"/>
      <c r="Q1423" s="181">
        <v>13.8423</v>
      </c>
      <c r="R1423" s="181">
        <v>44.367800000000003</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1101</v>
      </c>
      <c r="B1424" s="177" t="s">
        <v>1128</v>
      </c>
      <c r="C1424" s="177">
        <v>147445</v>
      </c>
      <c r="D1424" s="180">
        <v>44679</v>
      </c>
      <c r="E1424" s="181">
        <v>21.655000000000001</v>
      </c>
      <c r="F1424" s="181">
        <v>0.94159999999999999</v>
      </c>
      <c r="G1424" s="181">
        <v>1.2957000000000001</v>
      </c>
      <c r="H1424" s="181">
        <v>-1.0734999999999999</v>
      </c>
      <c r="I1424" s="181">
        <v>-1.6442000000000001</v>
      </c>
      <c r="J1424" s="181">
        <v>3.2764000000000002</v>
      </c>
      <c r="K1424" s="181">
        <v>0.38479999999999998</v>
      </c>
      <c r="L1424" s="181">
        <v>0.35680000000000001</v>
      </c>
      <c r="M1424" s="181">
        <v>9.4736999999999991</v>
      </c>
      <c r="N1424" s="181">
        <v>26.911999999999999</v>
      </c>
      <c r="O1424" s="181"/>
      <c r="P1424" s="181"/>
      <c r="Q1424" s="181">
        <v>32.4313</v>
      </c>
      <c r="R1424" s="181">
        <v>54.389099999999999</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1101</v>
      </c>
      <c r="B1425" s="177" t="s">
        <v>1129</v>
      </c>
      <c r="C1425" s="177">
        <v>147479</v>
      </c>
      <c r="D1425" s="180">
        <v>44679</v>
      </c>
      <c r="E1425" s="181">
        <v>20.760999999999999</v>
      </c>
      <c r="F1425" s="181">
        <v>0.93840000000000001</v>
      </c>
      <c r="G1425" s="181">
        <v>1.2830999999999999</v>
      </c>
      <c r="H1425" s="181">
        <v>-1.0956999999999999</v>
      </c>
      <c r="I1425" s="181">
        <v>-1.6904999999999999</v>
      </c>
      <c r="J1425" s="181">
        <v>3.1756000000000002</v>
      </c>
      <c r="K1425" s="181">
        <v>7.7100000000000002E-2</v>
      </c>
      <c r="L1425" s="181">
        <v>-0.29770000000000002</v>
      </c>
      <c r="M1425" s="181">
        <v>8.3841999999999999</v>
      </c>
      <c r="N1425" s="181">
        <v>25.209599999999998</v>
      </c>
      <c r="O1425" s="181"/>
      <c r="P1425" s="181"/>
      <c r="Q1425" s="181">
        <v>30.417000000000002</v>
      </c>
      <c r="R1425" s="181">
        <v>52.143099999999997</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1101</v>
      </c>
      <c r="B1426" s="177" t="s">
        <v>1130</v>
      </c>
      <c r="C1426" s="177">
        <v>127042</v>
      </c>
      <c r="D1426" s="180">
        <v>44679</v>
      </c>
      <c r="E1426" s="181">
        <v>51.708100000000002</v>
      </c>
      <c r="F1426" s="181">
        <v>1.2161999999999999</v>
      </c>
      <c r="G1426" s="181">
        <v>1.9365000000000001</v>
      </c>
      <c r="H1426" s="181">
        <v>0.86019999999999996</v>
      </c>
      <c r="I1426" s="181">
        <v>-0.48399999999999999</v>
      </c>
      <c r="J1426" s="181">
        <v>6.6932</v>
      </c>
      <c r="K1426" s="181">
        <v>4.3822000000000001</v>
      </c>
      <c r="L1426" s="181">
        <v>8.3496000000000006</v>
      </c>
      <c r="M1426" s="181">
        <v>27.960899999999999</v>
      </c>
      <c r="N1426" s="181">
        <v>43.3887</v>
      </c>
      <c r="O1426" s="181">
        <v>24.396599999999999</v>
      </c>
      <c r="P1426" s="181">
        <v>14.1835</v>
      </c>
      <c r="Q1426" s="181">
        <v>22.251000000000001</v>
      </c>
      <c r="R1426" s="181">
        <v>55.9863</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1101</v>
      </c>
      <c r="B1427" s="177" t="s">
        <v>1131</v>
      </c>
      <c r="C1427" s="177">
        <v>127039</v>
      </c>
      <c r="D1427" s="180">
        <v>44679</v>
      </c>
      <c r="E1427" s="181">
        <v>46.749200000000002</v>
      </c>
      <c r="F1427" s="181">
        <v>1.2131000000000001</v>
      </c>
      <c r="G1427" s="181">
        <v>1.9274</v>
      </c>
      <c r="H1427" s="181">
        <v>0.83909999999999996</v>
      </c>
      <c r="I1427" s="181">
        <v>-0.53039999999999998</v>
      </c>
      <c r="J1427" s="181">
        <v>6.5926999999999998</v>
      </c>
      <c r="K1427" s="181">
        <v>4.1002000000000001</v>
      </c>
      <c r="L1427" s="181">
        <v>7.7492999999999999</v>
      </c>
      <c r="M1427" s="181">
        <v>26.8611</v>
      </c>
      <c r="N1427" s="181">
        <v>41.718400000000003</v>
      </c>
      <c r="O1427" s="181">
        <v>22.919799999999999</v>
      </c>
      <c r="P1427" s="181">
        <v>12.780799999999999</v>
      </c>
      <c r="Q1427" s="181">
        <v>20.7532</v>
      </c>
      <c r="R1427" s="181">
        <v>54.082099999999997</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1101</v>
      </c>
      <c r="B1428" s="177" t="s">
        <v>1132</v>
      </c>
      <c r="C1428" s="177">
        <v>100377</v>
      </c>
      <c r="D1428" s="180">
        <v>44679</v>
      </c>
      <c r="E1428" s="181">
        <v>2046.0834</v>
      </c>
      <c r="F1428" s="181">
        <v>1.3129999999999999</v>
      </c>
      <c r="G1428" s="181">
        <v>1.6832</v>
      </c>
      <c r="H1428" s="181">
        <v>-0.55769999999999997</v>
      </c>
      <c r="I1428" s="181">
        <v>-1.2282999999999999</v>
      </c>
      <c r="J1428" s="181">
        <v>3.2684000000000002</v>
      </c>
      <c r="K1428" s="181">
        <v>1.0767</v>
      </c>
      <c r="L1428" s="181">
        <v>-0.72899999999999998</v>
      </c>
      <c r="M1428" s="181">
        <v>9.5561000000000007</v>
      </c>
      <c r="N1428" s="181">
        <v>29.274899999999999</v>
      </c>
      <c r="O1428" s="181">
        <v>22.369700000000002</v>
      </c>
      <c r="P1428" s="181">
        <v>15.2988</v>
      </c>
      <c r="Q1428" s="181">
        <v>22.170500000000001</v>
      </c>
      <c r="R1428" s="181">
        <v>50.046300000000002</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1101</v>
      </c>
      <c r="B1429" s="177" t="s">
        <v>1133</v>
      </c>
      <c r="C1429" s="177">
        <v>118668</v>
      </c>
      <c r="D1429" s="180">
        <v>44679</v>
      </c>
      <c r="E1429" s="181">
        <v>2184.2845000000002</v>
      </c>
      <c r="F1429" s="181">
        <v>1.3149</v>
      </c>
      <c r="G1429" s="181">
        <v>1.6891</v>
      </c>
      <c r="H1429" s="181">
        <v>-0.54420000000000002</v>
      </c>
      <c r="I1429" s="181">
        <v>-1.1995</v>
      </c>
      <c r="J1429" s="181">
        <v>3.3529</v>
      </c>
      <c r="K1429" s="181">
        <v>1.2847999999999999</v>
      </c>
      <c r="L1429" s="181">
        <v>-0.33650000000000002</v>
      </c>
      <c r="M1429" s="181">
        <v>10.201599999999999</v>
      </c>
      <c r="N1429" s="181">
        <v>30.270800000000001</v>
      </c>
      <c r="O1429" s="181">
        <v>23.227799999999998</v>
      </c>
      <c r="P1429" s="181">
        <v>16.118099999999998</v>
      </c>
      <c r="Q1429" s="181">
        <v>16.994</v>
      </c>
      <c r="R1429" s="181">
        <v>51.151899999999998</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1101</v>
      </c>
      <c r="B1430" s="177" t="s">
        <v>1134</v>
      </c>
      <c r="C1430" s="177">
        <v>125307</v>
      </c>
      <c r="D1430" s="180">
        <v>44679</v>
      </c>
      <c r="E1430" s="181">
        <v>46.14</v>
      </c>
      <c r="F1430" s="181">
        <v>0.47910000000000003</v>
      </c>
      <c r="G1430" s="181">
        <v>1.0069999999999999</v>
      </c>
      <c r="H1430" s="181">
        <v>-1.2625999999999999</v>
      </c>
      <c r="I1430" s="181">
        <v>-3.1282999999999999</v>
      </c>
      <c r="J1430" s="181">
        <v>0.63249999999999995</v>
      </c>
      <c r="K1430" s="181">
        <v>-3.3717000000000001</v>
      </c>
      <c r="L1430" s="181">
        <v>-1.8298000000000001</v>
      </c>
      <c r="M1430" s="181">
        <v>9.6483000000000008</v>
      </c>
      <c r="N1430" s="181">
        <v>28.954699999999999</v>
      </c>
      <c r="O1430" s="181">
        <v>34.328000000000003</v>
      </c>
      <c r="P1430" s="181">
        <v>19.130600000000001</v>
      </c>
      <c r="Q1430" s="181">
        <v>19.944299999999998</v>
      </c>
      <c r="R1430" s="181">
        <v>62.981699999999996</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1101</v>
      </c>
      <c r="B1431" s="177" t="s">
        <v>1135</v>
      </c>
      <c r="C1431" s="177">
        <v>125305</v>
      </c>
      <c r="D1431" s="180">
        <v>44679</v>
      </c>
      <c r="E1431" s="181">
        <v>41.6</v>
      </c>
      <c r="F1431" s="181">
        <v>0.45879999999999999</v>
      </c>
      <c r="G1431" s="181">
        <v>0.99539999999999995</v>
      </c>
      <c r="H1431" s="181">
        <v>-1.2814000000000001</v>
      </c>
      <c r="I1431" s="181">
        <v>-3.2107999999999999</v>
      </c>
      <c r="J1431" s="181">
        <v>0.50739999999999996</v>
      </c>
      <c r="K1431" s="181">
        <v>-3.7705000000000002</v>
      </c>
      <c r="L1431" s="181">
        <v>-2.6673</v>
      </c>
      <c r="M1431" s="181">
        <v>8.1925000000000008</v>
      </c>
      <c r="N1431" s="181">
        <v>26.636199999999999</v>
      </c>
      <c r="O1431" s="181">
        <v>32.014499999999998</v>
      </c>
      <c r="P1431" s="181">
        <v>17.143599999999999</v>
      </c>
      <c r="Q1431" s="181">
        <v>18.4758</v>
      </c>
      <c r="R1431" s="181">
        <v>60.049300000000002</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1101</v>
      </c>
      <c r="B1432" s="177" t="s">
        <v>1136</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1101</v>
      </c>
      <c r="B1433" s="177" t="s">
        <v>1137</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1101</v>
      </c>
      <c r="B1434" s="177" t="s">
        <v>1138</v>
      </c>
      <c r="C1434" s="177">
        <v>101065</v>
      </c>
      <c r="D1434" s="180">
        <v>44679</v>
      </c>
      <c r="E1434" s="181">
        <v>127.3468</v>
      </c>
      <c r="F1434" s="181">
        <v>0.48230000000000001</v>
      </c>
      <c r="G1434" s="181">
        <v>2.0607000000000002</v>
      </c>
      <c r="H1434" s="181">
        <v>-1.4412</v>
      </c>
      <c r="I1434" s="181">
        <v>-2.5171999999999999</v>
      </c>
      <c r="J1434" s="181">
        <v>4.4775</v>
      </c>
      <c r="K1434" s="181">
        <v>7.3893000000000004</v>
      </c>
      <c r="L1434" s="181">
        <v>11.8247</v>
      </c>
      <c r="M1434" s="181">
        <v>16.797999999999998</v>
      </c>
      <c r="N1434" s="181">
        <v>39.0625</v>
      </c>
      <c r="O1434" s="181">
        <v>31.0642</v>
      </c>
      <c r="P1434" s="181">
        <v>20.978000000000002</v>
      </c>
      <c r="Q1434" s="181">
        <v>12.7637</v>
      </c>
      <c r="R1434" s="181">
        <v>59.0351</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1101</v>
      </c>
      <c r="B1435" s="177" t="s">
        <v>1139</v>
      </c>
      <c r="C1435" s="177">
        <v>120841</v>
      </c>
      <c r="D1435" s="180">
        <v>44679</v>
      </c>
      <c r="E1435" s="181">
        <v>136.14670000000001</v>
      </c>
      <c r="F1435" s="181">
        <v>0.48799999999999999</v>
      </c>
      <c r="G1435" s="181">
        <v>2.0779000000000001</v>
      </c>
      <c r="H1435" s="181">
        <v>-1.4031</v>
      </c>
      <c r="I1435" s="181">
        <v>-2.4361000000000002</v>
      </c>
      <c r="J1435" s="181">
        <v>4.6101000000000001</v>
      </c>
      <c r="K1435" s="181">
        <v>7.8708</v>
      </c>
      <c r="L1435" s="181">
        <v>12.9038</v>
      </c>
      <c r="M1435" s="181">
        <v>18.589200000000002</v>
      </c>
      <c r="N1435" s="181">
        <v>42.218899999999998</v>
      </c>
      <c r="O1435" s="181">
        <v>33.469200000000001</v>
      </c>
      <c r="P1435" s="181">
        <v>22.477599999999999</v>
      </c>
      <c r="Q1435" s="181">
        <v>17.388300000000001</v>
      </c>
      <c r="R1435" s="181">
        <v>62.169800000000002</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1101</v>
      </c>
      <c r="B1436" s="177" t="s">
        <v>1140</v>
      </c>
      <c r="C1436" s="177">
        <v>119716</v>
      </c>
      <c r="D1436" s="180">
        <v>44679</v>
      </c>
      <c r="E1436" s="181">
        <v>153.7003</v>
      </c>
      <c r="F1436" s="181">
        <v>0.98919999999999997</v>
      </c>
      <c r="G1436" s="181">
        <v>2.0179</v>
      </c>
      <c r="H1436" s="181">
        <v>2.6700000000000002E-2</v>
      </c>
      <c r="I1436" s="181">
        <v>-0.32019999999999998</v>
      </c>
      <c r="J1436" s="181">
        <v>5.7020999999999997</v>
      </c>
      <c r="K1436" s="181">
        <v>2.4569999999999999</v>
      </c>
      <c r="L1436" s="181">
        <v>4.6562000000000001</v>
      </c>
      <c r="M1436" s="181">
        <v>15.296099999999999</v>
      </c>
      <c r="N1436" s="181">
        <v>29.860299999999999</v>
      </c>
      <c r="O1436" s="181">
        <v>25.277799999999999</v>
      </c>
      <c r="P1436" s="181">
        <v>14.1121</v>
      </c>
      <c r="Q1436" s="181">
        <v>20.110099999999999</v>
      </c>
      <c r="R1436" s="181">
        <v>58.080599999999997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1101</v>
      </c>
      <c r="B1437" s="177" t="s">
        <v>1141</v>
      </c>
      <c r="C1437" s="177">
        <v>102941</v>
      </c>
      <c r="D1437" s="180">
        <v>44679</v>
      </c>
      <c r="E1437" s="181">
        <v>141.02099999999999</v>
      </c>
      <c r="F1437" s="181">
        <v>0.98629999999999995</v>
      </c>
      <c r="G1437" s="181">
        <v>2.0093000000000001</v>
      </c>
      <c r="H1437" s="181">
        <v>8.2000000000000007E-3</v>
      </c>
      <c r="I1437" s="181">
        <v>-0.35930000000000001</v>
      </c>
      <c r="J1437" s="181">
        <v>5.6151999999999997</v>
      </c>
      <c r="K1437" s="181">
        <v>2.2101999999999999</v>
      </c>
      <c r="L1437" s="181">
        <v>4.1676000000000002</v>
      </c>
      <c r="M1437" s="181">
        <v>14.512</v>
      </c>
      <c r="N1437" s="181">
        <v>28.676400000000001</v>
      </c>
      <c r="O1437" s="181">
        <v>24.177600000000002</v>
      </c>
      <c r="P1437" s="181">
        <v>13.0183</v>
      </c>
      <c r="Q1437" s="181">
        <v>16.744499999999999</v>
      </c>
      <c r="R1437" s="181">
        <v>56.6678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1101</v>
      </c>
      <c r="B1438" s="177" t="s">
        <v>1142</v>
      </c>
      <c r="C1438" s="177">
        <v>101539</v>
      </c>
      <c r="D1438" s="180">
        <v>44679</v>
      </c>
      <c r="E1438" s="181">
        <v>702.69849999999997</v>
      </c>
      <c r="F1438" s="181">
        <v>0.85699999999999998</v>
      </c>
      <c r="G1438" s="181">
        <v>1.7084999999999999</v>
      </c>
      <c r="H1438" s="181">
        <v>-0.59440000000000004</v>
      </c>
      <c r="I1438" s="181">
        <v>-1.3889</v>
      </c>
      <c r="J1438" s="181">
        <v>2.5110999999999999</v>
      </c>
      <c r="K1438" s="181">
        <v>1.7638</v>
      </c>
      <c r="L1438" s="181">
        <v>-0.56530000000000002</v>
      </c>
      <c r="M1438" s="181">
        <v>7.5754999999999999</v>
      </c>
      <c r="N1438" s="181">
        <v>21.708200000000001</v>
      </c>
      <c r="O1438" s="181">
        <v>14.9648</v>
      </c>
      <c r="P1438" s="181">
        <v>8.2514000000000003</v>
      </c>
      <c r="Q1438" s="181">
        <v>23.971800000000002</v>
      </c>
      <c r="R1438" s="181">
        <v>40.9345</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1101</v>
      </c>
      <c r="B1439" s="177" t="s">
        <v>1143</v>
      </c>
      <c r="C1439" s="177">
        <v>119581</v>
      </c>
      <c r="D1439" s="180">
        <v>44679</v>
      </c>
      <c r="E1439" s="181">
        <v>746.41150000000005</v>
      </c>
      <c r="F1439" s="181">
        <v>0.85970000000000002</v>
      </c>
      <c r="G1439" s="181">
        <v>1.7164999999999999</v>
      </c>
      <c r="H1439" s="181">
        <v>-0.57620000000000005</v>
      </c>
      <c r="I1439" s="181">
        <v>-1.3502000000000001</v>
      </c>
      <c r="J1439" s="181">
        <v>2.5939999999999999</v>
      </c>
      <c r="K1439" s="181">
        <v>2.0005000000000002</v>
      </c>
      <c r="L1439" s="181">
        <v>-0.125</v>
      </c>
      <c r="M1439" s="181">
        <v>8.2545000000000002</v>
      </c>
      <c r="N1439" s="181">
        <v>22.740600000000001</v>
      </c>
      <c r="O1439" s="181">
        <v>15.9008</v>
      </c>
      <c r="P1439" s="181">
        <v>9.1123999999999992</v>
      </c>
      <c r="Q1439" s="181">
        <v>16.921199999999999</v>
      </c>
      <c r="R1439" s="181">
        <v>42.101799999999997</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1101</v>
      </c>
      <c r="B1440" s="177" t="s">
        <v>1144</v>
      </c>
      <c r="C1440" s="177">
        <v>102328</v>
      </c>
      <c r="D1440" s="180">
        <v>44679</v>
      </c>
      <c r="E1440" s="181">
        <v>240.95400000000001</v>
      </c>
      <c r="F1440" s="181">
        <v>0.99790000000000001</v>
      </c>
      <c r="G1440" s="181">
        <v>1.4791000000000001</v>
      </c>
      <c r="H1440" s="181">
        <v>-0.78739999999999999</v>
      </c>
      <c r="I1440" s="181">
        <v>-1.6842999999999999</v>
      </c>
      <c r="J1440" s="181">
        <v>1.7883</v>
      </c>
      <c r="K1440" s="181">
        <v>0.98160000000000003</v>
      </c>
      <c r="L1440" s="181">
        <v>-1.4132</v>
      </c>
      <c r="M1440" s="181">
        <v>7.5311000000000003</v>
      </c>
      <c r="N1440" s="181">
        <v>21.106000000000002</v>
      </c>
      <c r="O1440" s="181">
        <v>20.271899999999999</v>
      </c>
      <c r="P1440" s="181">
        <v>13.475</v>
      </c>
      <c r="Q1440" s="181">
        <v>12.1067</v>
      </c>
      <c r="R1440" s="181">
        <v>42.411900000000003</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1101</v>
      </c>
      <c r="B1441" s="177" t="s">
        <v>1145</v>
      </c>
      <c r="C1441" s="177">
        <v>119178</v>
      </c>
      <c r="D1441" s="180">
        <v>44679</v>
      </c>
      <c r="E1441" s="181">
        <v>263.4701</v>
      </c>
      <c r="F1441" s="181">
        <v>1.0015000000000001</v>
      </c>
      <c r="G1441" s="181">
        <v>1.4918</v>
      </c>
      <c r="H1441" s="181">
        <v>-0.76139999999999997</v>
      </c>
      <c r="I1441" s="181">
        <v>-1.6292</v>
      </c>
      <c r="J1441" s="181">
        <v>1.8996</v>
      </c>
      <c r="K1441" s="181">
        <v>1.2967</v>
      </c>
      <c r="L1441" s="181">
        <v>-0.79259999999999997</v>
      </c>
      <c r="M1441" s="181">
        <v>8.5454000000000008</v>
      </c>
      <c r="N1441" s="181">
        <v>22.6175</v>
      </c>
      <c r="O1441" s="181">
        <v>21.873999999999999</v>
      </c>
      <c r="P1441" s="181">
        <v>14.7873</v>
      </c>
      <c r="Q1441" s="181">
        <v>19.687899999999999</v>
      </c>
      <c r="R1441" s="181">
        <v>44.185499999999998</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1101</v>
      </c>
      <c r="B1442" s="177" t="s">
        <v>1146</v>
      </c>
      <c r="C1442" s="177">
        <v>118872</v>
      </c>
      <c r="D1442" s="180">
        <v>44679</v>
      </c>
      <c r="E1442" s="181">
        <v>78.040000000000006</v>
      </c>
      <c r="F1442" s="181">
        <v>0.52810000000000001</v>
      </c>
      <c r="G1442" s="181">
        <v>1.7204999999999999</v>
      </c>
      <c r="H1442" s="181">
        <v>-0.87639999999999996</v>
      </c>
      <c r="I1442" s="181">
        <v>-1.2777000000000001</v>
      </c>
      <c r="J1442" s="181">
        <v>5.6879999999999997</v>
      </c>
      <c r="K1442" s="181">
        <v>4.1643999999999997</v>
      </c>
      <c r="L1442" s="181">
        <v>2.5600000000000001E-2</v>
      </c>
      <c r="M1442" s="181">
        <v>7.1242000000000001</v>
      </c>
      <c r="N1442" s="181">
        <v>20.413499999999999</v>
      </c>
      <c r="O1442" s="181">
        <v>20.8018</v>
      </c>
      <c r="P1442" s="181">
        <v>13.9871</v>
      </c>
      <c r="Q1442" s="181">
        <v>17.236999999999998</v>
      </c>
      <c r="R1442" s="181">
        <v>39.0366</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1101</v>
      </c>
      <c r="B1443" s="177" t="s">
        <v>1147</v>
      </c>
      <c r="C1443" s="177">
        <v>100477</v>
      </c>
      <c r="D1443" s="180">
        <v>44679</v>
      </c>
      <c r="E1443" s="181">
        <v>74.819999999999993</v>
      </c>
      <c r="F1443" s="181">
        <v>0.52400000000000002</v>
      </c>
      <c r="G1443" s="181">
        <v>1.7266999999999999</v>
      </c>
      <c r="H1443" s="181">
        <v>-0.87439999999999996</v>
      </c>
      <c r="I1443" s="181">
        <v>-1.2799</v>
      </c>
      <c r="J1443" s="181">
        <v>5.6630000000000003</v>
      </c>
      <c r="K1443" s="181">
        <v>4.0902000000000003</v>
      </c>
      <c r="L1443" s="181">
        <v>-0.13350000000000001</v>
      </c>
      <c r="M1443" s="181">
        <v>6.8399000000000001</v>
      </c>
      <c r="N1443" s="181">
        <v>19.980799999999999</v>
      </c>
      <c r="O1443" s="181">
        <v>20.328199999999999</v>
      </c>
      <c r="P1443" s="181">
        <v>13.516500000000001</v>
      </c>
      <c r="Q1443" s="181">
        <v>7.5461999999999998</v>
      </c>
      <c r="R1443" s="181">
        <v>38.526299999999999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1101</v>
      </c>
      <c r="B1444" s="177" t="s">
        <v>1148</v>
      </c>
      <c r="C1444" s="177">
        <v>148073</v>
      </c>
      <c r="D1444" s="180">
        <v>44679</v>
      </c>
      <c r="E1444" s="181">
        <v>27.92</v>
      </c>
      <c r="F1444" s="181">
        <v>1.0496000000000001</v>
      </c>
      <c r="G1444" s="181">
        <v>0.94</v>
      </c>
      <c r="H1444" s="181">
        <v>-0.60519999999999996</v>
      </c>
      <c r="I1444" s="181">
        <v>-0.85229999999999995</v>
      </c>
      <c r="J1444" s="181">
        <v>3.9851000000000001</v>
      </c>
      <c r="K1444" s="181">
        <v>0.86709999999999998</v>
      </c>
      <c r="L1444" s="181">
        <v>-0.32129999999999997</v>
      </c>
      <c r="M1444" s="181">
        <v>9.2759</v>
      </c>
      <c r="N1444" s="181">
        <v>28.073399999999999</v>
      </c>
      <c r="O1444" s="181"/>
      <c r="P1444" s="181"/>
      <c r="Q1444" s="181">
        <v>63.109499999999997</v>
      </c>
      <c r="R1444" s="181">
        <v>54.808500000000002</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1101</v>
      </c>
      <c r="B1445" s="177" t="s">
        <v>1149</v>
      </c>
      <c r="C1445" s="177">
        <v>148071</v>
      </c>
      <c r="D1445" s="180">
        <v>44679</v>
      </c>
      <c r="E1445" s="181">
        <v>27.21</v>
      </c>
      <c r="F1445" s="181">
        <v>1.0397000000000001</v>
      </c>
      <c r="G1445" s="181">
        <v>0.92730000000000001</v>
      </c>
      <c r="H1445" s="181">
        <v>-0.62090000000000001</v>
      </c>
      <c r="I1445" s="181">
        <v>-0.91039999999999999</v>
      </c>
      <c r="J1445" s="181">
        <v>3.855</v>
      </c>
      <c r="K1445" s="181">
        <v>0.48010000000000003</v>
      </c>
      <c r="L1445" s="181">
        <v>-0.98250000000000004</v>
      </c>
      <c r="M1445" s="181">
        <v>8.1478999999999999</v>
      </c>
      <c r="N1445" s="181">
        <v>26.381799999999998</v>
      </c>
      <c r="O1445" s="181"/>
      <c r="P1445" s="181"/>
      <c r="Q1445" s="181">
        <v>61.119700000000002</v>
      </c>
      <c r="R1445" s="181">
        <v>52.893099999999997</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1101</v>
      </c>
      <c r="B1446" s="177" t="s">
        <v>1838</v>
      </c>
      <c r="C1446" s="177">
        <v>120726</v>
      </c>
      <c r="D1446" s="180">
        <v>44679</v>
      </c>
      <c r="E1446" s="181">
        <v>197.8921</v>
      </c>
      <c r="F1446" s="181">
        <v>0.61319999999999997</v>
      </c>
      <c r="G1446" s="181">
        <v>1.6606000000000001</v>
      </c>
      <c r="H1446" s="181">
        <v>-0.81489999999999996</v>
      </c>
      <c r="I1446" s="181">
        <v>-1.5297000000000001</v>
      </c>
      <c r="J1446" s="181">
        <v>3.2591000000000001</v>
      </c>
      <c r="K1446" s="181">
        <v>-0.53849999999999998</v>
      </c>
      <c r="L1446" s="181">
        <v>-1.4748000000000001</v>
      </c>
      <c r="M1446" s="181">
        <v>7.3322000000000003</v>
      </c>
      <c r="N1446" s="181">
        <v>24.3749</v>
      </c>
      <c r="O1446" s="181">
        <v>24.080300000000001</v>
      </c>
      <c r="P1446" s="181">
        <v>13.881500000000001</v>
      </c>
      <c r="Q1446" s="181">
        <v>19.928799999999999</v>
      </c>
      <c r="R1446" s="181">
        <v>49.755200000000002</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1101</v>
      </c>
      <c r="B1447" s="177" t="s">
        <v>1895</v>
      </c>
      <c r="C1447" s="177">
        <v>120727</v>
      </c>
      <c r="D1447" s="180">
        <v>44679</v>
      </c>
      <c r="E1447" s="181">
        <v>134.95657632049</v>
      </c>
      <c r="F1447" s="181">
        <v>0.61319999999999997</v>
      </c>
      <c r="G1447" s="181">
        <v>1.6607000000000001</v>
      </c>
      <c r="H1447" s="181">
        <v>-0.81479999999999997</v>
      </c>
      <c r="I1447" s="181">
        <v>-1.5297000000000001</v>
      </c>
      <c r="J1447" s="181">
        <v>3.2591999999999999</v>
      </c>
      <c r="K1447" s="181">
        <v>-0.53859999999999997</v>
      </c>
      <c r="L1447" s="181">
        <v>-1.4746999999999999</v>
      </c>
      <c r="M1447" s="181">
        <v>7.3326000000000002</v>
      </c>
      <c r="N1447" s="181">
        <v>24.375399999999999</v>
      </c>
      <c r="O1447" s="181">
        <v>24.081600000000002</v>
      </c>
      <c r="P1447" s="181">
        <v>13.8825</v>
      </c>
      <c r="Q1447" s="181">
        <v>19.930299999999999</v>
      </c>
      <c r="R1447" s="181">
        <v>49.755699999999997</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1101</v>
      </c>
      <c r="B1448" s="177" t="s">
        <v>1839</v>
      </c>
      <c r="C1448" s="177">
        <v>102394</v>
      </c>
      <c r="D1448" s="180">
        <v>44679</v>
      </c>
      <c r="E1448" s="181">
        <v>182.98910000000001</v>
      </c>
      <c r="F1448" s="181">
        <v>0.61</v>
      </c>
      <c r="G1448" s="181">
        <v>1.6514</v>
      </c>
      <c r="H1448" s="181">
        <v>-0.83609999999999995</v>
      </c>
      <c r="I1448" s="181">
        <v>-1.5726</v>
      </c>
      <c r="J1448" s="181">
        <v>3.1669999999999998</v>
      </c>
      <c r="K1448" s="181">
        <v>-0.79959999999999998</v>
      </c>
      <c r="L1448" s="181">
        <v>-1.9782999999999999</v>
      </c>
      <c r="M1448" s="181">
        <v>6.5145</v>
      </c>
      <c r="N1448" s="181">
        <v>23.147200000000002</v>
      </c>
      <c r="O1448" s="181">
        <v>22.9573</v>
      </c>
      <c r="P1448" s="181">
        <v>12.8492</v>
      </c>
      <c r="Q1448" s="181">
        <v>15.771100000000001</v>
      </c>
      <c r="R1448" s="181">
        <v>48.342799999999997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1101</v>
      </c>
      <c r="B1449" s="177" t="s">
        <v>1896</v>
      </c>
      <c r="C1449" s="177">
        <v>102393</v>
      </c>
      <c r="D1449" s="180">
        <v>44679</v>
      </c>
      <c r="E1449" s="181">
        <v>200.821379316166</v>
      </c>
      <c r="F1449" s="181">
        <v>0.61</v>
      </c>
      <c r="G1449" s="181">
        <v>1.6513</v>
      </c>
      <c r="H1449" s="181">
        <v>-0.83609999999999995</v>
      </c>
      <c r="I1449" s="181">
        <v>-1.5726</v>
      </c>
      <c r="J1449" s="181">
        <v>3.1669999999999998</v>
      </c>
      <c r="K1449" s="181">
        <v>-0.79959999999999998</v>
      </c>
      <c r="L1449" s="181">
        <v>-1.9782999999999999</v>
      </c>
      <c r="M1449" s="181">
        <v>6.5145</v>
      </c>
      <c r="N1449" s="181">
        <v>23.147300000000001</v>
      </c>
      <c r="O1449" s="181">
        <v>22.9573</v>
      </c>
      <c r="P1449" s="181">
        <v>12.849600000000001</v>
      </c>
      <c r="Q1449" s="181">
        <v>18.060300000000002</v>
      </c>
      <c r="R1449" s="181">
        <v>48.343000000000004</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0.81406923076923066</v>
      </c>
      <c r="G1450" s="183">
        <v>1.5288538461538463</v>
      </c>
      <c r="H1450" s="183">
        <v>-0.79298653846153855</v>
      </c>
      <c r="I1450" s="183">
        <v>-1.5706596153846155</v>
      </c>
      <c r="J1450" s="183">
        <v>3.0972365384615372</v>
      </c>
      <c r="K1450" s="183">
        <v>0.72126153846153862</v>
      </c>
      <c r="L1450" s="183">
        <v>-0.8282500000000006</v>
      </c>
      <c r="M1450" s="183">
        <v>7.8837576923076913</v>
      </c>
      <c r="N1450" s="183">
        <v>24.074015384615397</v>
      </c>
      <c r="O1450" s="183">
        <v>21.920315217391302</v>
      </c>
      <c r="P1450" s="183">
        <v>13.813574999999998</v>
      </c>
      <c r="Q1450" s="183">
        <v>19.328703846153847</v>
      </c>
      <c r="R1450" s="183">
        <v>47.506688000000004</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0.81899999999999995</v>
      </c>
      <c r="G1451" s="183">
        <v>1.5903</v>
      </c>
      <c r="H1451" s="183">
        <v>-0.83609999999999995</v>
      </c>
      <c r="I1451" s="183">
        <v>-1.57395</v>
      </c>
      <c r="J1451" s="183">
        <v>3.1249500000000001</v>
      </c>
      <c r="K1451" s="183">
        <v>0.52210000000000001</v>
      </c>
      <c r="L1451" s="183">
        <v>-0.76079999999999992</v>
      </c>
      <c r="M1451" s="183">
        <v>7.4318500000000007</v>
      </c>
      <c r="N1451" s="183">
        <v>24.196449999999999</v>
      </c>
      <c r="O1451" s="183">
        <v>22.49925</v>
      </c>
      <c r="P1451" s="183">
        <v>13.495750000000001</v>
      </c>
      <c r="Q1451" s="183">
        <v>18.260100000000001</v>
      </c>
      <c r="R1451" s="183">
        <v>48.3429</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1150</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1151</v>
      </c>
      <c r="B1454" s="177" t="s">
        <v>1152</v>
      </c>
      <c r="C1454" s="177">
        <v>101976</v>
      </c>
      <c r="D1454" s="180">
        <v>44679</v>
      </c>
      <c r="E1454" s="181">
        <v>297.12400000000002</v>
      </c>
      <c r="F1454" s="181">
        <v>2.8748</v>
      </c>
      <c r="G1454" s="181">
        <v>2.9653999999999998</v>
      </c>
      <c r="H1454" s="181">
        <v>3.391</v>
      </c>
      <c r="I1454" s="181">
        <v>5.0930999999999997</v>
      </c>
      <c r="J1454" s="181">
        <v>4.0555000000000003</v>
      </c>
      <c r="K1454" s="181">
        <v>4.2382999999999997</v>
      </c>
      <c r="L1454" s="181">
        <v>4.1196000000000002</v>
      </c>
      <c r="M1454" s="181">
        <v>3.8936000000000002</v>
      </c>
      <c r="N1454" s="181">
        <v>3.9140000000000001</v>
      </c>
      <c r="O1454" s="181">
        <v>5.7224000000000004</v>
      </c>
      <c r="P1454" s="181">
        <v>6.4489999999999998</v>
      </c>
      <c r="Q1454" s="181">
        <v>6.8</v>
      </c>
      <c r="R1454" s="181">
        <v>4.7827000000000002</v>
      </c>
      <c r="S1454" s="124" t="s">
        <v>1901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1151</v>
      </c>
      <c r="B1455" s="177" t="s">
        <v>1153</v>
      </c>
      <c r="C1455" s="177">
        <v>119511</v>
      </c>
      <c r="D1455" s="180">
        <v>44679</v>
      </c>
      <c r="E1455" s="181">
        <v>299.79090000000002</v>
      </c>
      <c r="F1455" s="181">
        <v>2.9952999999999999</v>
      </c>
      <c r="G1455" s="181">
        <v>3.0851999999999999</v>
      </c>
      <c r="H1455" s="181">
        <v>3.5105</v>
      </c>
      <c r="I1455" s="181">
        <v>5.2050000000000001</v>
      </c>
      <c r="J1455" s="181">
        <v>4.1711999999999998</v>
      </c>
      <c r="K1455" s="181">
        <v>4.3583999999999996</v>
      </c>
      <c r="L1455" s="181">
        <v>4.2417999999999996</v>
      </c>
      <c r="M1455" s="181">
        <v>4.0160999999999998</v>
      </c>
      <c r="N1455" s="181">
        <v>4.0323000000000002</v>
      </c>
      <c r="O1455" s="181">
        <v>5.8468999999999998</v>
      </c>
      <c r="P1455" s="181">
        <v>6.5772000000000004</v>
      </c>
      <c r="Q1455" s="181">
        <v>7.5084</v>
      </c>
      <c r="R1455" s="181">
        <v>4.9039000000000001</v>
      </c>
      <c r="S1455" s="124" t="s">
        <v>1901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1151</v>
      </c>
      <c r="B1456" s="177" t="s">
        <v>1154</v>
      </c>
      <c r="C1456" s="177">
        <v>147567</v>
      </c>
      <c r="D1456" s="180">
        <v>44679</v>
      </c>
      <c r="E1456" s="181">
        <v>1154.8551</v>
      </c>
      <c r="F1456" s="181">
        <v>3.3632</v>
      </c>
      <c r="G1456" s="181">
        <v>3.2004000000000001</v>
      </c>
      <c r="H1456" s="181">
        <v>3.4897999999999998</v>
      </c>
      <c r="I1456" s="181">
        <v>5.1094999999999997</v>
      </c>
      <c r="J1456" s="181">
        <v>3.8826999999999998</v>
      </c>
      <c r="K1456" s="181">
        <v>4.2972000000000001</v>
      </c>
      <c r="L1456" s="181">
        <v>4.1516000000000002</v>
      </c>
      <c r="M1456" s="181">
        <v>3.9666000000000001</v>
      </c>
      <c r="N1456" s="181">
        <v>3.9807999999999999</v>
      </c>
      <c r="O1456" s="181"/>
      <c r="P1456" s="181"/>
      <c r="Q1456" s="181">
        <v>5.4179000000000004</v>
      </c>
      <c r="R1456" s="181">
        <v>4.7194000000000003</v>
      </c>
      <c r="S1456" s="124" t="s">
        <v>1900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1151</v>
      </c>
      <c r="B1457" s="177" t="s">
        <v>1155</v>
      </c>
      <c r="C1457" s="177">
        <v>147568</v>
      </c>
      <c r="D1457" s="180">
        <v>44679</v>
      </c>
      <c r="E1457" s="181">
        <v>1150.1719000000001</v>
      </c>
      <c r="F1457" s="181">
        <v>3.2086000000000001</v>
      </c>
      <c r="G1457" s="181">
        <v>3.0451000000000001</v>
      </c>
      <c r="H1457" s="181">
        <v>3.3332999999999999</v>
      </c>
      <c r="I1457" s="181">
        <v>4.9526000000000003</v>
      </c>
      <c r="J1457" s="181">
        <v>3.7252999999999998</v>
      </c>
      <c r="K1457" s="181">
        <v>4.1383000000000001</v>
      </c>
      <c r="L1457" s="181">
        <v>3.9954000000000001</v>
      </c>
      <c r="M1457" s="181">
        <v>3.8113000000000001</v>
      </c>
      <c r="N1457" s="181">
        <v>3.8216000000000001</v>
      </c>
      <c r="O1457" s="181"/>
      <c r="P1457" s="181"/>
      <c r="Q1457" s="181">
        <v>5.2610000000000001</v>
      </c>
      <c r="R1457" s="181">
        <v>4.5603999999999996</v>
      </c>
      <c r="S1457" s="124" t="s">
        <v>1900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1151</v>
      </c>
      <c r="B1458" s="177" t="s">
        <v>2024</v>
      </c>
      <c r="C1458" s="177">
        <v>147377</v>
      </c>
      <c r="D1458" s="180">
        <v>44679</v>
      </c>
      <c r="E1458" s="181">
        <v>1132.0033000000001</v>
      </c>
      <c r="F1458" s="181">
        <v>5.4694000000000003</v>
      </c>
      <c r="G1458" s="181">
        <v>4.1543999999999999</v>
      </c>
      <c r="H1458" s="181">
        <v>4.2587000000000002</v>
      </c>
      <c r="I1458" s="181">
        <v>4.4358000000000004</v>
      </c>
      <c r="J1458" s="181">
        <v>3.5880000000000001</v>
      </c>
      <c r="K1458" s="181">
        <v>3.8626999999999998</v>
      </c>
      <c r="L1458" s="181">
        <v>3.8622999999999998</v>
      </c>
      <c r="M1458" s="181">
        <v>3.7199</v>
      </c>
      <c r="N1458" s="181">
        <v>3.5371000000000001</v>
      </c>
      <c r="O1458" s="181"/>
      <c r="P1458" s="181"/>
      <c r="Q1458" s="181">
        <v>4.4302000000000001</v>
      </c>
      <c r="R1458" s="181">
        <v>3.4154</v>
      </c>
      <c r="S1458" s="124" t="s">
        <v>1901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1151</v>
      </c>
      <c r="B1459" s="177" t="s">
        <v>2025</v>
      </c>
      <c r="C1459" s="177">
        <v>147382</v>
      </c>
      <c r="D1459" s="180">
        <v>44679</v>
      </c>
      <c r="E1459" s="181">
        <v>1122.7268999999999</v>
      </c>
      <c r="F1459" s="181">
        <v>5.2609000000000004</v>
      </c>
      <c r="G1459" s="181">
        <v>3.9447999999999999</v>
      </c>
      <c r="H1459" s="181">
        <v>4.0483000000000002</v>
      </c>
      <c r="I1459" s="181">
        <v>4.2253999999999996</v>
      </c>
      <c r="J1459" s="181">
        <v>3.3776000000000002</v>
      </c>
      <c r="K1459" s="181">
        <v>3.6511999999999998</v>
      </c>
      <c r="L1459" s="181">
        <v>3.6429</v>
      </c>
      <c r="M1459" s="181">
        <v>3.4729000000000001</v>
      </c>
      <c r="N1459" s="181">
        <v>3.2768999999999999</v>
      </c>
      <c r="O1459" s="181"/>
      <c r="P1459" s="181"/>
      <c r="Q1459" s="181">
        <v>4.1302000000000003</v>
      </c>
      <c r="R1459" s="181">
        <v>3.1158999999999999</v>
      </c>
      <c r="S1459" s="124" t="s">
        <v>1901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1151</v>
      </c>
      <c r="B1460" s="177" t="s">
        <v>1156</v>
      </c>
      <c r="C1460" s="177">
        <v>119106</v>
      </c>
      <c r="D1460" s="180">
        <v>44679</v>
      </c>
      <c r="E1460" s="181">
        <v>43.845199999999998</v>
      </c>
      <c r="F1460" s="181">
        <v>0.5827</v>
      </c>
      <c r="G1460" s="181">
        <v>1.4431</v>
      </c>
      <c r="H1460" s="181">
        <v>2.9748000000000001</v>
      </c>
      <c r="I1460" s="181">
        <v>5.8859000000000004</v>
      </c>
      <c r="J1460" s="181">
        <v>3.1206</v>
      </c>
      <c r="K1460" s="181">
        <v>3.6953</v>
      </c>
      <c r="L1460" s="181">
        <v>3.7879999999999998</v>
      </c>
      <c r="M1460" s="181">
        <v>3.6150000000000002</v>
      </c>
      <c r="N1460" s="181">
        <v>3.7071000000000001</v>
      </c>
      <c r="O1460" s="181">
        <v>5.5003000000000002</v>
      </c>
      <c r="P1460" s="181">
        <v>6.1318999999999999</v>
      </c>
      <c r="Q1460" s="181">
        <v>7.0758999999999999</v>
      </c>
      <c r="R1460" s="181">
        <v>4.5754000000000001</v>
      </c>
      <c r="S1460" s="124" t="s">
        <v>1901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1151</v>
      </c>
      <c r="B1461" s="177" t="s">
        <v>1157</v>
      </c>
      <c r="C1461" s="177">
        <v>100087</v>
      </c>
      <c r="D1461" s="180">
        <v>44679</v>
      </c>
      <c r="E1461" s="181">
        <v>42.871099999999998</v>
      </c>
      <c r="F1461" s="181">
        <v>0.34060000000000001</v>
      </c>
      <c r="G1461" s="181">
        <v>1.1920999999999999</v>
      </c>
      <c r="H1461" s="181">
        <v>2.738</v>
      </c>
      <c r="I1461" s="181">
        <v>5.6436000000000002</v>
      </c>
      <c r="J1461" s="181">
        <v>2.8769999999999998</v>
      </c>
      <c r="K1461" s="181">
        <v>3.4535999999999998</v>
      </c>
      <c r="L1461" s="181">
        <v>3.5432999999999999</v>
      </c>
      <c r="M1461" s="181">
        <v>3.3723000000000001</v>
      </c>
      <c r="N1461" s="181">
        <v>3.4672000000000001</v>
      </c>
      <c r="O1461" s="181">
        <v>5.2606000000000002</v>
      </c>
      <c r="P1461" s="181">
        <v>5.8813000000000004</v>
      </c>
      <c r="Q1461" s="181">
        <v>6.6551999999999998</v>
      </c>
      <c r="R1461" s="181">
        <v>4.3432000000000004</v>
      </c>
      <c r="S1461" s="124" t="s">
        <v>1901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1151</v>
      </c>
      <c r="B1462" s="177" t="s">
        <v>1682</v>
      </c>
      <c r="C1462" s="177">
        <v>140237</v>
      </c>
      <c r="D1462" s="180">
        <v>44679</v>
      </c>
      <c r="E1462" s="181">
        <v>25.341200000000001</v>
      </c>
      <c r="F1462" s="181">
        <v>0.72019999999999995</v>
      </c>
      <c r="G1462" s="181">
        <v>2.5931999999999999</v>
      </c>
      <c r="H1462" s="181">
        <v>2.9235000000000002</v>
      </c>
      <c r="I1462" s="181">
        <v>4.6275000000000004</v>
      </c>
      <c r="J1462" s="181">
        <v>3.7006999999999999</v>
      </c>
      <c r="K1462" s="181">
        <v>3.9005000000000001</v>
      </c>
      <c r="L1462" s="181">
        <v>3.8317999999999999</v>
      </c>
      <c r="M1462" s="181">
        <v>3.6880999999999999</v>
      </c>
      <c r="N1462" s="181">
        <v>3.7069000000000001</v>
      </c>
      <c r="O1462" s="181">
        <v>7.0514000000000001</v>
      </c>
      <c r="P1462" s="181">
        <v>6.9219999999999997</v>
      </c>
      <c r="Q1462" s="181">
        <v>7.6932999999999998</v>
      </c>
      <c r="R1462" s="181">
        <v>4.0663</v>
      </c>
      <c r="S1462" s="124" t="s">
        <v>1901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1151</v>
      </c>
      <c r="B1463" s="177" t="s">
        <v>1683</v>
      </c>
      <c r="C1463" s="177">
        <v>140230</v>
      </c>
      <c r="D1463" s="180">
        <v>44679</v>
      </c>
      <c r="E1463" s="181">
        <v>20.1127</v>
      </c>
      <c r="F1463" s="181">
        <v>-0.18149999999999999</v>
      </c>
      <c r="G1463" s="181">
        <v>1.8149999999999999</v>
      </c>
      <c r="H1463" s="181">
        <v>2.1785999999999999</v>
      </c>
      <c r="I1463" s="181">
        <v>3.8898000000000001</v>
      </c>
      <c r="J1463" s="181">
        <v>2.9579</v>
      </c>
      <c r="K1463" s="181">
        <v>3.1292</v>
      </c>
      <c r="L1463" s="181">
        <v>3.0387</v>
      </c>
      <c r="M1463" s="181">
        <v>2.8902000000000001</v>
      </c>
      <c r="N1463" s="181">
        <v>2.9087999999999998</v>
      </c>
      <c r="O1463" s="181">
        <v>6.2130000000000001</v>
      </c>
      <c r="P1463" s="181">
        <v>6.2728000000000002</v>
      </c>
      <c r="Q1463" s="181">
        <v>5.1749000000000001</v>
      </c>
      <c r="R1463" s="181">
        <v>3.2685</v>
      </c>
      <c r="S1463" s="124" t="s">
        <v>1901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1151</v>
      </c>
      <c r="B1464" s="177" t="s">
        <v>1684</v>
      </c>
      <c r="C1464" s="177">
        <v>140229</v>
      </c>
      <c r="D1464" s="180">
        <v>44679</v>
      </c>
      <c r="E1464" s="181">
        <v>23.500900000000001</v>
      </c>
      <c r="F1464" s="181">
        <v>-0.15529999999999999</v>
      </c>
      <c r="G1464" s="181">
        <v>1.8640000000000001</v>
      </c>
      <c r="H1464" s="181">
        <v>2.1753</v>
      </c>
      <c r="I1464" s="181">
        <v>3.8889999999999998</v>
      </c>
      <c r="J1464" s="181">
        <v>2.9533</v>
      </c>
      <c r="K1464" s="181">
        <v>3.1320000000000001</v>
      </c>
      <c r="L1464" s="181">
        <v>3.0442999999999998</v>
      </c>
      <c r="M1464" s="181">
        <v>2.8952</v>
      </c>
      <c r="N1464" s="181">
        <v>2.9138999999999999</v>
      </c>
      <c r="O1464" s="181">
        <v>6.2138999999999998</v>
      </c>
      <c r="P1464" s="181">
        <v>6.1714000000000002</v>
      </c>
      <c r="Q1464" s="181">
        <v>6.3665000000000003</v>
      </c>
      <c r="R1464" s="181">
        <v>3.2696999999999998</v>
      </c>
      <c r="S1464" s="124" t="s">
        <v>1901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1151</v>
      </c>
      <c r="B1465" s="177" t="s">
        <v>1158</v>
      </c>
      <c r="C1465" s="177">
        <v>101357</v>
      </c>
      <c r="D1465" s="180">
        <v>44679</v>
      </c>
      <c r="E1465" s="181">
        <v>40.467399999999998</v>
      </c>
      <c r="F1465" s="181">
        <v>4.3299000000000003</v>
      </c>
      <c r="G1465" s="181">
        <v>3.1878000000000002</v>
      </c>
      <c r="H1465" s="181">
        <v>3.5329000000000002</v>
      </c>
      <c r="I1465" s="181">
        <v>5.1338999999999997</v>
      </c>
      <c r="J1465" s="181">
        <v>3.5809000000000002</v>
      </c>
      <c r="K1465" s="181">
        <v>3.778</v>
      </c>
      <c r="L1465" s="181">
        <v>3.6949999999999998</v>
      </c>
      <c r="M1465" s="181">
        <v>3.5657999999999999</v>
      </c>
      <c r="N1465" s="181">
        <v>3.5962999999999998</v>
      </c>
      <c r="O1465" s="181">
        <v>5.4680999999999997</v>
      </c>
      <c r="P1465" s="181">
        <v>6.2721</v>
      </c>
      <c r="Q1465" s="181">
        <v>7.1574</v>
      </c>
      <c r="R1465" s="181">
        <v>4.3179999999999996</v>
      </c>
      <c r="S1465" s="124" t="s">
        <v>1901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1151</v>
      </c>
      <c r="B1466" s="177" t="s">
        <v>1159</v>
      </c>
      <c r="C1466" s="177">
        <v>118506</v>
      </c>
      <c r="D1466" s="180">
        <v>44679</v>
      </c>
      <c r="E1466" s="181">
        <v>41.601300000000002</v>
      </c>
      <c r="F1466" s="181">
        <v>4.4752000000000001</v>
      </c>
      <c r="G1466" s="181">
        <v>3.3641999999999999</v>
      </c>
      <c r="H1466" s="181">
        <v>3.7000999999999999</v>
      </c>
      <c r="I1466" s="181">
        <v>5.2991999999999999</v>
      </c>
      <c r="J1466" s="181">
        <v>3.7450000000000001</v>
      </c>
      <c r="K1466" s="181">
        <v>3.9413</v>
      </c>
      <c r="L1466" s="181">
        <v>3.8605999999999998</v>
      </c>
      <c r="M1466" s="181">
        <v>3.7343000000000002</v>
      </c>
      <c r="N1466" s="181">
        <v>3.7660999999999998</v>
      </c>
      <c r="O1466" s="181">
        <v>5.6304999999999996</v>
      </c>
      <c r="P1466" s="181">
        <v>6.4504000000000001</v>
      </c>
      <c r="Q1466" s="181">
        <v>7.6250999999999998</v>
      </c>
      <c r="R1466" s="181">
        <v>4.4828999999999999</v>
      </c>
      <c r="S1466" s="124" t="s">
        <v>1901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1151</v>
      </c>
      <c r="B1467" s="177" t="s">
        <v>1160</v>
      </c>
      <c r="C1467" s="177">
        <v>101993</v>
      </c>
      <c r="D1467" s="180">
        <v>44679</v>
      </c>
      <c r="E1467" s="181">
        <v>4603.3194999999996</v>
      </c>
      <c r="F1467" s="181">
        <v>3.0640000000000001</v>
      </c>
      <c r="G1467" s="181">
        <v>3.3485999999999998</v>
      </c>
      <c r="H1467" s="181">
        <v>3.4860000000000002</v>
      </c>
      <c r="I1467" s="181">
        <v>4.8777999999999997</v>
      </c>
      <c r="J1467" s="181">
        <v>4.0023</v>
      </c>
      <c r="K1467" s="181">
        <v>4.1311999999999998</v>
      </c>
      <c r="L1467" s="181">
        <v>4.0030000000000001</v>
      </c>
      <c r="M1467" s="181">
        <v>3.8065000000000002</v>
      </c>
      <c r="N1467" s="181">
        <v>3.83</v>
      </c>
      <c r="O1467" s="181">
        <v>5.6877000000000004</v>
      </c>
      <c r="P1467" s="181">
        <v>6.2706</v>
      </c>
      <c r="Q1467" s="181">
        <v>7.0221</v>
      </c>
      <c r="R1467" s="181">
        <v>4.7126999999999999</v>
      </c>
      <c r="S1467" s="124" t="s">
        <v>1901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1151</v>
      </c>
      <c r="B1468" s="177" t="s">
        <v>1161</v>
      </c>
      <c r="C1468" s="177">
        <v>119092</v>
      </c>
      <c r="D1468" s="180">
        <v>44679</v>
      </c>
      <c r="E1468" s="181">
        <v>4668.3986000000004</v>
      </c>
      <c r="F1468" s="181">
        <v>3.2629999999999999</v>
      </c>
      <c r="G1468" s="181">
        <v>3.5486</v>
      </c>
      <c r="H1468" s="181">
        <v>3.6861000000000002</v>
      </c>
      <c r="I1468" s="181">
        <v>5.0782999999999996</v>
      </c>
      <c r="J1468" s="181">
        <v>4.2031000000000001</v>
      </c>
      <c r="K1468" s="181">
        <v>4.3118999999999996</v>
      </c>
      <c r="L1468" s="181">
        <v>4.1654</v>
      </c>
      <c r="M1468" s="181">
        <v>3.9634999999999998</v>
      </c>
      <c r="N1468" s="181">
        <v>3.9853999999999998</v>
      </c>
      <c r="O1468" s="181">
        <v>5.8630000000000004</v>
      </c>
      <c r="P1468" s="181">
        <v>6.4615</v>
      </c>
      <c r="Q1468" s="181">
        <v>7.3964999999999996</v>
      </c>
      <c r="R1468" s="181">
        <v>4.8684000000000003</v>
      </c>
      <c r="S1468" s="124" t="s">
        <v>1901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1151</v>
      </c>
      <c r="B1469" s="177" t="s">
        <v>1162</v>
      </c>
      <c r="C1469" s="177">
        <v>103633</v>
      </c>
      <c r="D1469" s="180">
        <v>44679</v>
      </c>
      <c r="E1469" s="181">
        <v>305.03570000000002</v>
      </c>
      <c r="F1469" s="181">
        <v>2.9199000000000002</v>
      </c>
      <c r="G1469" s="181">
        <v>3.6705999999999999</v>
      </c>
      <c r="H1469" s="181">
        <v>3.5066000000000002</v>
      </c>
      <c r="I1469" s="181">
        <v>5.1914999999999996</v>
      </c>
      <c r="J1469" s="181">
        <v>3.8694999999999999</v>
      </c>
      <c r="K1469" s="181">
        <v>4.1140999999999996</v>
      </c>
      <c r="L1469" s="181">
        <v>3.8996</v>
      </c>
      <c r="M1469" s="181">
        <v>3.7454999999999998</v>
      </c>
      <c r="N1469" s="181">
        <v>3.7625000000000002</v>
      </c>
      <c r="O1469" s="181">
        <v>5.4695</v>
      </c>
      <c r="P1469" s="181">
        <v>6.2256999999999998</v>
      </c>
      <c r="Q1469" s="181">
        <v>7.1493000000000002</v>
      </c>
      <c r="R1469" s="181">
        <v>4.5811999999999999</v>
      </c>
      <c r="S1469" s="124" t="s">
        <v>1901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1151</v>
      </c>
      <c r="B1470" s="177" t="s">
        <v>1163</v>
      </c>
      <c r="C1470" s="177">
        <v>120211</v>
      </c>
      <c r="D1470" s="180">
        <v>44679</v>
      </c>
      <c r="E1470" s="181">
        <v>307.72980000000001</v>
      </c>
      <c r="F1470" s="181">
        <v>3.0367000000000002</v>
      </c>
      <c r="G1470" s="181">
        <v>3.7888000000000002</v>
      </c>
      <c r="H1470" s="181">
        <v>3.6252</v>
      </c>
      <c r="I1470" s="181">
        <v>5.3118999999999996</v>
      </c>
      <c r="J1470" s="181">
        <v>3.9895999999999998</v>
      </c>
      <c r="K1470" s="181">
        <v>4.2352999999999996</v>
      </c>
      <c r="L1470" s="181">
        <v>4.0220000000000002</v>
      </c>
      <c r="M1470" s="181">
        <v>3.8689</v>
      </c>
      <c r="N1470" s="181">
        <v>3.8871000000000002</v>
      </c>
      <c r="O1470" s="181">
        <v>5.5952999999999999</v>
      </c>
      <c r="P1470" s="181">
        <v>6.3502000000000001</v>
      </c>
      <c r="Q1470" s="181">
        <v>7.3428000000000004</v>
      </c>
      <c r="R1470" s="181">
        <v>4.7066999999999997</v>
      </c>
      <c r="S1470" s="124" t="s">
        <v>1901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1151</v>
      </c>
      <c r="B1471" s="177" t="s">
        <v>1164</v>
      </c>
      <c r="C1471" s="177">
        <v>118384</v>
      </c>
      <c r="D1471" s="180">
        <v>44679</v>
      </c>
      <c r="E1471" s="181">
        <v>35.015500000000003</v>
      </c>
      <c r="F1471" s="181">
        <v>3.6486999999999998</v>
      </c>
      <c r="G1471" s="181">
        <v>3.8233000000000001</v>
      </c>
      <c r="H1471" s="181">
        <v>3.6659000000000002</v>
      </c>
      <c r="I1471" s="181">
        <v>5.2441000000000004</v>
      </c>
      <c r="J1471" s="181">
        <v>4.0252999999999997</v>
      </c>
      <c r="K1471" s="181">
        <v>4.1881000000000004</v>
      </c>
      <c r="L1471" s="181">
        <v>3.9897</v>
      </c>
      <c r="M1471" s="181">
        <v>3.7768999999999999</v>
      </c>
      <c r="N1471" s="181">
        <v>3.7277999999999998</v>
      </c>
      <c r="O1471" s="181">
        <v>5.2283999999999997</v>
      </c>
      <c r="P1471" s="181">
        <v>5.8804999999999996</v>
      </c>
      <c r="Q1471" s="181">
        <v>7.2773000000000003</v>
      </c>
      <c r="R1471" s="181">
        <v>4.3705999999999996</v>
      </c>
      <c r="S1471" s="124" t="s">
        <v>1901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1151</v>
      </c>
      <c r="B1472" s="177" t="s">
        <v>1165</v>
      </c>
      <c r="C1472" s="177">
        <v>108756</v>
      </c>
      <c r="D1472" s="180">
        <v>44679</v>
      </c>
      <c r="E1472" s="181">
        <v>32.960299999999997</v>
      </c>
      <c r="F1472" s="181">
        <v>2.8794</v>
      </c>
      <c r="G1472" s="181">
        <v>3.1383999999999999</v>
      </c>
      <c r="H1472" s="181">
        <v>2.9916999999999998</v>
      </c>
      <c r="I1472" s="181">
        <v>4.5784000000000002</v>
      </c>
      <c r="J1472" s="181">
        <v>3.3603000000000001</v>
      </c>
      <c r="K1472" s="181">
        <v>3.516</v>
      </c>
      <c r="L1472" s="181">
        <v>3.3127</v>
      </c>
      <c r="M1472" s="181">
        <v>3.0945999999999998</v>
      </c>
      <c r="N1472" s="181">
        <v>3.0369999999999999</v>
      </c>
      <c r="O1472" s="181">
        <v>4.4755000000000003</v>
      </c>
      <c r="P1472" s="181">
        <v>5.1689999999999996</v>
      </c>
      <c r="Q1472" s="181">
        <v>6.4081000000000001</v>
      </c>
      <c r="R1472" s="181">
        <v>3.6294</v>
      </c>
      <c r="S1472" s="124" t="s">
        <v>1901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1151</v>
      </c>
      <c r="B1473" s="177" t="s">
        <v>1166</v>
      </c>
      <c r="C1473" s="177">
        <v>144994</v>
      </c>
      <c r="D1473" s="180"/>
      <c r="E1473" s="181"/>
      <c r="F1473" s="181"/>
      <c r="G1473" s="181"/>
      <c r="H1473" s="181"/>
      <c r="I1473" s="181"/>
      <c r="J1473" s="181"/>
      <c r="K1473" s="181"/>
      <c r="L1473" s="181"/>
      <c r="M1473" s="181"/>
      <c r="N1473" s="181"/>
      <c r="O1473" s="181"/>
      <c r="P1473" s="181"/>
      <c r="Q1473" s="181"/>
      <c r="R1473" s="181"/>
      <c r="S1473" s="124" t="s">
        <v>1901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1151</v>
      </c>
      <c r="B1474" s="177" t="s">
        <v>1167</v>
      </c>
      <c r="C1474" s="177">
        <v>144997</v>
      </c>
      <c r="D1474" s="180"/>
      <c r="E1474" s="181"/>
      <c r="F1474" s="181"/>
      <c r="G1474" s="181"/>
      <c r="H1474" s="181"/>
      <c r="I1474" s="181"/>
      <c r="J1474" s="181"/>
      <c r="K1474" s="181"/>
      <c r="L1474" s="181"/>
      <c r="M1474" s="181"/>
      <c r="N1474" s="181"/>
      <c r="O1474" s="181"/>
      <c r="P1474" s="181"/>
      <c r="Q1474" s="181"/>
      <c r="R1474" s="181"/>
      <c r="S1474" s="124" t="s">
        <v>1901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1151</v>
      </c>
      <c r="B1475" s="177" t="s">
        <v>1168</v>
      </c>
      <c r="C1475" s="177">
        <v>112123</v>
      </c>
      <c r="D1475" s="180">
        <v>44679</v>
      </c>
      <c r="E1475" s="181">
        <v>2481.2469000000001</v>
      </c>
      <c r="F1475" s="181">
        <v>3.2953999999999999</v>
      </c>
      <c r="G1475" s="181">
        <v>1.869</v>
      </c>
      <c r="H1475" s="181">
        <v>3.2084000000000001</v>
      </c>
      <c r="I1475" s="181">
        <v>5.5946999999999996</v>
      </c>
      <c r="J1475" s="181">
        <v>2.9192999999999998</v>
      </c>
      <c r="K1475" s="181">
        <v>3.4344000000000001</v>
      </c>
      <c r="L1475" s="181">
        <v>3.4792999999999998</v>
      </c>
      <c r="M1475" s="181">
        <v>3.3062</v>
      </c>
      <c r="N1475" s="181">
        <v>3.3525999999999998</v>
      </c>
      <c r="O1475" s="181">
        <v>4.9211</v>
      </c>
      <c r="P1475" s="181">
        <v>5.8685</v>
      </c>
      <c r="Q1475" s="181">
        <v>7.4336000000000002</v>
      </c>
      <c r="R1475" s="181">
        <v>4.2130999999999998</v>
      </c>
      <c r="S1475" s="124" t="s">
        <v>1901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1151</v>
      </c>
      <c r="B1476" s="177" t="s">
        <v>1169</v>
      </c>
      <c r="C1476" s="177">
        <v>120507</v>
      </c>
      <c r="D1476" s="180">
        <v>44679</v>
      </c>
      <c r="E1476" s="181">
        <v>2545.5648999999999</v>
      </c>
      <c r="F1476" s="181">
        <v>3.6265999999999998</v>
      </c>
      <c r="G1476" s="181">
        <v>2.1995</v>
      </c>
      <c r="H1476" s="181">
        <v>3.5383</v>
      </c>
      <c r="I1476" s="181">
        <v>5.9244000000000003</v>
      </c>
      <c r="J1476" s="181">
        <v>3.2414000000000001</v>
      </c>
      <c r="K1476" s="181">
        <v>3.7776999999999998</v>
      </c>
      <c r="L1476" s="181">
        <v>3.8306</v>
      </c>
      <c r="M1476" s="181">
        <v>3.6612</v>
      </c>
      <c r="N1476" s="181">
        <v>3.7118000000000002</v>
      </c>
      <c r="O1476" s="181">
        <v>5.2579000000000002</v>
      </c>
      <c r="P1476" s="181">
        <v>6.1786000000000003</v>
      </c>
      <c r="Q1476" s="181">
        <v>7.7095000000000002</v>
      </c>
      <c r="R1476" s="181">
        <v>4.5769000000000002</v>
      </c>
      <c r="S1476" s="124" t="s">
        <v>1901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1151</v>
      </c>
      <c r="B1477" s="177" t="s">
        <v>1170</v>
      </c>
      <c r="C1477" s="177">
        <v>143598</v>
      </c>
      <c r="D1477" s="180"/>
      <c r="E1477" s="181"/>
      <c r="F1477" s="181"/>
      <c r="G1477" s="181"/>
      <c r="H1477" s="181"/>
      <c r="I1477" s="181"/>
      <c r="J1477" s="181"/>
      <c r="K1477" s="181"/>
      <c r="L1477" s="181"/>
      <c r="M1477" s="181"/>
      <c r="N1477" s="181"/>
      <c r="O1477" s="181"/>
      <c r="P1477" s="181"/>
      <c r="Q1477" s="181"/>
      <c r="R1477" s="181"/>
      <c r="S1477" s="124" t="s">
        <v>1901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1151</v>
      </c>
      <c r="B1478" s="177" t="s">
        <v>1171</v>
      </c>
      <c r="C1478" s="177">
        <v>143597</v>
      </c>
      <c r="D1478" s="180"/>
      <c r="E1478" s="181"/>
      <c r="F1478" s="181"/>
      <c r="G1478" s="181"/>
      <c r="H1478" s="181"/>
      <c r="I1478" s="181"/>
      <c r="J1478" s="181"/>
      <c r="K1478" s="181"/>
      <c r="L1478" s="181"/>
      <c r="M1478" s="181"/>
      <c r="N1478" s="181"/>
      <c r="O1478" s="181"/>
      <c r="P1478" s="181"/>
      <c r="Q1478" s="181"/>
      <c r="R1478" s="181"/>
      <c r="S1478" s="124" t="s">
        <v>1901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1151</v>
      </c>
      <c r="B1479" s="177" t="s">
        <v>1172</v>
      </c>
      <c r="C1479" s="177">
        <v>101893</v>
      </c>
      <c r="D1479" s="180">
        <v>44679</v>
      </c>
      <c r="E1479" s="181">
        <v>3611.8339999999998</v>
      </c>
      <c r="F1479" s="181">
        <v>3.7092000000000001</v>
      </c>
      <c r="G1479" s="181">
        <v>3.7271000000000001</v>
      </c>
      <c r="H1479" s="181">
        <v>3.8319999999999999</v>
      </c>
      <c r="I1479" s="181">
        <v>5.5467000000000004</v>
      </c>
      <c r="J1479" s="181">
        <v>4.4214000000000002</v>
      </c>
      <c r="K1479" s="181">
        <v>4.3479000000000001</v>
      </c>
      <c r="L1479" s="181">
        <v>4.1325000000000003</v>
      </c>
      <c r="M1479" s="181">
        <v>3.8934000000000002</v>
      </c>
      <c r="N1479" s="181">
        <v>3.867</v>
      </c>
      <c r="O1479" s="181">
        <v>5.3181000000000003</v>
      </c>
      <c r="P1479" s="181">
        <v>6.1700999999999997</v>
      </c>
      <c r="Q1479" s="181">
        <v>7.0686</v>
      </c>
      <c r="R1479" s="181">
        <v>4.3101000000000003</v>
      </c>
      <c r="S1479" s="124" t="s">
        <v>1901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1151</v>
      </c>
      <c r="B1480" s="177" t="s">
        <v>1173</v>
      </c>
      <c r="C1480" s="177">
        <v>119746</v>
      </c>
      <c r="D1480" s="180">
        <v>44679</v>
      </c>
      <c r="E1480" s="181">
        <v>3632.32</v>
      </c>
      <c r="F1480" s="181">
        <v>3.7827000000000002</v>
      </c>
      <c r="G1480" s="181">
        <v>3.7999000000000001</v>
      </c>
      <c r="H1480" s="181">
        <v>3.9049999999999998</v>
      </c>
      <c r="I1480" s="181">
        <v>5.6219999999999999</v>
      </c>
      <c r="J1480" s="181">
        <v>4.4958999999999998</v>
      </c>
      <c r="K1480" s="181">
        <v>4.4223999999999997</v>
      </c>
      <c r="L1480" s="181">
        <v>4.2077</v>
      </c>
      <c r="M1480" s="181">
        <v>3.9693000000000001</v>
      </c>
      <c r="N1480" s="181">
        <v>3.9438</v>
      </c>
      <c r="O1480" s="181">
        <v>5.4048999999999996</v>
      </c>
      <c r="P1480" s="181">
        <v>6.2450000000000001</v>
      </c>
      <c r="Q1480" s="181">
        <v>7.3049999999999997</v>
      </c>
      <c r="R1480" s="181">
        <v>4.4000000000000004</v>
      </c>
      <c r="S1480" s="124" t="s">
        <v>1901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1151</v>
      </c>
      <c r="B1481" s="177" t="s">
        <v>1174</v>
      </c>
      <c r="C1481" s="177">
        <v>119431</v>
      </c>
      <c r="D1481" s="180">
        <v>44679</v>
      </c>
      <c r="E1481" s="181">
        <v>33.435578221088903</v>
      </c>
      <c r="F1481" s="181">
        <v>2.7837999999999998</v>
      </c>
      <c r="G1481" s="181">
        <v>2.7841999999999998</v>
      </c>
      <c r="H1481" s="181">
        <v>2.8553000000000002</v>
      </c>
      <c r="I1481" s="181">
        <v>5.1413000000000002</v>
      </c>
      <c r="J1481" s="181">
        <v>3.6133000000000002</v>
      </c>
      <c r="K1481" s="181">
        <v>3.9496000000000002</v>
      </c>
      <c r="L1481" s="181">
        <v>3.8988</v>
      </c>
      <c r="M1481" s="181">
        <v>3.698</v>
      </c>
      <c r="N1481" s="181">
        <v>3.6177999999999999</v>
      </c>
      <c r="O1481" s="181">
        <v>5.4863</v>
      </c>
      <c r="P1481" s="181">
        <v>6.4802</v>
      </c>
      <c r="Q1481" s="181">
        <v>7.6294000000000004</v>
      </c>
      <c r="R1481" s="181">
        <v>4.1280000000000001</v>
      </c>
      <c r="S1481" s="124" t="s">
        <v>1901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1151</v>
      </c>
      <c r="B1482" s="177" t="s">
        <v>1175</v>
      </c>
      <c r="C1482" s="177">
        <v>114216</v>
      </c>
      <c r="D1482" s="180">
        <v>44679</v>
      </c>
      <c r="E1482" s="181">
        <v>32.201289935503198</v>
      </c>
      <c r="F1482" s="181">
        <v>2.0402999999999998</v>
      </c>
      <c r="G1482" s="181">
        <v>2.2673000000000001</v>
      </c>
      <c r="H1482" s="181">
        <v>2.3570000000000002</v>
      </c>
      <c r="I1482" s="181">
        <v>4.6559999999999997</v>
      </c>
      <c r="J1482" s="181">
        <v>3.1454</v>
      </c>
      <c r="K1482" s="181">
        <v>3.5021</v>
      </c>
      <c r="L1482" s="181">
        <v>3.4289999999999998</v>
      </c>
      <c r="M1482" s="181">
        <v>3.2174</v>
      </c>
      <c r="N1482" s="181">
        <v>3.1305999999999998</v>
      </c>
      <c r="O1482" s="181">
        <v>4.9874999999999998</v>
      </c>
      <c r="P1482" s="181">
        <v>5.9672999999999998</v>
      </c>
      <c r="Q1482" s="181">
        <v>7.2417999999999996</v>
      </c>
      <c r="R1482" s="181">
        <v>3.6347</v>
      </c>
      <c r="S1482" s="124" t="s">
        <v>1901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1151</v>
      </c>
      <c r="B1483" s="177" t="s">
        <v>1176</v>
      </c>
      <c r="C1483" s="177">
        <v>103048</v>
      </c>
      <c r="D1483" s="180">
        <v>44679</v>
      </c>
      <c r="E1483" s="181">
        <v>3331.0565999999999</v>
      </c>
      <c r="F1483" s="181">
        <v>2.7778999999999998</v>
      </c>
      <c r="G1483" s="181">
        <v>3.6648999999999998</v>
      </c>
      <c r="H1483" s="181">
        <v>3.5950000000000002</v>
      </c>
      <c r="I1483" s="181">
        <v>5.0533000000000001</v>
      </c>
      <c r="J1483" s="181">
        <v>4.1064999999999996</v>
      </c>
      <c r="K1483" s="181">
        <v>4.3418000000000001</v>
      </c>
      <c r="L1483" s="181">
        <v>4.1866000000000003</v>
      </c>
      <c r="M1483" s="181">
        <v>3.9156</v>
      </c>
      <c r="N1483" s="181">
        <v>3.907</v>
      </c>
      <c r="O1483" s="181">
        <v>5.4983000000000004</v>
      </c>
      <c r="P1483" s="181">
        <v>6.2965</v>
      </c>
      <c r="Q1483" s="181">
        <v>7.3890000000000002</v>
      </c>
      <c r="R1483" s="181">
        <v>4.5072000000000001</v>
      </c>
      <c r="S1483" s="124" t="s">
        <v>1901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1151</v>
      </c>
      <c r="B1484" s="177" t="s">
        <v>1177</v>
      </c>
      <c r="C1484" s="177">
        <v>118719</v>
      </c>
      <c r="D1484" s="180">
        <v>44679</v>
      </c>
      <c r="E1484" s="181">
        <v>3360.5025000000001</v>
      </c>
      <c r="F1484" s="181">
        <v>2.8784999999999998</v>
      </c>
      <c r="G1484" s="181">
        <v>3.7650000000000001</v>
      </c>
      <c r="H1484" s="181">
        <v>3.6951000000000001</v>
      </c>
      <c r="I1484" s="181">
        <v>5.1535000000000002</v>
      </c>
      <c r="J1484" s="181">
        <v>4.2336</v>
      </c>
      <c r="K1484" s="181">
        <v>4.4600999999999997</v>
      </c>
      <c r="L1484" s="181">
        <v>4.2973999999999997</v>
      </c>
      <c r="M1484" s="181">
        <v>4.0243000000000002</v>
      </c>
      <c r="N1484" s="181">
        <v>4.0152999999999999</v>
      </c>
      <c r="O1484" s="181">
        <v>5.6051000000000002</v>
      </c>
      <c r="P1484" s="181">
        <v>6.4036999999999997</v>
      </c>
      <c r="Q1484" s="181">
        <v>7.3776000000000002</v>
      </c>
      <c r="R1484" s="181">
        <v>4.6139999999999999</v>
      </c>
      <c r="S1484" s="124" t="s">
        <v>1901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1151</v>
      </c>
      <c r="B1485" s="177" t="s">
        <v>1178</v>
      </c>
      <c r="C1485" s="177">
        <v>148161</v>
      </c>
      <c r="D1485" s="180">
        <v>44679</v>
      </c>
      <c r="E1485" s="181">
        <v>1097.432</v>
      </c>
      <c r="F1485" s="181">
        <v>3.0268999999999999</v>
      </c>
      <c r="G1485" s="181">
        <v>3.7860999999999998</v>
      </c>
      <c r="H1485" s="181">
        <v>3.6924999999999999</v>
      </c>
      <c r="I1485" s="181">
        <v>4.6189999999999998</v>
      </c>
      <c r="J1485" s="181">
        <v>4.0617000000000001</v>
      </c>
      <c r="K1485" s="181">
        <v>4.2778</v>
      </c>
      <c r="L1485" s="181">
        <v>4.1203000000000003</v>
      </c>
      <c r="M1485" s="181">
        <v>3.9466999999999999</v>
      </c>
      <c r="N1485" s="181">
        <v>3.9470000000000001</v>
      </c>
      <c r="O1485" s="181"/>
      <c r="P1485" s="181"/>
      <c r="Q1485" s="181">
        <v>4.4292999999999996</v>
      </c>
      <c r="R1485" s="181">
        <v>4.319</v>
      </c>
      <c r="S1485" s="124" t="s">
        <v>1901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1151</v>
      </c>
      <c r="B1486" s="177" t="s">
        <v>1179</v>
      </c>
      <c r="C1486" s="177">
        <v>148159</v>
      </c>
      <c r="D1486" s="180">
        <v>44679</v>
      </c>
      <c r="E1486" s="181">
        <v>1077.7559000000001</v>
      </c>
      <c r="F1486" s="181">
        <v>2.4386000000000001</v>
      </c>
      <c r="G1486" s="181">
        <v>3.1922000000000001</v>
      </c>
      <c r="H1486" s="181">
        <v>3.0987</v>
      </c>
      <c r="I1486" s="181">
        <v>4.0259</v>
      </c>
      <c r="J1486" s="181">
        <v>3.4691000000000001</v>
      </c>
      <c r="K1486" s="181">
        <v>3.6408999999999998</v>
      </c>
      <c r="L1486" s="181">
        <v>3.3506999999999998</v>
      </c>
      <c r="M1486" s="181">
        <v>3.1284000000000001</v>
      </c>
      <c r="N1486" s="181">
        <v>3.0956999999999999</v>
      </c>
      <c r="O1486" s="181"/>
      <c r="P1486" s="181"/>
      <c r="Q1486" s="181">
        <v>3.5522999999999998</v>
      </c>
      <c r="R1486" s="181">
        <v>3.4274</v>
      </c>
      <c r="S1486" s="124" t="s">
        <v>1901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1151</v>
      </c>
      <c r="B1487" s="177" t="s">
        <v>1180</v>
      </c>
      <c r="C1487" s="177">
        <v>103464</v>
      </c>
      <c r="D1487" s="180"/>
      <c r="E1487" s="181"/>
      <c r="F1487" s="181"/>
      <c r="G1487" s="181"/>
      <c r="H1487" s="181"/>
      <c r="I1487" s="181"/>
      <c r="J1487" s="181"/>
      <c r="K1487" s="181"/>
      <c r="L1487" s="181"/>
      <c r="M1487" s="181"/>
      <c r="N1487" s="181"/>
      <c r="O1487" s="181"/>
      <c r="P1487" s="181"/>
      <c r="Q1487" s="181"/>
      <c r="R1487" s="181"/>
      <c r="S1487" s="124" t="s">
        <v>1900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1151</v>
      </c>
      <c r="B1488" s="177" t="s">
        <v>1181</v>
      </c>
      <c r="C1488" s="177">
        <v>120845</v>
      </c>
      <c r="D1488" s="180"/>
      <c r="E1488" s="181"/>
      <c r="F1488" s="181"/>
      <c r="G1488" s="181"/>
      <c r="H1488" s="181"/>
      <c r="I1488" s="181"/>
      <c r="J1488" s="181"/>
      <c r="K1488" s="181"/>
      <c r="L1488" s="181"/>
      <c r="M1488" s="181"/>
      <c r="N1488" s="181"/>
      <c r="O1488" s="181"/>
      <c r="P1488" s="181"/>
      <c r="Q1488" s="181"/>
      <c r="R1488" s="181"/>
      <c r="S1488" s="124" t="s">
        <v>1900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1151</v>
      </c>
      <c r="B1489" s="177" t="s">
        <v>1182</v>
      </c>
      <c r="C1489" s="177">
        <v>119821</v>
      </c>
      <c r="D1489" s="180">
        <v>44679</v>
      </c>
      <c r="E1489" s="181">
        <v>35.6631</v>
      </c>
      <c r="F1489" s="181">
        <v>4.0942999999999996</v>
      </c>
      <c r="G1489" s="181">
        <v>3.5148999999999999</v>
      </c>
      <c r="H1489" s="181">
        <v>3.6871</v>
      </c>
      <c r="I1489" s="181">
        <v>5.1760999999999999</v>
      </c>
      <c r="J1489" s="181">
        <v>4.1014999999999997</v>
      </c>
      <c r="K1489" s="181">
        <v>4.3259999999999996</v>
      </c>
      <c r="L1489" s="181">
        <v>4.1422999999999996</v>
      </c>
      <c r="M1489" s="181">
        <v>3.9499</v>
      </c>
      <c r="N1489" s="181">
        <v>3.9495</v>
      </c>
      <c r="O1489" s="181">
        <v>5.7093999999999996</v>
      </c>
      <c r="P1489" s="181">
        <v>6.4443999999999999</v>
      </c>
      <c r="Q1489" s="181">
        <v>7.6939000000000002</v>
      </c>
      <c r="R1489" s="181">
        <v>4.7096999999999998</v>
      </c>
      <c r="S1489" s="124" t="s">
        <v>1901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1151</v>
      </c>
      <c r="B1490" s="177" t="s">
        <v>1183</v>
      </c>
      <c r="C1490" s="177">
        <v>102503</v>
      </c>
      <c r="D1490" s="180">
        <v>44679</v>
      </c>
      <c r="E1490" s="181">
        <v>33.775300000000001</v>
      </c>
      <c r="F1490" s="181">
        <v>3.5666000000000002</v>
      </c>
      <c r="G1490" s="181">
        <v>2.9906000000000001</v>
      </c>
      <c r="H1490" s="181">
        <v>3.1513</v>
      </c>
      <c r="I1490" s="181">
        <v>4.6413000000000002</v>
      </c>
      <c r="J1490" s="181">
        <v>3.57</v>
      </c>
      <c r="K1490" s="181">
        <v>3.7909999999999999</v>
      </c>
      <c r="L1490" s="181">
        <v>3.6019000000000001</v>
      </c>
      <c r="M1490" s="181">
        <v>3.4049999999999998</v>
      </c>
      <c r="N1490" s="181">
        <v>3.4</v>
      </c>
      <c r="O1490" s="181">
        <v>5.1307</v>
      </c>
      <c r="P1490" s="181">
        <v>5.8029999999999999</v>
      </c>
      <c r="Q1490" s="181">
        <v>7.0770999999999997</v>
      </c>
      <c r="R1490" s="181">
        <v>4.1520000000000001</v>
      </c>
      <c r="S1490" s="124" t="s">
        <v>1901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1151</v>
      </c>
      <c r="B1491" s="177" t="s">
        <v>1184</v>
      </c>
      <c r="C1491" s="177">
        <v>145050</v>
      </c>
      <c r="D1491" s="180">
        <v>44679</v>
      </c>
      <c r="E1491" s="181">
        <v>12.1546</v>
      </c>
      <c r="F1491" s="181">
        <v>3.9043000000000001</v>
      </c>
      <c r="G1491" s="181">
        <v>3.1038999999999999</v>
      </c>
      <c r="H1491" s="181">
        <v>3.2195</v>
      </c>
      <c r="I1491" s="181">
        <v>3.7696000000000001</v>
      </c>
      <c r="J1491" s="181">
        <v>3.5659000000000001</v>
      </c>
      <c r="K1491" s="181">
        <v>3.7616000000000001</v>
      </c>
      <c r="L1491" s="181">
        <v>3.5430000000000001</v>
      </c>
      <c r="M1491" s="181">
        <v>3.4645000000000001</v>
      </c>
      <c r="N1491" s="181">
        <v>3.4935999999999998</v>
      </c>
      <c r="O1491" s="181">
        <v>5.0579000000000001</v>
      </c>
      <c r="P1491" s="181"/>
      <c r="Q1491" s="181">
        <v>5.5871000000000004</v>
      </c>
      <c r="R1491" s="181">
        <v>3.9001999999999999</v>
      </c>
      <c r="S1491" s="124" t="s">
        <v>1901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1151</v>
      </c>
      <c r="B1492" s="177" t="s">
        <v>1185</v>
      </c>
      <c r="C1492" s="177">
        <v>145042</v>
      </c>
      <c r="D1492" s="180">
        <v>44679</v>
      </c>
      <c r="E1492" s="181">
        <v>12.113099999999999</v>
      </c>
      <c r="F1492" s="181">
        <v>3.6162999999999998</v>
      </c>
      <c r="G1492" s="181">
        <v>3.0139999999999998</v>
      </c>
      <c r="H1492" s="181">
        <v>3.1012</v>
      </c>
      <c r="I1492" s="181">
        <v>3.6817000000000002</v>
      </c>
      <c r="J1492" s="181">
        <v>3.4706000000000001</v>
      </c>
      <c r="K1492" s="181">
        <v>3.6688999999999998</v>
      </c>
      <c r="L1492" s="181">
        <v>3.4508000000000001</v>
      </c>
      <c r="M1492" s="181">
        <v>3.3714</v>
      </c>
      <c r="N1492" s="181">
        <v>3.4097</v>
      </c>
      <c r="O1492" s="181">
        <v>4.9684999999999997</v>
      </c>
      <c r="P1492" s="181"/>
      <c r="Q1492" s="181">
        <v>5.4865000000000004</v>
      </c>
      <c r="R1492" s="181">
        <v>3.8113000000000001</v>
      </c>
      <c r="S1492" s="124" t="s">
        <v>1901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1151</v>
      </c>
      <c r="B1493" s="177" t="s">
        <v>1186</v>
      </c>
      <c r="C1493" s="177">
        <v>119424</v>
      </c>
      <c r="D1493" s="180">
        <v>44679</v>
      </c>
      <c r="E1493" s="181">
        <v>3835.7734</v>
      </c>
      <c r="F1493" s="181">
        <v>3.3222</v>
      </c>
      <c r="G1493" s="181">
        <v>3.9007999999999998</v>
      </c>
      <c r="H1493" s="181">
        <v>3.7827999999999999</v>
      </c>
      <c r="I1493" s="181">
        <v>5.4997999999999996</v>
      </c>
      <c r="J1493" s="181">
        <v>4.1188000000000002</v>
      </c>
      <c r="K1493" s="181">
        <v>4.4999000000000002</v>
      </c>
      <c r="L1493" s="181">
        <v>4.3727999999999998</v>
      </c>
      <c r="M1493" s="181">
        <v>4.0850999999999997</v>
      </c>
      <c r="N1493" s="181">
        <v>4.1111000000000004</v>
      </c>
      <c r="O1493" s="181">
        <v>5.7950999999999997</v>
      </c>
      <c r="P1493" s="181">
        <v>4.9344999999999999</v>
      </c>
      <c r="Q1493" s="181">
        <v>6.5586000000000002</v>
      </c>
      <c r="R1493" s="181">
        <v>4.9627999999999997</v>
      </c>
      <c r="S1493" s="124" t="s">
        <v>1901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1151</v>
      </c>
      <c r="B1494" s="177" t="s">
        <v>1187</v>
      </c>
      <c r="C1494" s="177">
        <v>101847</v>
      </c>
      <c r="D1494" s="180">
        <v>44679</v>
      </c>
      <c r="E1494" s="181">
        <v>3795.6143999999999</v>
      </c>
      <c r="F1494" s="181">
        <v>3.0697999999999999</v>
      </c>
      <c r="G1494" s="181">
        <v>3.6488999999999998</v>
      </c>
      <c r="H1494" s="181">
        <v>3.5356000000000001</v>
      </c>
      <c r="I1494" s="181">
        <v>5.2705000000000002</v>
      </c>
      <c r="J1494" s="181">
        <v>3.8491</v>
      </c>
      <c r="K1494" s="181">
        <v>4.2257999999999996</v>
      </c>
      <c r="L1494" s="181">
        <v>4.1105</v>
      </c>
      <c r="M1494" s="181">
        <v>3.8378999999999999</v>
      </c>
      <c r="N1494" s="181">
        <v>3.8803000000000001</v>
      </c>
      <c r="O1494" s="181">
        <v>5.5991</v>
      </c>
      <c r="P1494" s="181">
        <v>4.7823000000000002</v>
      </c>
      <c r="Q1494" s="181">
        <v>6.6978999999999997</v>
      </c>
      <c r="R1494" s="181">
        <v>4.7435</v>
      </c>
      <c r="S1494" s="124" t="s">
        <v>1901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1151</v>
      </c>
      <c r="B1495" s="177" t="s">
        <v>1188</v>
      </c>
      <c r="C1495" s="177">
        <v>120299</v>
      </c>
      <c r="D1495" s="180">
        <v>44679</v>
      </c>
      <c r="E1495" s="181">
        <v>2497.8137000000002</v>
      </c>
      <c r="F1495" s="181">
        <v>2.5472000000000001</v>
      </c>
      <c r="G1495" s="181">
        <v>3.1288999999999998</v>
      </c>
      <c r="H1495" s="181">
        <v>3.7978999999999998</v>
      </c>
      <c r="I1495" s="181">
        <v>5.3795999999999999</v>
      </c>
      <c r="J1495" s="181">
        <v>4.125</v>
      </c>
      <c r="K1495" s="181">
        <v>4.3681000000000001</v>
      </c>
      <c r="L1495" s="181">
        <v>4.1654</v>
      </c>
      <c r="M1495" s="181">
        <v>3.9699</v>
      </c>
      <c r="N1495" s="181">
        <v>3.9641000000000002</v>
      </c>
      <c r="O1495" s="181">
        <v>5.5658000000000003</v>
      </c>
      <c r="P1495" s="181">
        <v>6.3761999999999999</v>
      </c>
      <c r="Q1495" s="181">
        <v>7.3727999999999998</v>
      </c>
      <c r="R1495" s="181">
        <v>4.6677</v>
      </c>
      <c r="S1495" s="124" t="s">
        <v>1901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1151</v>
      </c>
      <c r="B1496" s="177" t="s">
        <v>1189</v>
      </c>
      <c r="C1496" s="177">
        <v>112077</v>
      </c>
      <c r="D1496" s="180">
        <v>44679</v>
      </c>
      <c r="E1496" s="181">
        <v>2474.1718999999998</v>
      </c>
      <c r="F1496" s="181">
        <v>2.4563999999999999</v>
      </c>
      <c r="G1496" s="181">
        <v>3.0392999999999999</v>
      </c>
      <c r="H1496" s="181">
        <v>3.7080000000000002</v>
      </c>
      <c r="I1496" s="181">
        <v>5.2895000000000003</v>
      </c>
      <c r="J1496" s="181">
        <v>4.0347</v>
      </c>
      <c r="K1496" s="181">
        <v>4.2767999999999997</v>
      </c>
      <c r="L1496" s="181">
        <v>4.0734000000000004</v>
      </c>
      <c r="M1496" s="181">
        <v>3.8772000000000002</v>
      </c>
      <c r="N1496" s="181">
        <v>3.8704999999999998</v>
      </c>
      <c r="O1496" s="181">
        <v>5.4644000000000004</v>
      </c>
      <c r="P1496" s="181">
        <v>6.2622</v>
      </c>
      <c r="Q1496" s="181">
        <v>7.3273999999999999</v>
      </c>
      <c r="R1496" s="181">
        <v>4.5712999999999999</v>
      </c>
      <c r="S1496" s="124" t="s">
        <v>1901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2.9468297297297297</v>
      </c>
      <c r="G1497" s="183">
        <v>3.0964729729729732</v>
      </c>
      <c r="H1497" s="183">
        <v>3.3777567567567566</v>
      </c>
      <c r="I1497" s="183">
        <v>4.9653297297297305</v>
      </c>
      <c r="J1497" s="183">
        <v>3.7224054054054041</v>
      </c>
      <c r="K1497" s="183">
        <v>3.9769027027027026</v>
      </c>
      <c r="L1497" s="183">
        <v>3.8540729729729732</v>
      </c>
      <c r="M1497" s="183">
        <v>3.6653675675675665</v>
      </c>
      <c r="N1497" s="183">
        <v>3.66287027027027</v>
      </c>
      <c r="O1497" s="183">
        <v>5.5160193548387078</v>
      </c>
      <c r="P1497" s="183">
        <v>6.1275206896551726</v>
      </c>
      <c r="Q1497" s="183">
        <v>6.6170135135135153</v>
      </c>
      <c r="R1497" s="183">
        <v>4.279448648648648</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3.0640000000000001</v>
      </c>
      <c r="G1498" s="183">
        <v>3.1878000000000002</v>
      </c>
      <c r="H1498" s="183">
        <v>3.5105</v>
      </c>
      <c r="I1498" s="183">
        <v>5.1338999999999997</v>
      </c>
      <c r="J1498" s="183">
        <v>3.7450000000000001</v>
      </c>
      <c r="K1498" s="183">
        <v>4.1140999999999996</v>
      </c>
      <c r="L1498" s="183">
        <v>3.8996</v>
      </c>
      <c r="M1498" s="183">
        <v>3.7454999999999998</v>
      </c>
      <c r="N1498" s="183">
        <v>3.7625000000000002</v>
      </c>
      <c r="O1498" s="183">
        <v>5.4983000000000004</v>
      </c>
      <c r="P1498" s="183">
        <v>6.2622</v>
      </c>
      <c r="Q1498" s="183">
        <v>7.0770999999999997</v>
      </c>
      <c r="R1498" s="183">
        <v>4.4000000000000004</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1190</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1191</v>
      </c>
      <c r="B1501" s="177" t="s">
        <v>1192</v>
      </c>
      <c r="C1501" s="177">
        <v>120524</v>
      </c>
      <c r="D1501" s="180">
        <v>44679</v>
      </c>
      <c r="E1501" s="181">
        <v>32.912500000000001</v>
      </c>
      <c r="F1501" s="181">
        <v>0.67079999999999995</v>
      </c>
      <c r="G1501" s="181">
        <v>0.38190000000000002</v>
      </c>
      <c r="H1501" s="181">
        <v>-1.3233999999999999</v>
      </c>
      <c r="I1501" s="181">
        <v>-2.4510999999999998</v>
      </c>
      <c r="J1501" s="181">
        <v>-0.68440000000000001</v>
      </c>
      <c r="K1501" s="181">
        <v>-1.3843000000000001</v>
      </c>
      <c r="L1501" s="181">
        <v>-4.5727000000000002</v>
      </c>
      <c r="M1501" s="181">
        <v>5.3723000000000001</v>
      </c>
      <c r="N1501" s="181">
        <v>13.909700000000001</v>
      </c>
      <c r="O1501" s="181">
        <v>16.906300000000002</v>
      </c>
      <c r="P1501" s="181">
        <v>12.963900000000001</v>
      </c>
      <c r="Q1501" s="181">
        <v>10.761900000000001</v>
      </c>
      <c r="R1501" s="181">
        <v>26.9726</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1191</v>
      </c>
      <c r="B1502" s="177" t="s">
        <v>1193</v>
      </c>
      <c r="C1502" s="177">
        <v>113064</v>
      </c>
      <c r="D1502" s="180">
        <v>44679</v>
      </c>
      <c r="E1502" s="181">
        <v>29.452300000000001</v>
      </c>
      <c r="F1502" s="181">
        <v>0.66649999999999998</v>
      </c>
      <c r="G1502" s="181">
        <v>0.36909999999999998</v>
      </c>
      <c r="H1502" s="181">
        <v>-1.3537999999999999</v>
      </c>
      <c r="I1502" s="181">
        <v>-2.5139</v>
      </c>
      <c r="J1502" s="181">
        <v>-0.82030000000000003</v>
      </c>
      <c r="K1502" s="181">
        <v>-1.7810999999999999</v>
      </c>
      <c r="L1502" s="181">
        <v>-5.3577000000000004</v>
      </c>
      <c r="M1502" s="181">
        <v>4.0728</v>
      </c>
      <c r="N1502" s="181">
        <v>12.0145</v>
      </c>
      <c r="O1502" s="181">
        <v>15.1845</v>
      </c>
      <c r="P1502" s="181">
        <v>11.5097</v>
      </c>
      <c r="Q1502" s="181">
        <v>9.6827000000000005</v>
      </c>
      <c r="R1502" s="181">
        <v>24.9512</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1191</v>
      </c>
      <c r="B1503" s="177" t="s">
        <v>1194</v>
      </c>
      <c r="C1503" s="177">
        <v>103131</v>
      </c>
      <c r="D1503" s="180">
        <v>44679</v>
      </c>
      <c r="E1503" s="181">
        <v>47.305</v>
      </c>
      <c r="F1503" s="181">
        <v>0.54630000000000001</v>
      </c>
      <c r="G1503" s="181">
        <v>0.46079999999999999</v>
      </c>
      <c r="H1503" s="181">
        <v>-0.99619999999999997</v>
      </c>
      <c r="I1503" s="181">
        <v>-1.4335</v>
      </c>
      <c r="J1503" s="181">
        <v>0.85709999999999997</v>
      </c>
      <c r="K1503" s="181">
        <v>0.5655</v>
      </c>
      <c r="L1503" s="181">
        <v>6.13E-2</v>
      </c>
      <c r="M1503" s="181">
        <v>5.6197999999999997</v>
      </c>
      <c r="N1503" s="181">
        <v>12.9834</v>
      </c>
      <c r="O1503" s="181">
        <v>13.6706</v>
      </c>
      <c r="P1503" s="181">
        <v>10.077400000000001</v>
      </c>
      <c r="Q1503" s="181">
        <v>9.7481000000000009</v>
      </c>
      <c r="R1503" s="181">
        <v>25.800799999999999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1191</v>
      </c>
      <c r="B1504" s="177" t="s">
        <v>1195</v>
      </c>
      <c r="C1504" s="177">
        <v>119131</v>
      </c>
      <c r="D1504" s="180">
        <v>44679</v>
      </c>
      <c r="E1504" s="181">
        <v>50.78</v>
      </c>
      <c r="F1504" s="181">
        <v>0.54849999999999999</v>
      </c>
      <c r="G1504" s="181">
        <v>0.47289999999999999</v>
      </c>
      <c r="H1504" s="181">
        <v>-0.96919999999999995</v>
      </c>
      <c r="I1504" s="181">
        <v>-1.3866000000000001</v>
      </c>
      <c r="J1504" s="181">
        <v>0.97030000000000005</v>
      </c>
      <c r="K1504" s="181">
        <v>0.93420000000000003</v>
      </c>
      <c r="L1504" s="181">
        <v>0.79200000000000004</v>
      </c>
      <c r="M1504" s="181">
        <v>6.7793999999999999</v>
      </c>
      <c r="N1504" s="181">
        <v>14.661199999999999</v>
      </c>
      <c r="O1504" s="181">
        <v>14.972899999999999</v>
      </c>
      <c r="P1504" s="181">
        <v>11.0878</v>
      </c>
      <c r="Q1504" s="181">
        <v>11.0235</v>
      </c>
      <c r="R1504" s="181">
        <v>27.459599999999998</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1191</v>
      </c>
      <c r="B1505" s="177" t="s">
        <v>1196</v>
      </c>
      <c r="C1505" s="177">
        <v>101144</v>
      </c>
      <c r="D1505" s="180">
        <v>44679</v>
      </c>
      <c r="E1505" s="181">
        <v>442.04500000000002</v>
      </c>
      <c r="F1505" s="181">
        <v>0.53549999999999998</v>
      </c>
      <c r="G1505" s="181">
        <v>0.52029999999999998</v>
      </c>
      <c r="H1505" s="181">
        <v>-1.2412000000000001</v>
      </c>
      <c r="I1505" s="181">
        <v>-0.99550000000000005</v>
      </c>
      <c r="J1505" s="181">
        <v>2.1549</v>
      </c>
      <c r="K1505" s="181">
        <v>4.0296000000000003</v>
      </c>
      <c r="L1505" s="181">
        <v>5.8582000000000001</v>
      </c>
      <c r="M1505" s="181">
        <v>20.1203</v>
      </c>
      <c r="N1505" s="181">
        <v>31.004300000000001</v>
      </c>
      <c r="O1505" s="181">
        <v>18.200299999999999</v>
      </c>
      <c r="P1505" s="181">
        <v>13.8066</v>
      </c>
      <c r="Q1505" s="181">
        <v>21.440899999999999</v>
      </c>
      <c r="R1505" s="181">
        <v>39.087699999999998</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1191</v>
      </c>
      <c r="B1506" s="177" t="s">
        <v>1197</v>
      </c>
      <c r="C1506" s="177">
        <v>120334</v>
      </c>
      <c r="D1506" s="180">
        <v>44679</v>
      </c>
      <c r="E1506" s="181">
        <v>475.28379999999999</v>
      </c>
      <c r="F1506" s="181">
        <v>0.53739999999999999</v>
      </c>
      <c r="G1506" s="181">
        <v>0.52600000000000002</v>
      </c>
      <c r="H1506" s="181">
        <v>-1.2285999999999999</v>
      </c>
      <c r="I1506" s="181">
        <v>-0.96860000000000002</v>
      </c>
      <c r="J1506" s="181">
        <v>2.2105000000000001</v>
      </c>
      <c r="K1506" s="181">
        <v>4.1928000000000001</v>
      </c>
      <c r="L1506" s="181">
        <v>6.1894</v>
      </c>
      <c r="M1506" s="181">
        <v>20.674099999999999</v>
      </c>
      <c r="N1506" s="181">
        <v>31.8096</v>
      </c>
      <c r="O1506" s="181">
        <v>18.942699999999999</v>
      </c>
      <c r="P1506" s="181">
        <v>14.7125</v>
      </c>
      <c r="Q1506" s="181">
        <v>16.210599999999999</v>
      </c>
      <c r="R1506" s="181">
        <v>39.957799999999999</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1191</v>
      </c>
      <c r="B1507" s="177" t="s">
        <v>1840</v>
      </c>
      <c r="C1507" s="177">
        <v>148454</v>
      </c>
      <c r="D1507" s="180">
        <v>44679</v>
      </c>
      <c r="E1507" s="181">
        <v>10.984999999999999</v>
      </c>
      <c r="F1507" s="181">
        <v>-8.9099999999999999E-2</v>
      </c>
      <c r="G1507" s="181">
        <v>-0.50090000000000001</v>
      </c>
      <c r="H1507" s="181">
        <v>-1.0868</v>
      </c>
      <c r="I1507" s="181">
        <v>-1.0671999999999999</v>
      </c>
      <c r="J1507" s="181">
        <v>-0.55940000000000001</v>
      </c>
      <c r="K1507" s="181">
        <v>0.6109</v>
      </c>
      <c r="L1507" s="181">
        <v>-0.3962</v>
      </c>
      <c r="M1507" s="181">
        <v>1.8194999999999999</v>
      </c>
      <c r="N1507" s="181">
        <v>3.6888000000000001</v>
      </c>
      <c r="O1507" s="181"/>
      <c r="P1507" s="181"/>
      <c r="Q1507" s="181">
        <v>5.5754999999999999</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1191</v>
      </c>
      <c r="B1508" s="177" t="s">
        <v>1841</v>
      </c>
      <c r="C1508" s="177">
        <v>148455</v>
      </c>
      <c r="D1508" s="180">
        <v>44679</v>
      </c>
      <c r="E1508" s="181">
        <v>10.711</v>
      </c>
      <c r="F1508" s="181">
        <v>-9.3299999999999994E-2</v>
      </c>
      <c r="G1508" s="181">
        <v>-0.51270000000000004</v>
      </c>
      <c r="H1508" s="181">
        <v>-1.1133999999999999</v>
      </c>
      <c r="I1508" s="181">
        <v>-1.1435</v>
      </c>
      <c r="J1508" s="181">
        <v>-0.69720000000000004</v>
      </c>
      <c r="K1508" s="181">
        <v>0.26769999999999999</v>
      </c>
      <c r="L1508" s="181">
        <v>-1.0530999999999999</v>
      </c>
      <c r="M1508" s="181">
        <v>0.77239999999999998</v>
      </c>
      <c r="N1508" s="181">
        <v>2.2412999999999998</v>
      </c>
      <c r="O1508" s="181"/>
      <c r="P1508" s="181"/>
      <c r="Q1508" s="181">
        <v>4.0465999999999998</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1191</v>
      </c>
      <c r="B1509" s="177" t="s">
        <v>1917</v>
      </c>
      <c r="C1509" s="177">
        <v>119176</v>
      </c>
      <c r="D1509" s="180">
        <v>44679</v>
      </c>
      <c r="E1509" s="181">
        <v>28.347300000000001</v>
      </c>
      <c r="F1509" s="181">
        <v>0.75029999999999997</v>
      </c>
      <c r="G1509" s="181">
        <v>0.64800000000000002</v>
      </c>
      <c r="H1509" s="181">
        <v>-1.4336</v>
      </c>
      <c r="I1509" s="181">
        <v>-1.8884000000000001</v>
      </c>
      <c r="J1509" s="181">
        <v>0.1618</v>
      </c>
      <c r="K1509" s="181">
        <v>0.1148</v>
      </c>
      <c r="L1509" s="181">
        <v>-2.0293999999999999</v>
      </c>
      <c r="M1509" s="181">
        <v>8.8873999999999995</v>
      </c>
      <c r="N1509" s="181">
        <v>16.764199999999999</v>
      </c>
      <c r="O1509" s="181">
        <v>13.784700000000001</v>
      </c>
      <c r="P1509" s="181">
        <v>10.4764</v>
      </c>
      <c r="Q1509" s="181">
        <v>9.6523000000000003</v>
      </c>
      <c r="R1509" s="181">
        <v>26.020299999999999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1191</v>
      </c>
      <c r="B1510" s="177" t="s">
        <v>1974</v>
      </c>
      <c r="C1510" s="177">
        <v>114855</v>
      </c>
      <c r="D1510" s="180">
        <v>44679</v>
      </c>
      <c r="E1510" s="181">
        <v>25.0884</v>
      </c>
      <c r="F1510" s="181">
        <v>0.74450000000000005</v>
      </c>
      <c r="G1510" s="181">
        <v>0.63090000000000002</v>
      </c>
      <c r="H1510" s="181">
        <v>-1.4726999999999999</v>
      </c>
      <c r="I1510" s="181">
        <v>-1.9735</v>
      </c>
      <c r="J1510" s="181">
        <v>-1.7500000000000002E-2</v>
      </c>
      <c r="K1510" s="181">
        <v>-0.2782</v>
      </c>
      <c r="L1510" s="181">
        <v>-2.944</v>
      </c>
      <c r="M1510" s="181">
        <v>7.3300999999999998</v>
      </c>
      <c r="N1510" s="181">
        <v>14.5197</v>
      </c>
      <c r="O1510" s="181">
        <v>11.936199999999999</v>
      </c>
      <c r="P1510" s="181">
        <v>8.9321999999999999</v>
      </c>
      <c r="Q1510" s="181">
        <v>8.6631</v>
      </c>
      <c r="R1510" s="181">
        <v>23.813099999999999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1191</v>
      </c>
      <c r="B1511" s="177" t="s">
        <v>1842</v>
      </c>
      <c r="C1511" s="177">
        <v>148457</v>
      </c>
      <c r="D1511" s="180">
        <v>44679</v>
      </c>
      <c r="E1511" s="181">
        <v>13.415900000000001</v>
      </c>
      <c r="F1511" s="181">
        <v>1.0698000000000001</v>
      </c>
      <c r="G1511" s="181">
        <v>0.4884</v>
      </c>
      <c r="H1511" s="181">
        <v>-1.1981999999999999</v>
      </c>
      <c r="I1511" s="181">
        <v>-2.0287000000000002</v>
      </c>
      <c r="J1511" s="181">
        <v>-0.76339999999999997</v>
      </c>
      <c r="K1511" s="181">
        <v>1.5279</v>
      </c>
      <c r="L1511" s="181">
        <v>-0.99990000000000001</v>
      </c>
      <c r="M1511" s="181">
        <v>7.4553000000000003</v>
      </c>
      <c r="N1511" s="181">
        <v>14.4125</v>
      </c>
      <c r="O1511" s="181"/>
      <c r="P1511" s="181"/>
      <c r="Q1511" s="181">
        <v>19.2927</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1191</v>
      </c>
      <c r="B1512" s="177" t="s">
        <v>1843</v>
      </c>
      <c r="C1512" s="177">
        <v>148459</v>
      </c>
      <c r="D1512" s="180">
        <v>44679</v>
      </c>
      <c r="E1512" s="181">
        <v>13.081899999999999</v>
      </c>
      <c r="F1512" s="181">
        <v>1.0669</v>
      </c>
      <c r="G1512" s="181">
        <v>0.47849999999999998</v>
      </c>
      <c r="H1512" s="181">
        <v>-1.2217</v>
      </c>
      <c r="I1512" s="181">
        <v>-2.0771999999999999</v>
      </c>
      <c r="J1512" s="181">
        <v>-0.86619999999999997</v>
      </c>
      <c r="K1512" s="181">
        <v>1.2202</v>
      </c>
      <c r="L1512" s="181">
        <v>-1.6413</v>
      </c>
      <c r="M1512" s="181">
        <v>6.3715999999999999</v>
      </c>
      <c r="N1512" s="181">
        <v>12.830399999999999</v>
      </c>
      <c r="O1512" s="181"/>
      <c r="P1512" s="181"/>
      <c r="Q1512" s="181">
        <v>17.500800000000002</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1191</v>
      </c>
      <c r="B1513" s="177" t="s">
        <v>1198</v>
      </c>
      <c r="C1513" s="177">
        <v>101072</v>
      </c>
      <c r="D1513" s="180">
        <v>44679</v>
      </c>
      <c r="E1513" s="181">
        <v>84.132300000000001</v>
      </c>
      <c r="F1513" s="181">
        <v>-0.7681</v>
      </c>
      <c r="G1513" s="181">
        <v>1.6612</v>
      </c>
      <c r="H1513" s="181">
        <v>-0.89739999999999998</v>
      </c>
      <c r="I1513" s="181">
        <v>-1.2142999999999999</v>
      </c>
      <c r="J1513" s="181">
        <v>6.2991000000000001</v>
      </c>
      <c r="K1513" s="181">
        <v>6.6501999999999999</v>
      </c>
      <c r="L1513" s="181">
        <v>11.4793</v>
      </c>
      <c r="M1513" s="181">
        <v>16.8569</v>
      </c>
      <c r="N1513" s="181">
        <v>35.873899999999999</v>
      </c>
      <c r="O1513" s="181">
        <v>31.669899999999998</v>
      </c>
      <c r="P1513" s="181">
        <v>20.014299999999999</v>
      </c>
      <c r="Q1513" s="181">
        <v>10.61</v>
      </c>
      <c r="R1513" s="181">
        <v>56.686599999999999</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1191</v>
      </c>
      <c r="B1514" s="177" t="s">
        <v>1199</v>
      </c>
      <c r="C1514" s="177">
        <v>120821</v>
      </c>
      <c r="D1514" s="180">
        <v>44679</v>
      </c>
      <c r="E1514" s="181">
        <v>86.080100000000002</v>
      </c>
      <c r="F1514" s="181">
        <v>-0.76339999999999997</v>
      </c>
      <c r="G1514" s="181">
        <v>1.6757</v>
      </c>
      <c r="H1514" s="181">
        <v>-0.86460000000000004</v>
      </c>
      <c r="I1514" s="181">
        <v>-1.145</v>
      </c>
      <c r="J1514" s="181">
        <v>6.4573999999999998</v>
      </c>
      <c r="K1514" s="181">
        <v>7.1196999999999999</v>
      </c>
      <c r="L1514" s="181">
        <v>12.482100000000001</v>
      </c>
      <c r="M1514" s="181">
        <v>18.438800000000001</v>
      </c>
      <c r="N1514" s="181">
        <v>38.311500000000002</v>
      </c>
      <c r="O1514" s="181">
        <v>32.864400000000003</v>
      </c>
      <c r="P1514" s="181">
        <v>20.564299999999999</v>
      </c>
      <c r="Q1514" s="181">
        <v>14.4848</v>
      </c>
      <c r="R1514" s="181">
        <v>58.709699999999998</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1191</v>
      </c>
      <c r="B1515" s="177" t="s">
        <v>1200</v>
      </c>
      <c r="C1515" s="177">
        <v>119843</v>
      </c>
      <c r="D1515" s="180">
        <v>44679</v>
      </c>
      <c r="E1515" s="181">
        <v>40.739699999999999</v>
      </c>
      <c r="F1515" s="181">
        <v>0.21129999999999999</v>
      </c>
      <c r="G1515" s="181">
        <v>0.29420000000000002</v>
      </c>
      <c r="H1515" s="181">
        <v>-0.82840000000000003</v>
      </c>
      <c r="I1515" s="181">
        <v>-0.6351</v>
      </c>
      <c r="J1515" s="181">
        <v>1.4106000000000001</v>
      </c>
      <c r="K1515" s="181">
        <v>2.6604999999999999</v>
      </c>
      <c r="L1515" s="181">
        <v>2.3363999999999998</v>
      </c>
      <c r="M1515" s="181">
        <v>6.3777999999999997</v>
      </c>
      <c r="N1515" s="181">
        <v>14.097300000000001</v>
      </c>
      <c r="O1515" s="181">
        <v>13.239100000000001</v>
      </c>
      <c r="P1515" s="181">
        <v>10.196099999999999</v>
      </c>
      <c r="Q1515" s="181">
        <v>11.155099999999999</v>
      </c>
      <c r="R1515" s="181">
        <v>17.2805</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1191</v>
      </c>
      <c r="B1516" s="177" t="s">
        <v>1201</v>
      </c>
      <c r="C1516" s="177">
        <v>103408</v>
      </c>
      <c r="D1516" s="180">
        <v>44679</v>
      </c>
      <c r="E1516" s="181">
        <v>37.824599999999997</v>
      </c>
      <c r="F1516" s="181">
        <v>0.20899999999999999</v>
      </c>
      <c r="G1516" s="181">
        <v>0.28660000000000002</v>
      </c>
      <c r="H1516" s="181">
        <v>-0.84570000000000001</v>
      </c>
      <c r="I1516" s="181">
        <v>-0.67330000000000001</v>
      </c>
      <c r="J1516" s="181">
        <v>1.3273999999999999</v>
      </c>
      <c r="K1516" s="181">
        <v>2.4129999999999998</v>
      </c>
      <c r="L1516" s="181">
        <v>1.8608</v>
      </c>
      <c r="M1516" s="181">
        <v>5.6695000000000002</v>
      </c>
      <c r="N1516" s="181">
        <v>13.0946</v>
      </c>
      <c r="O1516" s="181">
        <v>12.448499999999999</v>
      </c>
      <c r="P1516" s="181">
        <v>9.2411999999999992</v>
      </c>
      <c r="Q1516" s="181">
        <v>8.4398999999999997</v>
      </c>
      <c r="R1516" s="181">
        <v>16.361000000000001</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1191</v>
      </c>
      <c r="B1517" s="177" t="s">
        <v>1202</v>
      </c>
      <c r="C1517" s="177">
        <v>148053</v>
      </c>
      <c r="D1517" s="180">
        <v>44679</v>
      </c>
      <c r="E1517" s="181">
        <v>16.125499999999999</v>
      </c>
      <c r="F1517" s="181">
        <v>0.59389999999999998</v>
      </c>
      <c r="G1517" s="181">
        <v>0.9788</v>
      </c>
      <c r="H1517" s="181">
        <v>-0.74419999999999997</v>
      </c>
      <c r="I1517" s="181">
        <v>-1.1082000000000001</v>
      </c>
      <c r="J1517" s="181">
        <v>0.37909999999999999</v>
      </c>
      <c r="K1517" s="181">
        <v>1.6112</v>
      </c>
      <c r="L1517" s="181">
        <v>1.6977</v>
      </c>
      <c r="M1517" s="181">
        <v>9.0356000000000005</v>
      </c>
      <c r="N1517" s="181">
        <v>17.253299999999999</v>
      </c>
      <c r="O1517" s="181"/>
      <c r="P1517" s="181"/>
      <c r="Q1517" s="181">
        <v>24.878299999999999</v>
      </c>
      <c r="R1517" s="181">
        <v>29.6723</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1191</v>
      </c>
      <c r="B1518" s="177" t="s">
        <v>1203</v>
      </c>
      <c r="C1518" s="177">
        <v>148050</v>
      </c>
      <c r="D1518" s="180">
        <v>44679</v>
      </c>
      <c r="E1518" s="181">
        <v>15.4954</v>
      </c>
      <c r="F1518" s="181">
        <v>0.59009999999999996</v>
      </c>
      <c r="G1518" s="181">
        <v>0.96430000000000005</v>
      </c>
      <c r="H1518" s="181">
        <v>-0.77669999999999995</v>
      </c>
      <c r="I1518" s="181">
        <v>-1.1778999999999999</v>
      </c>
      <c r="J1518" s="181">
        <v>0.2316</v>
      </c>
      <c r="K1518" s="181">
        <v>1.1647000000000001</v>
      </c>
      <c r="L1518" s="181">
        <v>0.78510000000000002</v>
      </c>
      <c r="M1518" s="181">
        <v>7.5621</v>
      </c>
      <c r="N1518" s="181">
        <v>15.196300000000001</v>
      </c>
      <c r="O1518" s="181"/>
      <c r="P1518" s="181"/>
      <c r="Q1518" s="181">
        <v>22.5853</v>
      </c>
      <c r="R1518" s="181">
        <v>27.3489</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1191</v>
      </c>
      <c r="B1519" s="177" t="s">
        <v>1204</v>
      </c>
      <c r="C1519" s="177">
        <v>120760</v>
      </c>
      <c r="D1519" s="180">
        <v>44679</v>
      </c>
      <c r="E1519" s="181">
        <v>46.548499999999997</v>
      </c>
      <c r="F1519" s="181">
        <v>0.23300000000000001</v>
      </c>
      <c r="G1519" s="181">
        <v>0.66169999999999995</v>
      </c>
      <c r="H1519" s="181">
        <v>-0.62780000000000002</v>
      </c>
      <c r="I1519" s="181">
        <v>-1.5329999999999999</v>
      </c>
      <c r="J1519" s="181">
        <v>-1.0202</v>
      </c>
      <c r="K1519" s="181">
        <v>-0.1056</v>
      </c>
      <c r="L1519" s="181">
        <v>-1.5015000000000001</v>
      </c>
      <c r="M1519" s="181">
        <v>3.5958000000000001</v>
      </c>
      <c r="N1519" s="181">
        <v>8.4074000000000009</v>
      </c>
      <c r="O1519" s="181">
        <v>9.5360999999999994</v>
      </c>
      <c r="P1519" s="181">
        <v>7.5072999999999999</v>
      </c>
      <c r="Q1519" s="181">
        <v>7.5453999999999999</v>
      </c>
      <c r="R1519" s="181">
        <v>18.503599999999999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1191</v>
      </c>
      <c r="B1520" s="177" t="s">
        <v>1205</v>
      </c>
      <c r="C1520" s="177">
        <v>111599</v>
      </c>
      <c r="D1520" s="180">
        <v>44679</v>
      </c>
      <c r="E1520" s="181">
        <v>43.284599999999998</v>
      </c>
      <c r="F1520" s="181">
        <v>0.23039999999999999</v>
      </c>
      <c r="G1520" s="181">
        <v>0.65339999999999998</v>
      </c>
      <c r="H1520" s="181">
        <v>-0.64659999999999995</v>
      </c>
      <c r="I1520" s="181">
        <v>-1.5736000000000001</v>
      </c>
      <c r="J1520" s="181">
        <v>-1.1031</v>
      </c>
      <c r="K1520" s="181">
        <v>-0.3488</v>
      </c>
      <c r="L1520" s="181">
        <v>-1.9540999999999999</v>
      </c>
      <c r="M1520" s="181">
        <v>2.9123000000000001</v>
      </c>
      <c r="N1520" s="181">
        <v>7.4843999999999999</v>
      </c>
      <c r="O1520" s="181">
        <v>8.6473999999999993</v>
      </c>
      <c r="P1520" s="181">
        <v>6.5438999999999998</v>
      </c>
      <c r="Q1520" s="181">
        <v>11.582100000000001</v>
      </c>
      <c r="R1520" s="181">
        <v>17.5412</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0.37451499999999993</v>
      </c>
      <c r="G1521" s="183">
        <v>0.55695499999999998</v>
      </c>
      <c r="H1521" s="183">
        <v>-1.0435099999999999</v>
      </c>
      <c r="I1521" s="183">
        <v>-1.4494050000000003</v>
      </c>
      <c r="J1521" s="183">
        <v>0.79640500000000014</v>
      </c>
      <c r="K1521" s="183">
        <v>1.5592450000000002</v>
      </c>
      <c r="L1521" s="183">
        <v>1.0546200000000001</v>
      </c>
      <c r="M1521" s="183">
        <v>8.2861899999999977</v>
      </c>
      <c r="N1521" s="183">
        <v>16.527915</v>
      </c>
      <c r="O1521" s="183">
        <v>16.571685714285714</v>
      </c>
      <c r="P1521" s="183">
        <v>11.973828571428571</v>
      </c>
      <c r="Q1521" s="183">
        <v>12.743980000000001</v>
      </c>
      <c r="R1521" s="183">
        <v>29.76043125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0.54184999999999994</v>
      </c>
      <c r="G1522" s="183">
        <v>0.50434999999999997</v>
      </c>
      <c r="H1522" s="183">
        <v>-1.0415000000000001</v>
      </c>
      <c r="I1522" s="183">
        <v>-1.3004500000000001</v>
      </c>
      <c r="J1522" s="183">
        <v>0.19669999999999999</v>
      </c>
      <c r="K1522" s="183">
        <v>1.04945</v>
      </c>
      <c r="L1522" s="183">
        <v>-0.16744999999999999</v>
      </c>
      <c r="M1522" s="183">
        <v>6.5785999999999998</v>
      </c>
      <c r="N1522" s="183">
        <v>14.254899999999999</v>
      </c>
      <c r="O1522" s="183">
        <v>14.3788</v>
      </c>
      <c r="P1522" s="183">
        <v>10.7821</v>
      </c>
      <c r="Q1522" s="183">
        <v>10.892700000000001</v>
      </c>
      <c r="R1522" s="183">
        <v>26.496449999999999</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1206</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1207</v>
      </c>
      <c r="B1525" s="177" t="s">
        <v>2026</v>
      </c>
      <c r="C1525" s="177">
        <v>119354</v>
      </c>
      <c r="D1525" s="180">
        <v>44679</v>
      </c>
      <c r="E1525" s="181">
        <v>183.2159</v>
      </c>
      <c r="F1525" s="181">
        <v>0.8256</v>
      </c>
      <c r="G1525" s="181">
        <v>1.1990000000000001</v>
      </c>
      <c r="H1525" s="181">
        <v>-1.3583000000000001</v>
      </c>
      <c r="I1525" s="181">
        <v>-2.8309000000000002</v>
      </c>
      <c r="J1525" s="181">
        <v>-1.5472999999999999</v>
      </c>
      <c r="K1525" s="181">
        <v>-0.99109999999999998</v>
      </c>
      <c r="L1525" s="181">
        <v>-3.3773</v>
      </c>
      <c r="M1525" s="181">
        <v>12.298999999999999</v>
      </c>
      <c r="N1525" s="181">
        <v>27.039200000000001</v>
      </c>
      <c r="O1525" s="181">
        <v>20.758900000000001</v>
      </c>
      <c r="P1525" s="181">
        <v>13.736499999999999</v>
      </c>
      <c r="Q1525" s="181">
        <v>14.801399999999999</v>
      </c>
      <c r="R1525" s="181">
        <v>44.217599999999997</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1207</v>
      </c>
      <c r="B1526" s="177" t="s">
        <v>2046</v>
      </c>
      <c r="C1526" s="177">
        <v>102020</v>
      </c>
      <c r="D1526" s="180">
        <v>44679</v>
      </c>
      <c r="E1526" s="181">
        <v>168.83179999999999</v>
      </c>
      <c r="F1526" s="181">
        <v>0.82299999999999995</v>
      </c>
      <c r="G1526" s="181">
        <v>1.1912</v>
      </c>
      <c r="H1526" s="181">
        <v>-1.3761000000000001</v>
      </c>
      <c r="I1526" s="181">
        <v>-2.8685</v>
      </c>
      <c r="J1526" s="181">
        <v>-1.6256999999999999</v>
      </c>
      <c r="K1526" s="181">
        <v>-1.2101999999999999</v>
      </c>
      <c r="L1526" s="181">
        <v>-3.8105000000000002</v>
      </c>
      <c r="M1526" s="181">
        <v>11.5358</v>
      </c>
      <c r="N1526" s="181">
        <v>25.928100000000001</v>
      </c>
      <c r="O1526" s="181">
        <v>19.7789</v>
      </c>
      <c r="P1526" s="181">
        <v>12.7294</v>
      </c>
      <c r="Q1526" s="181">
        <v>16.374099999999999</v>
      </c>
      <c r="R1526" s="181">
        <v>43.027999999999999</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1207</v>
      </c>
      <c r="B1527" s="177" t="s">
        <v>1208</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1207</v>
      </c>
      <c r="B1528" s="177" t="s">
        <v>1209</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1207</v>
      </c>
      <c r="B1529" s="177" t="s">
        <v>1210</v>
      </c>
      <c r="C1529" s="177">
        <v>101228</v>
      </c>
      <c r="D1529" s="180">
        <v>44679</v>
      </c>
      <c r="E1529" s="181">
        <v>441.44</v>
      </c>
      <c r="F1529" s="181">
        <v>1.2361</v>
      </c>
      <c r="G1529" s="181">
        <v>1.8269</v>
      </c>
      <c r="H1529" s="181">
        <v>-2.2599999999999999E-2</v>
      </c>
      <c r="I1529" s="181">
        <v>-1.5434000000000001</v>
      </c>
      <c r="J1529" s="181">
        <v>2.4674</v>
      </c>
      <c r="K1529" s="181">
        <v>0.46429999999999999</v>
      </c>
      <c r="L1529" s="181">
        <v>-2.6549999999999998</v>
      </c>
      <c r="M1529" s="181">
        <v>5.9473000000000003</v>
      </c>
      <c r="N1529" s="181">
        <v>21.6859</v>
      </c>
      <c r="O1529" s="181">
        <v>14.255599999999999</v>
      </c>
      <c r="P1529" s="181">
        <v>11.388500000000001</v>
      </c>
      <c r="Q1529" s="181">
        <v>14.7135</v>
      </c>
      <c r="R1529" s="181">
        <v>40.592599999999997</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1207</v>
      </c>
      <c r="B1530" s="177" t="s">
        <v>1211</v>
      </c>
      <c r="C1530" s="177">
        <v>120599</v>
      </c>
      <c r="D1530" s="180">
        <v>44679</v>
      </c>
      <c r="E1530" s="181">
        <v>479.54</v>
      </c>
      <c r="F1530" s="181">
        <v>1.2414000000000001</v>
      </c>
      <c r="G1530" s="181">
        <v>1.8348</v>
      </c>
      <c r="H1530" s="181">
        <v>-4.1999999999999997E-3</v>
      </c>
      <c r="I1530" s="181">
        <v>-1.5015000000000001</v>
      </c>
      <c r="J1530" s="181">
        <v>2.5512999999999999</v>
      </c>
      <c r="K1530" s="181">
        <v>0.69289999999999996</v>
      </c>
      <c r="L1530" s="181">
        <v>-2.2084999999999999</v>
      </c>
      <c r="M1530" s="181">
        <v>6.6782000000000004</v>
      </c>
      <c r="N1530" s="181">
        <v>22.798400000000001</v>
      </c>
      <c r="O1530" s="181">
        <v>15.334899999999999</v>
      </c>
      <c r="P1530" s="181">
        <v>12.497</v>
      </c>
      <c r="Q1530" s="181">
        <v>15.7239</v>
      </c>
      <c r="R1530" s="181">
        <v>41.919400000000003</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1207</v>
      </c>
      <c r="B1531" s="177" t="s">
        <v>1844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1207</v>
      </c>
      <c r="B1532" s="177" t="s">
        <v>1212</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1207</v>
      </c>
      <c r="B1533" s="177" t="s">
        <v>1213</v>
      </c>
      <c r="C1533" s="177">
        <v>107353</v>
      </c>
      <c r="D1533" s="180">
        <v>44679</v>
      </c>
      <c r="E1533" s="181">
        <v>75.569999999999993</v>
      </c>
      <c r="F1533" s="181">
        <v>0.65259999999999996</v>
      </c>
      <c r="G1533" s="181">
        <v>0.54549999999999998</v>
      </c>
      <c r="H1533" s="181">
        <v>-1.8189</v>
      </c>
      <c r="I1533" s="181">
        <v>-1.9971000000000001</v>
      </c>
      <c r="J1533" s="181">
        <v>0.90800000000000003</v>
      </c>
      <c r="K1533" s="181">
        <v>-3.8426999999999998</v>
      </c>
      <c r="L1533" s="181">
        <v>-6.4958999999999998</v>
      </c>
      <c r="M1533" s="181">
        <v>-0.1981</v>
      </c>
      <c r="N1533" s="181">
        <v>19.459399999999999</v>
      </c>
      <c r="O1533" s="181">
        <v>17.351099999999999</v>
      </c>
      <c r="P1533" s="181">
        <v>11.086499999999999</v>
      </c>
      <c r="Q1533" s="181">
        <v>15.3962</v>
      </c>
      <c r="R1533" s="181">
        <v>37.518799999999999</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1207</v>
      </c>
      <c r="B1534" s="177" t="s">
        <v>1214</v>
      </c>
      <c r="C1534" s="177">
        <v>120413</v>
      </c>
      <c r="D1534" s="180">
        <v>44679</v>
      </c>
      <c r="E1534" s="181">
        <v>86.27</v>
      </c>
      <c r="F1534" s="181">
        <v>0.65339999999999998</v>
      </c>
      <c r="G1534" s="181">
        <v>0.54779999999999995</v>
      </c>
      <c r="H1534" s="181">
        <v>-1.7873000000000001</v>
      </c>
      <c r="I1534" s="181">
        <v>-1.9436</v>
      </c>
      <c r="J1534" s="181">
        <v>1.0186999999999999</v>
      </c>
      <c r="K1534" s="181">
        <v>-3.4903</v>
      </c>
      <c r="L1534" s="181">
        <v>-5.8392999999999997</v>
      </c>
      <c r="M1534" s="181">
        <v>0.84160000000000001</v>
      </c>
      <c r="N1534" s="181">
        <v>21.0977</v>
      </c>
      <c r="O1534" s="181">
        <v>18.938800000000001</v>
      </c>
      <c r="P1534" s="181">
        <v>12.7166</v>
      </c>
      <c r="Q1534" s="181">
        <v>18.439800000000002</v>
      </c>
      <c r="R1534" s="181">
        <v>39.3765</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1207</v>
      </c>
      <c r="B1535" s="177" t="s">
        <v>1215</v>
      </c>
      <c r="C1535" s="177">
        <v>147183</v>
      </c>
      <c r="D1535" s="180">
        <v>44679</v>
      </c>
      <c r="E1535" s="181">
        <v>13.8903</v>
      </c>
      <c r="F1535" s="181">
        <v>1.0542</v>
      </c>
      <c r="G1535" s="181">
        <v>1.6748000000000001</v>
      </c>
      <c r="H1535" s="181">
        <v>-0.71479999999999999</v>
      </c>
      <c r="I1535" s="181">
        <v>-1.2323</v>
      </c>
      <c r="J1535" s="181">
        <v>2.3853</v>
      </c>
      <c r="K1535" s="181">
        <v>-2.8744999999999998</v>
      </c>
      <c r="L1535" s="181">
        <v>-10.130599999999999</v>
      </c>
      <c r="M1535" s="181">
        <v>-5.5467000000000004</v>
      </c>
      <c r="N1535" s="181">
        <v>2.0190000000000001</v>
      </c>
      <c r="O1535" s="181"/>
      <c r="P1535" s="181"/>
      <c r="Q1535" s="181">
        <v>11.757300000000001</v>
      </c>
      <c r="R1535" s="181">
        <v>24.823899999999998</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1207</v>
      </c>
      <c r="B1536" s="177" t="s">
        <v>1216</v>
      </c>
      <c r="C1536" s="177">
        <v>147184</v>
      </c>
      <c r="D1536" s="180">
        <v>44679</v>
      </c>
      <c r="E1536" s="181">
        <v>13.037800000000001</v>
      </c>
      <c r="F1536" s="181">
        <v>1.0479000000000001</v>
      </c>
      <c r="G1536" s="181">
        <v>1.6569</v>
      </c>
      <c r="H1536" s="181">
        <v>-0.75590000000000002</v>
      </c>
      <c r="I1536" s="181">
        <v>-1.32</v>
      </c>
      <c r="J1536" s="181">
        <v>2.1979000000000002</v>
      </c>
      <c r="K1536" s="181">
        <v>-3.3885999999999998</v>
      </c>
      <c r="L1536" s="181">
        <v>-11.0891</v>
      </c>
      <c r="M1536" s="181">
        <v>-7.0594000000000001</v>
      </c>
      <c r="N1536" s="181">
        <v>-0.15160000000000001</v>
      </c>
      <c r="O1536" s="181"/>
      <c r="P1536" s="181"/>
      <c r="Q1536" s="181">
        <v>9.3882999999999992</v>
      </c>
      <c r="R1536" s="181">
        <v>22.154199999999999</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1207</v>
      </c>
      <c r="B1537" s="177" t="s">
        <v>1217</v>
      </c>
      <c r="C1537" s="177">
        <v>141226</v>
      </c>
      <c r="D1537" s="180">
        <v>44679</v>
      </c>
      <c r="E1537" s="181">
        <v>22.7531</v>
      </c>
      <c r="F1537" s="181">
        <v>0.83850000000000002</v>
      </c>
      <c r="G1537" s="181">
        <v>0.24010000000000001</v>
      </c>
      <c r="H1537" s="181">
        <v>-2.6959</v>
      </c>
      <c r="I1537" s="181">
        <v>-3.3698999999999999</v>
      </c>
      <c r="J1537" s="181">
        <v>1.8190999999999999</v>
      </c>
      <c r="K1537" s="181">
        <v>0.61150000000000004</v>
      </c>
      <c r="L1537" s="181">
        <v>-0.55810000000000004</v>
      </c>
      <c r="M1537" s="181">
        <v>12.459300000000001</v>
      </c>
      <c r="N1537" s="181">
        <v>31.988499999999998</v>
      </c>
      <c r="O1537" s="181">
        <v>26.178799999999999</v>
      </c>
      <c r="P1537" s="181"/>
      <c r="Q1537" s="181">
        <v>17.999700000000001</v>
      </c>
      <c r="R1537" s="181">
        <v>48.328400000000002</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1207</v>
      </c>
      <c r="B1538" s="177" t="s">
        <v>1218</v>
      </c>
      <c r="C1538" s="177">
        <v>141224</v>
      </c>
      <c r="D1538" s="180">
        <v>44679</v>
      </c>
      <c r="E1538" s="181">
        <v>20.630299999999998</v>
      </c>
      <c r="F1538" s="181">
        <v>0.83379999999999999</v>
      </c>
      <c r="G1538" s="181">
        <v>0.22539999999999999</v>
      </c>
      <c r="H1538" s="181">
        <v>-2.7294999999999998</v>
      </c>
      <c r="I1538" s="181">
        <v>-3.4415</v>
      </c>
      <c r="J1538" s="181">
        <v>1.6627000000000001</v>
      </c>
      <c r="K1538" s="181">
        <v>0.16800000000000001</v>
      </c>
      <c r="L1538" s="181">
        <v>-1.4422999999999999</v>
      </c>
      <c r="M1538" s="181">
        <v>10.9544</v>
      </c>
      <c r="N1538" s="181">
        <v>29.632899999999999</v>
      </c>
      <c r="O1538" s="181">
        <v>24.011500000000002</v>
      </c>
      <c r="P1538" s="181"/>
      <c r="Q1538" s="181">
        <v>15.6958</v>
      </c>
      <c r="R1538" s="181">
        <v>45.7286</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1207</v>
      </c>
      <c r="B1539" s="177" t="s">
        <v>1219</v>
      </c>
      <c r="C1539" s="177">
        <v>101161</v>
      </c>
      <c r="D1539" s="180">
        <v>44679</v>
      </c>
      <c r="E1539" s="181">
        <v>151.2286</v>
      </c>
      <c r="F1539" s="181">
        <v>1.2222</v>
      </c>
      <c r="G1539" s="181">
        <v>1.9601</v>
      </c>
      <c r="H1539" s="181">
        <v>-0.49919999999999998</v>
      </c>
      <c r="I1539" s="181">
        <v>-2.0505</v>
      </c>
      <c r="J1539" s="181">
        <v>2.1013000000000002</v>
      </c>
      <c r="K1539" s="181">
        <v>3.3022</v>
      </c>
      <c r="L1539" s="181">
        <v>3.5968</v>
      </c>
      <c r="M1539" s="181">
        <v>17.3445</v>
      </c>
      <c r="N1539" s="181">
        <v>33.504100000000001</v>
      </c>
      <c r="O1539" s="181">
        <v>15.1928</v>
      </c>
      <c r="P1539" s="181">
        <v>12.861700000000001</v>
      </c>
      <c r="Q1539" s="181">
        <v>17.219799999999999</v>
      </c>
      <c r="R1539" s="181">
        <v>48.702300000000001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1207</v>
      </c>
      <c r="B1540" s="177" t="s">
        <v>1220</v>
      </c>
      <c r="C1540" s="177">
        <v>118650</v>
      </c>
      <c r="D1540" s="180">
        <v>44679</v>
      </c>
      <c r="E1540" s="181">
        <v>161.8817</v>
      </c>
      <c r="F1540" s="181">
        <v>1.2250000000000001</v>
      </c>
      <c r="G1540" s="181">
        <v>1.9684999999999999</v>
      </c>
      <c r="H1540" s="181">
        <v>-0.48010000000000003</v>
      </c>
      <c r="I1540" s="181">
        <v>-2.0106000000000002</v>
      </c>
      <c r="J1540" s="181">
        <v>2.1871</v>
      </c>
      <c r="K1540" s="181">
        <v>3.5083000000000002</v>
      </c>
      <c r="L1540" s="181">
        <v>3.9821</v>
      </c>
      <c r="M1540" s="181">
        <v>17.972000000000001</v>
      </c>
      <c r="N1540" s="181">
        <v>34.426699999999997</v>
      </c>
      <c r="O1540" s="181">
        <v>15.972099999999999</v>
      </c>
      <c r="P1540" s="181">
        <v>13.6586</v>
      </c>
      <c r="Q1540" s="181">
        <v>14.8005</v>
      </c>
      <c r="R1540" s="181">
        <v>49.709499999999998</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1207</v>
      </c>
      <c r="B1541" s="177" t="s">
        <v>1221</v>
      </c>
      <c r="C1541" s="177">
        <v>100631</v>
      </c>
      <c r="D1541" s="180">
        <v>44679</v>
      </c>
      <c r="E1541" s="181">
        <v>430.74380000000002</v>
      </c>
      <c r="F1541" s="181">
        <v>6.9199999999999998E-2</v>
      </c>
      <c r="G1541" s="181">
        <v>1.4936</v>
      </c>
      <c r="H1541" s="181">
        <v>-2.0316999999999998</v>
      </c>
      <c r="I1541" s="181">
        <v>-2.7071000000000001</v>
      </c>
      <c r="J1541" s="181">
        <v>3.2863000000000002</v>
      </c>
      <c r="K1541" s="181">
        <v>4.4359999999999999</v>
      </c>
      <c r="L1541" s="181">
        <v>6.1070000000000002</v>
      </c>
      <c r="M1541" s="181">
        <v>13.3781</v>
      </c>
      <c r="N1541" s="181">
        <v>31.8292</v>
      </c>
      <c r="O1541" s="181">
        <v>32.765599999999999</v>
      </c>
      <c r="P1541" s="181">
        <v>23.162299999999998</v>
      </c>
      <c r="Q1541" s="181">
        <v>19.502199999999998</v>
      </c>
      <c r="R1541" s="181">
        <v>65.387699999999995</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1207</v>
      </c>
      <c r="B1542" s="177" t="s">
        <v>1222</v>
      </c>
      <c r="C1542" s="177">
        <v>120823</v>
      </c>
      <c r="D1542" s="180">
        <v>44679</v>
      </c>
      <c r="E1542" s="181">
        <v>451.7679</v>
      </c>
      <c r="F1542" s="181">
        <v>7.3800000000000004E-2</v>
      </c>
      <c r="G1542" s="181">
        <v>1.5074000000000001</v>
      </c>
      <c r="H1542" s="181">
        <v>-2.0007999999999999</v>
      </c>
      <c r="I1542" s="181">
        <v>-2.6408999999999998</v>
      </c>
      <c r="J1542" s="181">
        <v>3.3517999999999999</v>
      </c>
      <c r="K1542" s="181">
        <v>4.7945000000000002</v>
      </c>
      <c r="L1542" s="181">
        <v>6.9394</v>
      </c>
      <c r="M1542" s="181">
        <v>14.805899999999999</v>
      </c>
      <c r="N1542" s="181">
        <v>34.145600000000002</v>
      </c>
      <c r="O1542" s="181">
        <v>34.330100000000002</v>
      </c>
      <c r="P1542" s="181">
        <v>24.232600000000001</v>
      </c>
      <c r="Q1542" s="181">
        <v>21.467400000000001</v>
      </c>
      <c r="R1542" s="181">
        <v>68.209000000000003</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1207</v>
      </c>
      <c r="B1543" s="177" t="s">
        <v>1223</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1207</v>
      </c>
      <c r="B1544" s="177" t="s">
        <v>1224</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1207</v>
      </c>
      <c r="B1545" s="177" t="s">
        <v>1961</v>
      </c>
      <c r="C1545" s="177">
        <v>149667</v>
      </c>
      <c r="D1545" s="180">
        <v>44679</v>
      </c>
      <c r="E1545" s="181">
        <v>235.29089999999999</v>
      </c>
      <c r="F1545" s="181">
        <v>0.83789999999999998</v>
      </c>
      <c r="G1545" s="181">
        <v>1.2683</v>
      </c>
      <c r="H1545" s="181">
        <v>-1.264</v>
      </c>
      <c r="I1545" s="181">
        <v>-1.8744000000000001</v>
      </c>
      <c r="J1545" s="181">
        <v>1.5972999999999999</v>
      </c>
      <c r="K1545" s="181">
        <v>-1.2576000000000001</v>
      </c>
      <c r="L1545" s="181">
        <v>-0.17780000000000001</v>
      </c>
      <c r="M1545" s="181">
        <v>11.575699999999999</v>
      </c>
      <c r="N1545" s="181">
        <v>28.9053</v>
      </c>
      <c r="O1545" s="181">
        <v>17.9071</v>
      </c>
      <c r="P1545" s="181">
        <v>13.4139</v>
      </c>
      <c r="Q1545" s="181">
        <v>15.807</v>
      </c>
      <c r="R1545" s="181">
        <v>43.313200000000002</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1207</v>
      </c>
      <c r="B1546" s="177" t="s">
        <v>1962</v>
      </c>
      <c r="C1546" s="177">
        <v>149669</v>
      </c>
      <c r="D1546" s="180">
        <v>44679</v>
      </c>
      <c r="E1546" s="181">
        <v>252.6848</v>
      </c>
      <c r="F1546" s="181">
        <v>0.84130000000000005</v>
      </c>
      <c r="G1546" s="181">
        <v>1.2785</v>
      </c>
      <c r="H1546" s="181">
        <v>-1.2408999999999999</v>
      </c>
      <c r="I1546" s="181">
        <v>-1.8250999999999999</v>
      </c>
      <c r="J1546" s="181">
        <v>1.7045999999999999</v>
      </c>
      <c r="K1546" s="181">
        <v>-0.96389999999999998</v>
      </c>
      <c r="L1546" s="181">
        <v>0.33150000000000002</v>
      </c>
      <c r="M1546" s="181">
        <v>12.359299999999999</v>
      </c>
      <c r="N1546" s="181">
        <v>30.0488</v>
      </c>
      <c r="O1546" s="181">
        <v>18.913699999999999</v>
      </c>
      <c r="P1546" s="181">
        <v>14.4125</v>
      </c>
      <c r="Q1546" s="181">
        <v>17.048500000000001</v>
      </c>
      <c r="R1546" s="181">
        <v>44.515599999999999</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0.84224374999999996</v>
      </c>
      <c r="G1547" s="183">
        <v>1.2761750000000001</v>
      </c>
      <c r="H1547" s="183">
        <v>-1.2987625</v>
      </c>
      <c r="I1547" s="183">
        <v>-2.19733125</v>
      </c>
      <c r="J1547" s="183">
        <v>1.6291125000000002</v>
      </c>
      <c r="K1547" s="183">
        <v>-2.5749999999998968E-3</v>
      </c>
      <c r="L1547" s="183">
        <v>-1.6767250000000005</v>
      </c>
      <c r="M1547" s="183">
        <v>8.4591812500000003</v>
      </c>
      <c r="N1547" s="183">
        <v>24.647325000000002</v>
      </c>
      <c r="O1547" s="183">
        <v>20.834992857142861</v>
      </c>
      <c r="P1547" s="183">
        <v>14.658008333333335</v>
      </c>
      <c r="Q1547" s="183">
        <v>16.008462499999997</v>
      </c>
      <c r="R1547" s="183">
        <v>44.220331250000001</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0.83820000000000006</v>
      </c>
      <c r="G1548" s="183">
        <v>1.38605</v>
      </c>
      <c r="H1548" s="183">
        <v>-1.31115</v>
      </c>
      <c r="I1548" s="183">
        <v>-2.0038499999999999</v>
      </c>
      <c r="J1548" s="183">
        <v>1.9601999999999999</v>
      </c>
      <c r="K1548" s="183">
        <v>-0.39795000000000003</v>
      </c>
      <c r="L1548" s="183">
        <v>-1.8253999999999999</v>
      </c>
      <c r="M1548" s="183">
        <v>11.55575</v>
      </c>
      <c r="N1548" s="183">
        <v>27.972250000000003</v>
      </c>
      <c r="O1548" s="183">
        <v>18.92625</v>
      </c>
      <c r="P1548" s="183">
        <v>13.1378</v>
      </c>
      <c r="Q1548" s="183">
        <v>15.765450000000001</v>
      </c>
      <c r="R1548" s="183">
        <v>43.7654</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1225</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1226</v>
      </c>
      <c r="B1551" s="177" t="s">
        <v>1227</v>
      </c>
      <c r="C1551" s="177">
        <v>145486</v>
      </c>
      <c r="D1551" s="180">
        <v>44679</v>
      </c>
      <c r="E1551" s="181">
        <v>1152.8149000000001</v>
      </c>
      <c r="F1551" s="181">
        <v>3.7332999999999998</v>
      </c>
      <c r="G1551" s="181">
        <v>3.7086999999999999</v>
      </c>
      <c r="H1551" s="181">
        <v>3.6962000000000002</v>
      </c>
      <c r="I1551" s="181">
        <v>3.6131000000000002</v>
      </c>
      <c r="J1551" s="181">
        <v>3.5308999999999999</v>
      </c>
      <c r="K1551" s="181">
        <v>3.4007000000000001</v>
      </c>
      <c r="L1551" s="181">
        <v>3.4315000000000002</v>
      </c>
      <c r="M1551" s="181">
        <v>3.343</v>
      </c>
      <c r="N1551" s="181">
        <v>3.3319999999999999</v>
      </c>
      <c r="O1551" s="181">
        <v>3.7906</v>
      </c>
      <c r="P1551" s="181"/>
      <c r="Q1551" s="181">
        <v>4.1582999999999997</v>
      </c>
      <c r="R1551" s="181">
        <v>3.1987999999999999</v>
      </c>
      <c r="S1551" s="124" t="s">
        <v>1901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1226</v>
      </c>
      <c r="B1552" s="177" t="s">
        <v>1228</v>
      </c>
      <c r="C1552" s="177">
        <v>145481</v>
      </c>
      <c r="D1552" s="180">
        <v>44679</v>
      </c>
      <c r="E1552" s="181">
        <v>1147.8907999999999</v>
      </c>
      <c r="F1552" s="181">
        <v>3.6156999999999999</v>
      </c>
      <c r="G1552" s="181">
        <v>3.5889000000000002</v>
      </c>
      <c r="H1552" s="181">
        <v>3.5764999999999998</v>
      </c>
      <c r="I1552" s="181">
        <v>3.4931000000000001</v>
      </c>
      <c r="J1552" s="181">
        <v>3.4104000000000001</v>
      </c>
      <c r="K1552" s="181">
        <v>3.2797000000000001</v>
      </c>
      <c r="L1552" s="181">
        <v>3.3094999999999999</v>
      </c>
      <c r="M1552" s="181">
        <v>3.2204999999999999</v>
      </c>
      <c r="N1552" s="181">
        <v>3.2092999999999998</v>
      </c>
      <c r="O1552" s="181">
        <v>3.6663000000000001</v>
      </c>
      <c r="P1552" s="181"/>
      <c r="Q1552" s="181">
        <v>4.0307000000000004</v>
      </c>
      <c r="R1552" s="181">
        <v>3.0792000000000002</v>
      </c>
      <c r="S1552" s="124" t="s">
        <v>1901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1226</v>
      </c>
      <c r="B1553" s="177" t="s">
        <v>1229</v>
      </c>
      <c r="C1553" s="177">
        <v>146675</v>
      </c>
      <c r="D1553" s="180">
        <v>44679</v>
      </c>
      <c r="E1553" s="181">
        <v>1126.9187999999999</v>
      </c>
      <c r="F1553" s="181">
        <v>3.7187000000000001</v>
      </c>
      <c r="G1553" s="181">
        <v>3.7086000000000001</v>
      </c>
      <c r="H1553" s="181">
        <v>3.6819999999999999</v>
      </c>
      <c r="I1553" s="181">
        <v>3.6198999999999999</v>
      </c>
      <c r="J1553" s="181">
        <v>3.5565000000000002</v>
      </c>
      <c r="K1553" s="181">
        <v>3.4203999999999999</v>
      </c>
      <c r="L1553" s="181">
        <v>3.4449999999999998</v>
      </c>
      <c r="M1553" s="181">
        <v>3.3536000000000001</v>
      </c>
      <c r="N1553" s="181">
        <v>3.3376000000000001</v>
      </c>
      <c r="O1553" s="181">
        <v>3.7970999999999999</v>
      </c>
      <c r="P1553" s="181"/>
      <c r="Q1553" s="181">
        <v>3.8997999999999999</v>
      </c>
      <c r="R1553" s="181">
        <v>3.2183999999999999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1226</v>
      </c>
      <c r="B1554" s="177" t="s">
        <v>1230</v>
      </c>
      <c r="C1554" s="177">
        <v>146678</v>
      </c>
      <c r="D1554" s="180">
        <v>44679</v>
      </c>
      <c r="E1554" s="181">
        <v>1124.8338000000001</v>
      </c>
      <c r="F1554" s="181">
        <v>3.6574</v>
      </c>
      <c r="G1554" s="181">
        <v>3.6484000000000001</v>
      </c>
      <c r="H1554" s="181">
        <v>3.6219999999999999</v>
      </c>
      <c r="I1554" s="181">
        <v>3.5598999999999998</v>
      </c>
      <c r="J1554" s="181">
        <v>3.4963000000000002</v>
      </c>
      <c r="K1554" s="181">
        <v>3.3599000000000001</v>
      </c>
      <c r="L1554" s="181">
        <v>3.3839999999999999</v>
      </c>
      <c r="M1554" s="181">
        <v>3.2921</v>
      </c>
      <c r="N1554" s="181">
        <v>3.2755999999999998</v>
      </c>
      <c r="O1554" s="181">
        <v>3.7412999999999998</v>
      </c>
      <c r="P1554" s="181"/>
      <c r="Q1554" s="181">
        <v>3.8382000000000001</v>
      </c>
      <c r="R1554" s="181">
        <v>3.1608000000000001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1226</v>
      </c>
      <c r="B1555" s="177" t="s">
        <v>2027</v>
      </c>
      <c r="C1555" s="177">
        <v>147196</v>
      </c>
      <c r="D1555" s="180">
        <v>44679</v>
      </c>
      <c r="E1555" s="181">
        <v>1119.3290999999999</v>
      </c>
      <c r="F1555" s="181">
        <v>3.7113</v>
      </c>
      <c r="G1555" s="181">
        <v>3.7109000000000001</v>
      </c>
      <c r="H1555" s="181">
        <v>3.6743000000000001</v>
      </c>
      <c r="I1555" s="181">
        <v>3.6153</v>
      </c>
      <c r="J1555" s="181">
        <v>3.4933000000000001</v>
      </c>
      <c r="K1555" s="181">
        <v>3.3635999999999999</v>
      </c>
      <c r="L1555" s="181">
        <v>3.3885000000000001</v>
      </c>
      <c r="M1555" s="181">
        <v>3.3128000000000002</v>
      </c>
      <c r="N1555" s="181">
        <v>3.3029000000000002</v>
      </c>
      <c r="O1555" s="181">
        <v>3.8014000000000001</v>
      </c>
      <c r="P1555" s="181"/>
      <c r="Q1555" s="181">
        <v>3.8090999999999999</v>
      </c>
      <c r="R1555" s="181">
        <v>3.2019000000000002</v>
      </c>
      <c r="S1555" s="124" t="s">
        <v>1901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1226</v>
      </c>
      <c r="B1556" s="177" t="s">
        <v>2028</v>
      </c>
      <c r="C1556" s="177">
        <v>147193</v>
      </c>
      <c r="D1556" s="180">
        <v>44679</v>
      </c>
      <c r="E1556" s="181">
        <v>1117.4531999999999</v>
      </c>
      <c r="F1556" s="181">
        <v>3.6488999999999998</v>
      </c>
      <c r="G1556" s="181">
        <v>3.6518000000000002</v>
      </c>
      <c r="H1556" s="181">
        <v>3.6132</v>
      </c>
      <c r="I1556" s="181">
        <v>3.5547</v>
      </c>
      <c r="J1556" s="181">
        <v>3.4321000000000002</v>
      </c>
      <c r="K1556" s="181">
        <v>3.3028</v>
      </c>
      <c r="L1556" s="181">
        <v>3.3273999999999999</v>
      </c>
      <c r="M1556" s="181">
        <v>3.2511999999999999</v>
      </c>
      <c r="N1556" s="181">
        <v>3.2443</v>
      </c>
      <c r="O1556" s="181">
        <v>3.7435999999999998</v>
      </c>
      <c r="P1556" s="181"/>
      <c r="Q1556" s="181">
        <v>3.7513000000000001</v>
      </c>
      <c r="R1556" s="181">
        <v>3.1413000000000002</v>
      </c>
      <c r="S1556" s="124" t="s">
        <v>1901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1226</v>
      </c>
      <c r="B1557" s="177" t="s">
        <v>1231</v>
      </c>
      <c r="C1557" s="177">
        <v>147125</v>
      </c>
      <c r="D1557" s="180"/>
      <c r="E1557" s="181"/>
      <c r="F1557" s="181"/>
      <c r="G1557" s="181"/>
      <c r="H1557" s="181"/>
      <c r="I1557" s="181"/>
      <c r="J1557" s="181"/>
      <c r="K1557" s="181"/>
      <c r="L1557" s="181"/>
      <c r="M1557" s="181"/>
      <c r="N1557" s="181"/>
      <c r="O1557" s="181"/>
      <c r="P1557" s="181"/>
      <c r="Q1557" s="181"/>
      <c r="R1557" s="181"/>
      <c r="S1557" s="124" t="s">
        <v>1901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1226</v>
      </c>
      <c r="B1558" s="177" t="s">
        <v>1232</v>
      </c>
      <c r="C1558" s="177">
        <v>147124</v>
      </c>
      <c r="D1558" s="180"/>
      <c r="E1558" s="181"/>
      <c r="F1558" s="181"/>
      <c r="G1558" s="181"/>
      <c r="H1558" s="181"/>
      <c r="I1558" s="181"/>
      <c r="J1558" s="181"/>
      <c r="K1558" s="181"/>
      <c r="L1558" s="181"/>
      <c r="M1558" s="181"/>
      <c r="N1558" s="181"/>
      <c r="O1558" s="181"/>
      <c r="P1558" s="181"/>
      <c r="Q1558" s="181"/>
      <c r="R1558" s="181"/>
      <c r="S1558" s="124" t="s">
        <v>1901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1226</v>
      </c>
      <c r="B1559" s="177" t="s">
        <v>1233</v>
      </c>
      <c r="C1559" s="177">
        <v>147951</v>
      </c>
      <c r="D1559" s="180">
        <v>44679</v>
      </c>
      <c r="E1559" s="181">
        <v>1079.1636000000001</v>
      </c>
      <c r="F1559" s="181">
        <v>3.7749999999999999</v>
      </c>
      <c r="G1559" s="181">
        <v>3.9765999999999999</v>
      </c>
      <c r="H1559" s="181">
        <v>3.8296000000000001</v>
      </c>
      <c r="I1559" s="181">
        <v>3.7191999999999998</v>
      </c>
      <c r="J1559" s="181">
        <v>3.6616</v>
      </c>
      <c r="K1559" s="181">
        <v>3.5421999999999998</v>
      </c>
      <c r="L1559" s="181">
        <v>3.5720999999999998</v>
      </c>
      <c r="M1559" s="181">
        <v>3.4561000000000002</v>
      </c>
      <c r="N1559" s="181">
        <v>3.4296000000000002</v>
      </c>
      <c r="O1559" s="181"/>
      <c r="P1559" s="181"/>
      <c r="Q1559" s="181">
        <v>3.4392</v>
      </c>
      <c r="R1559" s="181">
        <v>3.3159999999999998</v>
      </c>
      <c r="S1559" s="124" t="s">
        <v>1901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1226</v>
      </c>
      <c r="B1560" s="177" t="s">
        <v>1234</v>
      </c>
      <c r="C1560" s="177">
        <v>147936</v>
      </c>
      <c r="D1560" s="180">
        <v>44679</v>
      </c>
      <c r="E1560" s="181">
        <v>1077.1361999999999</v>
      </c>
      <c r="F1560" s="181">
        <v>3.7311999999999999</v>
      </c>
      <c r="G1560" s="181">
        <v>3.7252000000000001</v>
      </c>
      <c r="H1560" s="181">
        <v>3.6996000000000002</v>
      </c>
      <c r="I1560" s="181">
        <v>3.6274999999999999</v>
      </c>
      <c r="J1560" s="181">
        <v>3.5878999999999999</v>
      </c>
      <c r="K1560" s="181">
        <v>3.4706000000000001</v>
      </c>
      <c r="L1560" s="181">
        <v>3.5089000000000001</v>
      </c>
      <c r="M1560" s="181">
        <v>3.3874</v>
      </c>
      <c r="N1560" s="181">
        <v>3.3569</v>
      </c>
      <c r="O1560" s="181"/>
      <c r="P1560" s="181"/>
      <c r="Q1560" s="181">
        <v>3.3529</v>
      </c>
      <c r="R1560" s="181">
        <v>3.2313999999999998</v>
      </c>
      <c r="S1560" s="124" t="s">
        <v>1901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1226</v>
      </c>
      <c r="B1561" s="177" t="s">
        <v>1235</v>
      </c>
      <c r="C1561" s="177">
        <v>147531</v>
      </c>
      <c r="D1561" s="180">
        <v>44679</v>
      </c>
      <c r="E1561" s="181">
        <v>1103.4871000000001</v>
      </c>
      <c r="F1561" s="181">
        <v>3.6918000000000002</v>
      </c>
      <c r="G1561" s="181">
        <v>3.6682000000000001</v>
      </c>
      <c r="H1561" s="181">
        <v>3.6595</v>
      </c>
      <c r="I1561" s="181">
        <v>3.7461000000000002</v>
      </c>
      <c r="J1561" s="181">
        <v>3.6208999999999998</v>
      </c>
      <c r="K1561" s="181">
        <v>3.4007000000000001</v>
      </c>
      <c r="L1561" s="181">
        <v>3.4066000000000001</v>
      </c>
      <c r="M1561" s="181">
        <v>3.3153000000000001</v>
      </c>
      <c r="N1561" s="181">
        <v>3.2951000000000001</v>
      </c>
      <c r="O1561" s="181"/>
      <c r="P1561" s="181"/>
      <c r="Q1561" s="181">
        <v>3.6191</v>
      </c>
      <c r="R1561" s="181">
        <v>3.1873</v>
      </c>
      <c r="S1561" s="124" t="s">
        <v>1901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1226</v>
      </c>
      <c r="B1562" s="177" t="s">
        <v>1236</v>
      </c>
      <c r="C1562" s="177">
        <v>147534</v>
      </c>
      <c r="D1562" s="180">
        <v>44679</v>
      </c>
      <c r="E1562" s="181">
        <v>1102.771</v>
      </c>
      <c r="F1562" s="181">
        <v>3.6808999999999998</v>
      </c>
      <c r="G1562" s="181">
        <v>3.6585000000000001</v>
      </c>
      <c r="H1562" s="181">
        <v>3.6495000000000002</v>
      </c>
      <c r="I1562" s="181">
        <v>3.7363</v>
      </c>
      <c r="J1562" s="181">
        <v>3.6109</v>
      </c>
      <c r="K1562" s="181">
        <v>3.3906999999999998</v>
      </c>
      <c r="L1562" s="181">
        <v>3.3956</v>
      </c>
      <c r="M1562" s="181">
        <v>3.3010999999999999</v>
      </c>
      <c r="N1562" s="181">
        <v>3.2791999999999999</v>
      </c>
      <c r="O1562" s="181"/>
      <c r="P1562" s="181"/>
      <c r="Q1562" s="181">
        <v>3.5948000000000002</v>
      </c>
      <c r="R1562" s="181">
        <v>3.1701000000000001</v>
      </c>
      <c r="S1562" s="124" t="s">
        <v>1901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1226</v>
      </c>
      <c r="B1563" s="177" t="s">
        <v>1237</v>
      </c>
      <c r="C1563" s="177">
        <v>146062</v>
      </c>
      <c r="D1563" s="180">
        <v>44679</v>
      </c>
      <c r="E1563" s="181">
        <v>1141.4836</v>
      </c>
      <c r="F1563" s="181">
        <v>3.7894999999999999</v>
      </c>
      <c r="G1563" s="181">
        <v>3.7317</v>
      </c>
      <c r="H1563" s="181">
        <v>3.7004000000000001</v>
      </c>
      <c r="I1563" s="181">
        <v>3.6461999999999999</v>
      </c>
      <c r="J1563" s="181">
        <v>3.5453999999999999</v>
      </c>
      <c r="K1563" s="181">
        <v>3.3992</v>
      </c>
      <c r="L1563" s="181">
        <v>3.4243000000000001</v>
      </c>
      <c r="M1563" s="181">
        <v>3.3411</v>
      </c>
      <c r="N1563" s="181">
        <v>3.3159999999999998</v>
      </c>
      <c r="O1563" s="181">
        <v>3.8513999999999999</v>
      </c>
      <c r="P1563" s="181"/>
      <c r="Q1563" s="181">
        <v>4.0841000000000003</v>
      </c>
      <c r="R1563" s="181">
        <v>3.2130000000000001</v>
      </c>
      <c r="S1563" s="124" t="s">
        <v>1901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1226</v>
      </c>
      <c r="B1564" s="177" t="s">
        <v>1238</v>
      </c>
      <c r="C1564" s="177">
        <v>146061</v>
      </c>
      <c r="D1564" s="180">
        <v>44679</v>
      </c>
      <c r="E1564" s="181">
        <v>1138.2915</v>
      </c>
      <c r="F1564" s="181">
        <v>3.7136</v>
      </c>
      <c r="G1564" s="181">
        <v>3.6522999999999999</v>
      </c>
      <c r="H1564" s="181">
        <v>3.6149</v>
      </c>
      <c r="I1564" s="181">
        <v>3.5583</v>
      </c>
      <c r="J1564" s="181">
        <v>3.4561000000000002</v>
      </c>
      <c r="K1564" s="181">
        <v>3.3123999999999998</v>
      </c>
      <c r="L1564" s="181">
        <v>3.3399000000000001</v>
      </c>
      <c r="M1564" s="181">
        <v>3.2597</v>
      </c>
      <c r="N1564" s="181">
        <v>3.2363</v>
      </c>
      <c r="O1564" s="181">
        <v>3.7650000000000001</v>
      </c>
      <c r="P1564" s="181"/>
      <c r="Q1564" s="181">
        <v>3.9958999999999998</v>
      </c>
      <c r="R1564" s="181">
        <v>3.1343000000000001</v>
      </c>
      <c r="S1564" s="124" t="s">
        <v>1901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1226</v>
      </c>
      <c r="B1565" s="177" t="s">
        <v>1239</v>
      </c>
      <c r="C1565" s="177">
        <v>147570</v>
      </c>
      <c r="D1565" s="180">
        <v>44679</v>
      </c>
      <c r="E1565" s="181">
        <v>1105.0043000000001</v>
      </c>
      <c r="F1565" s="181">
        <v>3.6701999999999999</v>
      </c>
      <c r="G1565" s="181">
        <v>3.6368</v>
      </c>
      <c r="H1565" s="181">
        <v>3.6095000000000002</v>
      </c>
      <c r="I1565" s="181">
        <v>3.5478999999999998</v>
      </c>
      <c r="J1565" s="181">
        <v>3.4533999999999998</v>
      </c>
      <c r="K1565" s="181">
        <v>3.3041</v>
      </c>
      <c r="L1565" s="181">
        <v>3.3441000000000001</v>
      </c>
      <c r="M1565" s="181">
        <v>3.266</v>
      </c>
      <c r="N1565" s="181">
        <v>3.2534000000000001</v>
      </c>
      <c r="O1565" s="181"/>
      <c r="P1565" s="181"/>
      <c r="Q1565" s="181">
        <v>3.6722000000000001</v>
      </c>
      <c r="R1565" s="181">
        <v>3.2033999999999998</v>
      </c>
      <c r="S1565" s="124" t="s">
        <v>1901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1226</v>
      </c>
      <c r="B1566" s="177" t="s">
        <v>1240</v>
      </c>
      <c r="C1566" s="177">
        <v>147569</v>
      </c>
      <c r="D1566" s="180">
        <v>44679</v>
      </c>
      <c r="E1566" s="181">
        <v>1103.1581000000001</v>
      </c>
      <c r="F1566" s="181">
        <v>3.6234000000000002</v>
      </c>
      <c r="G1566" s="181">
        <v>3.5876999999999999</v>
      </c>
      <c r="H1566" s="181">
        <v>3.5592999999999999</v>
      </c>
      <c r="I1566" s="181">
        <v>3.4977</v>
      </c>
      <c r="J1566" s="181">
        <v>3.4030999999999998</v>
      </c>
      <c r="K1566" s="181">
        <v>3.2536</v>
      </c>
      <c r="L1566" s="181">
        <v>3.2932999999999999</v>
      </c>
      <c r="M1566" s="181">
        <v>3.2147999999999999</v>
      </c>
      <c r="N1566" s="181">
        <v>3.2018</v>
      </c>
      <c r="O1566" s="181"/>
      <c r="P1566" s="181"/>
      <c r="Q1566" s="181">
        <v>3.6095999999999999</v>
      </c>
      <c r="R1566" s="181">
        <v>3.1518999999999999</v>
      </c>
      <c r="S1566" s="124" t="s">
        <v>1901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1226</v>
      </c>
      <c r="B1567" s="177" t="s">
        <v>1241</v>
      </c>
      <c r="C1567" s="177">
        <v>147213</v>
      </c>
      <c r="D1567" s="180">
        <v>44679</v>
      </c>
      <c r="E1567" s="181">
        <v>1111.4106999999999</v>
      </c>
      <c r="F1567" s="181">
        <v>3.6095999999999999</v>
      </c>
      <c r="G1567" s="181">
        <v>3.5983000000000001</v>
      </c>
      <c r="H1567" s="181">
        <v>3.5709</v>
      </c>
      <c r="I1567" s="181">
        <v>3.5055999999999998</v>
      </c>
      <c r="J1567" s="181">
        <v>3.4443999999999999</v>
      </c>
      <c r="K1567" s="181">
        <v>3.2890999999999999</v>
      </c>
      <c r="L1567" s="181">
        <v>3.3094999999999999</v>
      </c>
      <c r="M1567" s="181">
        <v>3.2275999999999998</v>
      </c>
      <c r="N1567" s="181">
        <v>3.2111999999999998</v>
      </c>
      <c r="O1567" s="181"/>
      <c r="P1567" s="181"/>
      <c r="Q1567" s="181">
        <v>3.6139999999999999</v>
      </c>
      <c r="R1567" s="181">
        <v>3.0716999999999999</v>
      </c>
      <c r="S1567" s="124" t="s">
        <v>1901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1226</v>
      </c>
      <c r="B1568" s="177" t="s">
        <v>1242</v>
      </c>
      <c r="C1568" s="177">
        <v>147214</v>
      </c>
      <c r="D1568" s="180">
        <v>44679</v>
      </c>
      <c r="E1568" s="181">
        <v>1113.2385999999999</v>
      </c>
      <c r="F1568" s="181">
        <v>3.6627000000000001</v>
      </c>
      <c r="G1568" s="181">
        <v>3.6480999999999999</v>
      </c>
      <c r="H1568" s="181">
        <v>3.6208</v>
      </c>
      <c r="I1568" s="181">
        <v>3.5554999999999999</v>
      </c>
      <c r="J1568" s="181">
        <v>3.4944000000000002</v>
      </c>
      <c r="K1568" s="181">
        <v>3.3395000000000001</v>
      </c>
      <c r="L1568" s="181">
        <v>3.3603000000000001</v>
      </c>
      <c r="M1568" s="181">
        <v>3.2789000000000001</v>
      </c>
      <c r="N1568" s="181">
        <v>3.2631999999999999</v>
      </c>
      <c r="O1568" s="181"/>
      <c r="P1568" s="181"/>
      <c r="Q1568" s="181">
        <v>3.6711999999999998</v>
      </c>
      <c r="R1568" s="181">
        <v>3.1269</v>
      </c>
      <c r="S1568" s="124" t="s">
        <v>1901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1226</v>
      </c>
      <c r="B1569" s="177" t="s">
        <v>1243</v>
      </c>
      <c r="C1569" s="177">
        <v>101996</v>
      </c>
      <c r="D1569" s="180">
        <v>44679</v>
      </c>
      <c r="E1569" s="181">
        <v>3144.1242999999999</v>
      </c>
      <c r="F1569" s="181">
        <v>3.5537999999999998</v>
      </c>
      <c r="G1569" s="181">
        <v>3.5588000000000002</v>
      </c>
      <c r="H1569" s="181">
        <v>3.5093999999999999</v>
      </c>
      <c r="I1569" s="181">
        <v>3.4661</v>
      </c>
      <c r="J1569" s="181">
        <v>3.375</v>
      </c>
      <c r="K1569" s="181">
        <v>3.2383999999999999</v>
      </c>
      <c r="L1569" s="181">
        <v>3.2726999999999999</v>
      </c>
      <c r="M1569" s="181">
        <v>3.1920000000000002</v>
      </c>
      <c r="N1569" s="181">
        <v>3.1779000000000002</v>
      </c>
      <c r="O1569" s="181">
        <v>3.6434000000000002</v>
      </c>
      <c r="P1569" s="181">
        <v>4.6003999999999996</v>
      </c>
      <c r="Q1569" s="181">
        <v>5.8243</v>
      </c>
      <c r="R1569" s="181">
        <v>3.0531999999999999</v>
      </c>
      <c r="S1569" s="124" t="s">
        <v>1901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1226</v>
      </c>
      <c r="B1570" s="177" t="s">
        <v>1244</v>
      </c>
      <c r="C1570" s="177">
        <v>119110</v>
      </c>
      <c r="D1570" s="180">
        <v>44679</v>
      </c>
      <c r="E1570" s="181">
        <v>3165.8904000000002</v>
      </c>
      <c r="F1570" s="181">
        <v>3.6528</v>
      </c>
      <c r="G1570" s="181">
        <v>3.6585000000000001</v>
      </c>
      <c r="H1570" s="181">
        <v>3.6095000000000002</v>
      </c>
      <c r="I1570" s="181">
        <v>3.5661999999999998</v>
      </c>
      <c r="J1570" s="181">
        <v>3.4754</v>
      </c>
      <c r="K1570" s="181">
        <v>3.3395000000000001</v>
      </c>
      <c r="L1570" s="181">
        <v>3.3744000000000001</v>
      </c>
      <c r="M1570" s="181">
        <v>3.2945000000000002</v>
      </c>
      <c r="N1570" s="181">
        <v>3.2810999999999999</v>
      </c>
      <c r="O1570" s="181">
        <v>3.7473999999999998</v>
      </c>
      <c r="P1570" s="181">
        <v>4.6909999999999998</v>
      </c>
      <c r="Q1570" s="181">
        <v>5.9622000000000002</v>
      </c>
      <c r="R1570" s="181">
        <v>3.1564000000000001</v>
      </c>
      <c r="S1570" s="124" t="s">
        <v>1901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1226</v>
      </c>
      <c r="B1571" s="177" t="s">
        <v>1245</v>
      </c>
      <c r="C1571" s="177">
        <v>147287</v>
      </c>
      <c r="D1571" s="180">
        <v>44679</v>
      </c>
      <c r="E1571" s="181">
        <v>1115.1143</v>
      </c>
      <c r="F1571" s="181">
        <v>3.6564999999999999</v>
      </c>
      <c r="G1571" s="181">
        <v>3.63</v>
      </c>
      <c r="H1571" s="181">
        <v>3.6320000000000001</v>
      </c>
      <c r="I1571" s="181">
        <v>3.5893999999999999</v>
      </c>
      <c r="J1571" s="181">
        <v>3.5552999999999999</v>
      </c>
      <c r="K1571" s="181">
        <v>3.4422999999999999</v>
      </c>
      <c r="L1571" s="181">
        <v>3.468</v>
      </c>
      <c r="M1571" s="181">
        <v>3.3895</v>
      </c>
      <c r="N1571" s="181">
        <v>3.3742000000000001</v>
      </c>
      <c r="O1571" s="181"/>
      <c r="P1571" s="181"/>
      <c r="Q1571" s="181">
        <v>3.7738</v>
      </c>
      <c r="R1571" s="181">
        <v>3.2498999999999998</v>
      </c>
      <c r="S1571" s="124" t="s">
        <v>1901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1226</v>
      </c>
      <c r="B1572" s="177" t="s">
        <v>1246</v>
      </c>
      <c r="C1572" s="177">
        <v>147290</v>
      </c>
      <c r="D1572" s="180">
        <v>44679</v>
      </c>
      <c r="E1572" s="181">
        <v>1110.1985</v>
      </c>
      <c r="F1572" s="181">
        <v>3.5083000000000002</v>
      </c>
      <c r="G1572" s="181">
        <v>3.4794</v>
      </c>
      <c r="H1572" s="181">
        <v>3.4815999999999998</v>
      </c>
      <c r="I1572" s="181">
        <v>3.4392</v>
      </c>
      <c r="J1572" s="181">
        <v>3.4047000000000001</v>
      </c>
      <c r="K1572" s="181">
        <v>3.2909999999999999</v>
      </c>
      <c r="L1572" s="181">
        <v>3.3153999999999999</v>
      </c>
      <c r="M1572" s="181">
        <v>3.2357</v>
      </c>
      <c r="N1572" s="181">
        <v>3.2191999999999998</v>
      </c>
      <c r="O1572" s="181"/>
      <c r="P1572" s="181"/>
      <c r="Q1572" s="181">
        <v>3.6179999999999999</v>
      </c>
      <c r="R1572" s="181">
        <v>3.0950000000000002</v>
      </c>
      <c r="S1572" s="124" t="s">
        <v>1901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1226</v>
      </c>
      <c r="B1573" s="177" t="s">
        <v>1247</v>
      </c>
      <c r="C1573" s="177">
        <v>145535</v>
      </c>
      <c r="D1573" s="180">
        <v>44679</v>
      </c>
      <c r="E1573" s="181">
        <v>114.5235</v>
      </c>
      <c r="F1573" s="181">
        <v>3.6337000000000002</v>
      </c>
      <c r="G1573" s="181">
        <v>3.6025</v>
      </c>
      <c r="H1573" s="181">
        <v>3.5674999999999999</v>
      </c>
      <c r="I1573" s="181">
        <v>3.5087999999999999</v>
      </c>
      <c r="J1573" s="181">
        <v>3.4243000000000001</v>
      </c>
      <c r="K1573" s="181">
        <v>3.2966000000000002</v>
      </c>
      <c r="L1573" s="181">
        <v>3.3039000000000001</v>
      </c>
      <c r="M1573" s="181">
        <v>3.2147000000000001</v>
      </c>
      <c r="N1573" s="181">
        <v>3.1991999999999998</v>
      </c>
      <c r="O1573" s="181">
        <v>3.6638000000000002</v>
      </c>
      <c r="P1573" s="181"/>
      <c r="Q1573" s="181">
        <v>4.0019</v>
      </c>
      <c r="R1573" s="181">
        <v>3.0699000000000001</v>
      </c>
      <c r="S1573" s="124" t="s">
        <v>1900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1226</v>
      </c>
      <c r="B1574" s="177" t="s">
        <v>1248</v>
      </c>
      <c r="C1574" s="177">
        <v>145536</v>
      </c>
      <c r="D1574" s="180">
        <v>44679</v>
      </c>
      <c r="E1574" s="181">
        <v>114.9171</v>
      </c>
      <c r="F1574" s="181">
        <v>3.7164999999999999</v>
      </c>
      <c r="G1574" s="181">
        <v>3.6855000000000002</v>
      </c>
      <c r="H1574" s="181">
        <v>3.6551999999999998</v>
      </c>
      <c r="I1574" s="181">
        <v>3.5964999999999998</v>
      </c>
      <c r="J1574" s="181">
        <v>3.5135000000000001</v>
      </c>
      <c r="K1574" s="181">
        <v>3.3877999999999999</v>
      </c>
      <c r="L1574" s="181">
        <v>3.4005999999999998</v>
      </c>
      <c r="M1574" s="181">
        <v>3.3138999999999998</v>
      </c>
      <c r="N1574" s="181">
        <v>3.3001</v>
      </c>
      <c r="O1574" s="181">
        <v>3.7665999999999999</v>
      </c>
      <c r="P1574" s="181"/>
      <c r="Q1574" s="181">
        <v>4.1052</v>
      </c>
      <c r="R1574" s="181">
        <v>3.1718000000000002</v>
      </c>
      <c r="S1574" s="124" t="s">
        <v>1900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1226</v>
      </c>
      <c r="B1575" s="177" t="s">
        <v>1249</v>
      </c>
      <c r="C1575" s="177">
        <v>146191</v>
      </c>
      <c r="D1575" s="180">
        <v>44679</v>
      </c>
      <c r="E1575" s="181">
        <v>1136.8244999999999</v>
      </c>
      <c r="F1575" s="181">
        <v>3.7151999999999998</v>
      </c>
      <c r="G1575" s="181">
        <v>3.6795</v>
      </c>
      <c r="H1575" s="181">
        <v>3.6686999999999999</v>
      </c>
      <c r="I1575" s="181">
        <v>3.6019000000000001</v>
      </c>
      <c r="J1575" s="181">
        <v>3.4853000000000001</v>
      </c>
      <c r="K1575" s="181">
        <v>3.3887999999999998</v>
      </c>
      <c r="L1575" s="181">
        <v>3.4076</v>
      </c>
      <c r="M1575" s="181">
        <v>3.3203</v>
      </c>
      <c r="N1575" s="181">
        <v>3.3007</v>
      </c>
      <c r="O1575" s="181">
        <v>3.7669000000000001</v>
      </c>
      <c r="P1575" s="181"/>
      <c r="Q1575" s="181">
        <v>3.9912000000000001</v>
      </c>
      <c r="R1575" s="181">
        <v>3.1770999999999998</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1226</v>
      </c>
      <c r="B1576" s="177" t="s">
        <v>1250</v>
      </c>
      <c r="C1576" s="177">
        <v>146187</v>
      </c>
      <c r="D1576" s="180">
        <v>44679</v>
      </c>
      <c r="E1576" s="181">
        <v>1132.5025000000001</v>
      </c>
      <c r="F1576" s="181">
        <v>3.6164999999999998</v>
      </c>
      <c r="G1576" s="181">
        <v>3.5796000000000001</v>
      </c>
      <c r="H1576" s="181">
        <v>3.5684</v>
      </c>
      <c r="I1576" s="181">
        <v>3.5015999999999998</v>
      </c>
      <c r="J1576" s="181">
        <v>3.3847999999999998</v>
      </c>
      <c r="K1576" s="181">
        <v>3.2846000000000002</v>
      </c>
      <c r="L1576" s="181">
        <v>3.3039999999999998</v>
      </c>
      <c r="M1576" s="181">
        <v>3.2164000000000001</v>
      </c>
      <c r="N1576" s="181">
        <v>3.1962999999999999</v>
      </c>
      <c r="O1576" s="181">
        <v>3.6452</v>
      </c>
      <c r="P1576" s="181"/>
      <c r="Q1576" s="181">
        <v>3.8704000000000001</v>
      </c>
      <c r="R1576" s="181">
        <v>3.0621999999999998</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1226</v>
      </c>
      <c r="B1577" s="177" t="s">
        <v>1251</v>
      </c>
      <c r="C1577" s="177">
        <v>147450</v>
      </c>
      <c r="D1577" s="180">
        <v>44679</v>
      </c>
      <c r="E1577" s="181">
        <v>1104.1713999999999</v>
      </c>
      <c r="F1577" s="181">
        <v>3.4645999999999999</v>
      </c>
      <c r="G1577" s="181">
        <v>3.4719000000000002</v>
      </c>
      <c r="H1577" s="181">
        <v>3.4689999999999999</v>
      </c>
      <c r="I1577" s="181">
        <v>3.4076</v>
      </c>
      <c r="J1577" s="181">
        <v>3.3489</v>
      </c>
      <c r="K1577" s="181">
        <v>3.2654000000000001</v>
      </c>
      <c r="L1577" s="181">
        <v>3.3083</v>
      </c>
      <c r="M1577" s="181">
        <v>3.2322000000000002</v>
      </c>
      <c r="N1577" s="181">
        <v>3.2195999999999998</v>
      </c>
      <c r="O1577" s="181"/>
      <c r="P1577" s="181"/>
      <c r="Q1577" s="181">
        <v>3.5918000000000001</v>
      </c>
      <c r="R1577" s="181">
        <v>3.1120000000000001</v>
      </c>
      <c r="S1577" s="124" t="s">
        <v>1901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1226</v>
      </c>
      <c r="B1578" s="177" t="s">
        <v>1252</v>
      </c>
      <c r="C1578" s="177">
        <v>147454</v>
      </c>
      <c r="D1578" s="180">
        <v>44679</v>
      </c>
      <c r="E1578" s="181">
        <v>1101.066</v>
      </c>
      <c r="F1578" s="181">
        <v>3.3650000000000002</v>
      </c>
      <c r="G1578" s="181">
        <v>3.3689</v>
      </c>
      <c r="H1578" s="181">
        <v>3.3677999999999999</v>
      </c>
      <c r="I1578" s="181">
        <v>3.3071000000000002</v>
      </c>
      <c r="J1578" s="181">
        <v>3.2484999999999999</v>
      </c>
      <c r="K1578" s="181">
        <v>3.1646000000000001</v>
      </c>
      <c r="L1578" s="181">
        <v>3.2071000000000001</v>
      </c>
      <c r="M1578" s="181">
        <v>3.1305999999999998</v>
      </c>
      <c r="N1578" s="181">
        <v>3.1166999999999998</v>
      </c>
      <c r="O1578" s="181"/>
      <c r="P1578" s="181"/>
      <c r="Q1578" s="181">
        <v>3.4878999999999998</v>
      </c>
      <c r="R1578" s="181">
        <v>3.0089999999999999</v>
      </c>
      <c r="S1578" s="124" t="s">
        <v>1901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1226</v>
      </c>
      <c r="B1579" s="177" t="s">
        <v>1253</v>
      </c>
      <c r="C1579" s="177">
        <v>147883</v>
      </c>
      <c r="D1579" s="180">
        <v>44679</v>
      </c>
      <c r="E1579" s="181">
        <v>1077.2904000000001</v>
      </c>
      <c r="F1579" s="181">
        <v>3.7374999999999998</v>
      </c>
      <c r="G1579" s="181">
        <v>3.6964000000000001</v>
      </c>
      <c r="H1579" s="181">
        <v>3.6806999999999999</v>
      </c>
      <c r="I1579" s="181">
        <v>3.6101999999999999</v>
      </c>
      <c r="J1579" s="181">
        <v>3.4935999999999998</v>
      </c>
      <c r="K1579" s="181">
        <v>3.3662999999999998</v>
      </c>
      <c r="L1579" s="181">
        <v>3.4026000000000001</v>
      </c>
      <c r="M1579" s="181">
        <v>3.3159999999999998</v>
      </c>
      <c r="N1579" s="181">
        <v>3.2955999999999999</v>
      </c>
      <c r="O1579" s="181"/>
      <c r="P1579" s="181"/>
      <c r="Q1579" s="181">
        <v>3.2839</v>
      </c>
      <c r="R1579" s="181">
        <v>3.1690999999999998</v>
      </c>
      <c r="S1579" s="124" t="s">
        <v>1901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1226</v>
      </c>
      <c r="B1580" s="177" t="s">
        <v>1254</v>
      </c>
      <c r="C1580" s="177">
        <v>147878</v>
      </c>
      <c r="D1580" s="180">
        <v>44679</v>
      </c>
      <c r="E1580" s="181">
        <v>1075.7963</v>
      </c>
      <c r="F1580" s="181">
        <v>3.6781999999999999</v>
      </c>
      <c r="G1580" s="181">
        <v>3.6314000000000002</v>
      </c>
      <c r="H1580" s="181">
        <v>3.6183000000000001</v>
      </c>
      <c r="I1580" s="181">
        <v>3.5478999999999998</v>
      </c>
      <c r="J1580" s="181">
        <v>3.4323999999999999</v>
      </c>
      <c r="K1580" s="181">
        <v>3.3052000000000001</v>
      </c>
      <c r="L1580" s="181">
        <v>3.3412999999999999</v>
      </c>
      <c r="M1580" s="181">
        <v>3.2543000000000002</v>
      </c>
      <c r="N1580" s="181">
        <v>3.2334000000000001</v>
      </c>
      <c r="O1580" s="181"/>
      <c r="P1580" s="181"/>
      <c r="Q1580" s="181">
        <v>3.2216999999999998</v>
      </c>
      <c r="R1580" s="181">
        <v>3.1071</v>
      </c>
      <c r="S1580" s="124" t="s">
        <v>1901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1226</v>
      </c>
      <c r="B1581" s="177" t="s">
        <v>1255</v>
      </c>
      <c r="C1581" s="177">
        <v>147713</v>
      </c>
      <c r="D1581" s="180">
        <v>44679</v>
      </c>
      <c r="E1581" s="181">
        <v>1087.1886</v>
      </c>
      <c r="F1581" s="181">
        <v>3.5825999999999998</v>
      </c>
      <c r="G1581" s="181">
        <v>3.5451999999999999</v>
      </c>
      <c r="H1581" s="181">
        <v>3.5487000000000002</v>
      </c>
      <c r="I1581" s="181">
        <v>3.4923999999999999</v>
      </c>
      <c r="J1581" s="181">
        <v>3.4460000000000002</v>
      </c>
      <c r="K1581" s="181">
        <v>3.2896000000000001</v>
      </c>
      <c r="L1581" s="181">
        <v>3.3380999999999998</v>
      </c>
      <c r="M1581" s="181">
        <v>3.258</v>
      </c>
      <c r="N1581" s="181">
        <v>3.2469999999999999</v>
      </c>
      <c r="O1581" s="181"/>
      <c r="P1581" s="181"/>
      <c r="Q1581" s="181">
        <v>3.3834</v>
      </c>
      <c r="R1581" s="181">
        <v>3.1261000000000001</v>
      </c>
      <c r="S1581" s="124" t="s">
        <v>1901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1226</v>
      </c>
      <c r="B1582" s="177" t="s">
        <v>1256</v>
      </c>
      <c r="C1582" s="177">
        <v>147714</v>
      </c>
      <c r="D1582" s="180">
        <v>44679</v>
      </c>
      <c r="E1582" s="181">
        <v>1084.4639</v>
      </c>
      <c r="F1582" s="181">
        <v>3.4805000000000001</v>
      </c>
      <c r="G1582" s="181">
        <v>3.4474999999999998</v>
      </c>
      <c r="H1582" s="181">
        <v>3.4493</v>
      </c>
      <c r="I1582" s="181">
        <v>3.3927</v>
      </c>
      <c r="J1582" s="181">
        <v>3.3458000000000001</v>
      </c>
      <c r="K1582" s="181">
        <v>3.1894</v>
      </c>
      <c r="L1582" s="181">
        <v>3.2366999999999999</v>
      </c>
      <c r="M1582" s="181">
        <v>3.1558000000000002</v>
      </c>
      <c r="N1582" s="181">
        <v>3.1438999999999999</v>
      </c>
      <c r="O1582" s="181"/>
      <c r="P1582" s="181"/>
      <c r="Q1582" s="181">
        <v>3.2801999999999998</v>
      </c>
      <c r="R1582" s="181">
        <v>3.0232000000000001</v>
      </c>
      <c r="S1582" s="124" t="s">
        <v>1901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1226</v>
      </c>
      <c r="B1583" s="177" t="s">
        <v>1257</v>
      </c>
      <c r="C1583" s="177">
        <v>147837</v>
      </c>
      <c r="D1583" s="180">
        <v>44679</v>
      </c>
      <c r="E1583" s="181">
        <v>1083.3741</v>
      </c>
      <c r="F1583" s="181">
        <v>3.7029999999999998</v>
      </c>
      <c r="G1583" s="181">
        <v>3.6656</v>
      </c>
      <c r="H1583" s="181">
        <v>3.6497999999999999</v>
      </c>
      <c r="I1583" s="181">
        <v>3.5893999999999999</v>
      </c>
      <c r="J1583" s="181">
        <v>3.4910999999999999</v>
      </c>
      <c r="K1583" s="181">
        <v>3.3683999999999998</v>
      </c>
      <c r="L1583" s="181">
        <v>3.4184000000000001</v>
      </c>
      <c r="M1583" s="181">
        <v>3.3359999999999999</v>
      </c>
      <c r="N1583" s="181">
        <v>3.3170999999999999</v>
      </c>
      <c r="O1583" s="181"/>
      <c r="P1583" s="181"/>
      <c r="Q1583" s="181">
        <v>3.3889999999999998</v>
      </c>
      <c r="R1583" s="181">
        <v>3.2084000000000001</v>
      </c>
      <c r="S1583" s="124" t="s">
        <v>1901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1226</v>
      </c>
      <c r="B1584" s="177" t="s">
        <v>1258</v>
      </c>
      <c r="C1584" s="177">
        <v>147836</v>
      </c>
      <c r="D1584" s="180">
        <v>44679</v>
      </c>
      <c r="E1584" s="181">
        <v>1081.5667000000001</v>
      </c>
      <c r="F1584" s="181">
        <v>3.6349999999999998</v>
      </c>
      <c r="G1584" s="181">
        <v>3.5973999999999999</v>
      </c>
      <c r="H1584" s="181">
        <v>3.5811000000000002</v>
      </c>
      <c r="I1584" s="181">
        <v>3.5203000000000002</v>
      </c>
      <c r="J1584" s="181">
        <v>3.4211</v>
      </c>
      <c r="K1584" s="181">
        <v>3.2978000000000001</v>
      </c>
      <c r="L1584" s="181">
        <v>3.3477999999999999</v>
      </c>
      <c r="M1584" s="181">
        <v>3.2645</v>
      </c>
      <c r="N1584" s="181">
        <v>3.2450000000000001</v>
      </c>
      <c r="O1584" s="181"/>
      <c r="P1584" s="181"/>
      <c r="Q1584" s="181">
        <v>3.3172000000000001</v>
      </c>
      <c r="R1584" s="181">
        <v>3.1362999999999999</v>
      </c>
      <c r="S1584" s="124" t="s">
        <v>1901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1226</v>
      </c>
      <c r="B1585" s="177" t="s">
        <v>1259</v>
      </c>
      <c r="C1585" s="177">
        <v>146141</v>
      </c>
      <c r="D1585" s="180">
        <v>44679</v>
      </c>
      <c r="E1585" s="181">
        <v>1136.8896999999999</v>
      </c>
      <c r="F1585" s="181">
        <v>3.7149000000000001</v>
      </c>
      <c r="G1585" s="181">
        <v>3.7039</v>
      </c>
      <c r="H1585" s="181">
        <v>3.6736</v>
      </c>
      <c r="I1585" s="181">
        <v>3.6131000000000002</v>
      </c>
      <c r="J1585" s="181">
        <v>3.544</v>
      </c>
      <c r="K1585" s="181">
        <v>3.4062000000000001</v>
      </c>
      <c r="L1585" s="181">
        <v>3.4180000000000001</v>
      </c>
      <c r="M1585" s="181">
        <v>3.3256999999999999</v>
      </c>
      <c r="N1585" s="181">
        <v>3.3052999999999999</v>
      </c>
      <c r="O1585" s="181">
        <v>3.7675000000000001</v>
      </c>
      <c r="P1585" s="181"/>
      <c r="Q1585" s="181">
        <v>3.9828999999999999</v>
      </c>
      <c r="R1585" s="181">
        <v>3.1760999999999999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1226</v>
      </c>
      <c r="B1586" s="177" t="s">
        <v>1260</v>
      </c>
      <c r="C1586" s="177">
        <v>146142</v>
      </c>
      <c r="D1586" s="180">
        <v>44679</v>
      </c>
      <c r="E1586" s="181">
        <v>1133.8176000000001</v>
      </c>
      <c r="F1586" s="181">
        <v>3.593</v>
      </c>
      <c r="G1586" s="181">
        <v>3.5830000000000002</v>
      </c>
      <c r="H1586" s="181">
        <v>3.5531999999999999</v>
      </c>
      <c r="I1586" s="181">
        <v>3.4923000000000002</v>
      </c>
      <c r="J1586" s="181">
        <v>3.423</v>
      </c>
      <c r="K1586" s="181">
        <v>3.2932000000000001</v>
      </c>
      <c r="L1586" s="181">
        <v>3.3102</v>
      </c>
      <c r="M1586" s="181">
        <v>3.2191000000000001</v>
      </c>
      <c r="N1586" s="181">
        <v>3.1987999999999999</v>
      </c>
      <c r="O1586" s="181">
        <v>3.6791999999999998</v>
      </c>
      <c r="P1586" s="181"/>
      <c r="Q1586" s="181">
        <v>3.8973</v>
      </c>
      <c r="R1586" s="181">
        <v>3.0712000000000002</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1226</v>
      </c>
      <c r="B1587" s="177" t="s">
        <v>1261</v>
      </c>
      <c r="C1587" s="177">
        <v>119283</v>
      </c>
      <c r="D1587" s="180">
        <v>44679</v>
      </c>
      <c r="E1587" s="181">
        <v>2771.4218333333301</v>
      </c>
      <c r="F1587" s="181">
        <v>3.6726000000000001</v>
      </c>
      <c r="G1587" s="181">
        <v>3.6785000000000001</v>
      </c>
      <c r="H1587" s="181">
        <v>3.6465999999999998</v>
      </c>
      <c r="I1587" s="181">
        <v>3.5992000000000002</v>
      </c>
      <c r="J1587" s="181">
        <v>3.5066999999999999</v>
      </c>
      <c r="K1587" s="181">
        <v>3.3736999999999999</v>
      </c>
      <c r="L1587" s="181">
        <v>3.4060999999999999</v>
      </c>
      <c r="M1587" s="181">
        <v>3.3264</v>
      </c>
      <c r="N1587" s="181">
        <v>3.3149999999999999</v>
      </c>
      <c r="O1587" s="181">
        <v>3.7892000000000001</v>
      </c>
      <c r="P1587" s="181">
        <v>4.7934000000000001</v>
      </c>
      <c r="Q1587" s="181">
        <v>6.3375000000000004</v>
      </c>
      <c r="R1587" s="181">
        <v>3.1878000000000002</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1226</v>
      </c>
      <c r="B1588" s="177" t="s">
        <v>1262</v>
      </c>
      <c r="C1588" s="177">
        <v>118058</v>
      </c>
      <c r="D1588" s="180">
        <v>44679</v>
      </c>
      <c r="E1588" s="181">
        <v>2636.8159999999998</v>
      </c>
      <c r="F1588" s="181">
        <v>3.5739999999999998</v>
      </c>
      <c r="G1588" s="181">
        <v>3.5785999999999998</v>
      </c>
      <c r="H1588" s="181">
        <v>3.5464000000000002</v>
      </c>
      <c r="I1588" s="181">
        <v>3.4988999999999999</v>
      </c>
      <c r="J1588" s="181">
        <v>3.4260000000000002</v>
      </c>
      <c r="K1588" s="181">
        <v>3.3172999999999999</v>
      </c>
      <c r="L1588" s="181">
        <v>3.3266</v>
      </c>
      <c r="M1588" s="181">
        <v>3.2387999999999999</v>
      </c>
      <c r="N1588" s="181">
        <v>3.2229999999999999</v>
      </c>
      <c r="O1588" s="181">
        <v>3.4838</v>
      </c>
      <c r="P1588" s="181">
        <v>4.2813999999999997</v>
      </c>
      <c r="Q1588" s="181">
        <v>6.4863999999999997</v>
      </c>
      <c r="R1588" s="181">
        <v>3.0895999999999999</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1226</v>
      </c>
      <c r="B1589" s="177" t="s">
        <v>1263</v>
      </c>
      <c r="C1589" s="177">
        <v>147515</v>
      </c>
      <c r="D1589" s="180">
        <v>44679</v>
      </c>
      <c r="E1589" s="181">
        <v>1104.8471</v>
      </c>
      <c r="F1589" s="181">
        <v>3.6938</v>
      </c>
      <c r="G1589" s="181">
        <v>3.6714000000000002</v>
      </c>
      <c r="H1589" s="181">
        <v>3.6545000000000001</v>
      </c>
      <c r="I1589" s="181">
        <v>3.5952999999999999</v>
      </c>
      <c r="J1589" s="181">
        <v>3.5358000000000001</v>
      </c>
      <c r="K1589" s="181">
        <v>3.4098999999999999</v>
      </c>
      <c r="L1589" s="181">
        <v>3.4405999999999999</v>
      </c>
      <c r="M1589" s="181">
        <v>3.3563000000000001</v>
      </c>
      <c r="N1589" s="181">
        <v>3.3435999999999999</v>
      </c>
      <c r="O1589" s="181"/>
      <c r="P1589" s="181"/>
      <c r="Q1589" s="181">
        <v>3.63</v>
      </c>
      <c r="R1589" s="181">
        <v>3.1960999999999999</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1226</v>
      </c>
      <c r="B1590" s="177" t="s">
        <v>1264</v>
      </c>
      <c r="C1590" s="177">
        <v>147519</v>
      </c>
      <c r="D1590" s="180">
        <v>44679</v>
      </c>
      <c r="E1590" s="181">
        <v>1100.8543999999999</v>
      </c>
      <c r="F1590" s="181">
        <v>3.5613000000000001</v>
      </c>
      <c r="G1590" s="181">
        <v>3.5421</v>
      </c>
      <c r="H1590" s="181">
        <v>3.5245000000000002</v>
      </c>
      <c r="I1590" s="181">
        <v>3.4651000000000001</v>
      </c>
      <c r="J1590" s="181">
        <v>3.4051999999999998</v>
      </c>
      <c r="K1590" s="181">
        <v>3.2787000000000002</v>
      </c>
      <c r="L1590" s="181">
        <v>3.3083</v>
      </c>
      <c r="M1590" s="181">
        <v>3.2229999999999999</v>
      </c>
      <c r="N1590" s="181">
        <v>3.2092000000000001</v>
      </c>
      <c r="O1590" s="181"/>
      <c r="P1590" s="181"/>
      <c r="Q1590" s="181">
        <v>3.4952999999999999</v>
      </c>
      <c r="R1590" s="181">
        <v>3.0617999999999999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1226</v>
      </c>
      <c r="B1591" s="177" t="s">
        <v>1265</v>
      </c>
      <c r="C1591" s="177">
        <v>147564</v>
      </c>
      <c r="D1591" s="180">
        <v>44679</v>
      </c>
      <c r="E1591" s="181">
        <v>1103.3602000000001</v>
      </c>
      <c r="F1591" s="181">
        <v>3.7551000000000001</v>
      </c>
      <c r="G1591" s="181">
        <v>3.694</v>
      </c>
      <c r="H1591" s="181">
        <v>3.6669999999999998</v>
      </c>
      <c r="I1591" s="181">
        <v>3.6076999999999999</v>
      </c>
      <c r="J1591" s="181">
        <v>3.5211000000000001</v>
      </c>
      <c r="K1591" s="181">
        <v>3.4310999999999998</v>
      </c>
      <c r="L1591" s="181">
        <v>3.4628000000000001</v>
      </c>
      <c r="M1591" s="181">
        <v>3.3818000000000001</v>
      </c>
      <c r="N1591" s="181">
        <v>3.3618999999999999</v>
      </c>
      <c r="O1591" s="181"/>
      <c r="P1591" s="181"/>
      <c r="Q1591" s="181">
        <v>3.6185</v>
      </c>
      <c r="R1591" s="181">
        <v>3.2328000000000001</v>
      </c>
      <c r="S1591" s="124" t="s">
        <v>1901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1226</v>
      </c>
      <c r="B1592" s="177" t="s">
        <v>1266</v>
      </c>
      <c r="C1592" s="177">
        <v>147565</v>
      </c>
      <c r="D1592" s="180">
        <v>44679</v>
      </c>
      <c r="E1592" s="181">
        <v>1100.2532000000001</v>
      </c>
      <c r="F1592" s="181">
        <v>3.6528</v>
      </c>
      <c r="G1592" s="181">
        <v>3.5926999999999998</v>
      </c>
      <c r="H1592" s="181">
        <v>3.544</v>
      </c>
      <c r="I1592" s="181">
        <v>3.4975000000000001</v>
      </c>
      <c r="J1592" s="181">
        <v>3.4157999999999999</v>
      </c>
      <c r="K1592" s="181">
        <v>3.3285999999999998</v>
      </c>
      <c r="L1592" s="181">
        <v>3.3584999999999998</v>
      </c>
      <c r="M1592" s="181">
        <v>3.2766000000000002</v>
      </c>
      <c r="N1592" s="181">
        <v>3.2555000000000001</v>
      </c>
      <c r="O1592" s="181"/>
      <c r="P1592" s="181"/>
      <c r="Q1592" s="181">
        <v>3.5129999999999999</v>
      </c>
      <c r="R1592" s="181">
        <v>3.1280999999999999</v>
      </c>
      <c r="S1592" s="124" t="s">
        <v>1901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1226</v>
      </c>
      <c r="B1593" s="177" t="s">
        <v>1267</v>
      </c>
      <c r="C1593" s="177">
        <v>147736</v>
      </c>
      <c r="D1593" s="180">
        <v>44679</v>
      </c>
      <c r="E1593" s="181">
        <v>1092.4201</v>
      </c>
      <c r="F1593" s="181">
        <v>3.7391999999999999</v>
      </c>
      <c r="G1593" s="181">
        <v>3.7054</v>
      </c>
      <c r="H1593" s="181">
        <v>3.6840999999999999</v>
      </c>
      <c r="I1593" s="181">
        <v>3.5992999999999999</v>
      </c>
      <c r="J1593" s="181">
        <v>3.5337999999999998</v>
      </c>
      <c r="K1593" s="181">
        <v>3.4472999999999998</v>
      </c>
      <c r="L1593" s="181">
        <v>3.4630000000000001</v>
      </c>
      <c r="M1593" s="181">
        <v>3.3795999999999999</v>
      </c>
      <c r="N1593" s="181">
        <v>3.3672</v>
      </c>
      <c r="O1593" s="181"/>
      <c r="P1593" s="181"/>
      <c r="Q1593" s="181">
        <v>3.5457000000000001</v>
      </c>
      <c r="R1593" s="181">
        <v>3.2608999999999999</v>
      </c>
      <c r="S1593" s="124" t="s">
        <v>1901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1226</v>
      </c>
      <c r="B1594" s="177" t="s">
        <v>1268</v>
      </c>
      <c r="C1594" s="177">
        <v>147739</v>
      </c>
      <c r="D1594" s="180">
        <v>44679</v>
      </c>
      <c r="E1594" s="181">
        <v>1089.7596000000001</v>
      </c>
      <c r="F1594" s="181">
        <v>3.6579000000000002</v>
      </c>
      <c r="G1594" s="181">
        <v>3.6251000000000002</v>
      </c>
      <c r="H1594" s="181">
        <v>3.6031</v>
      </c>
      <c r="I1594" s="181">
        <v>3.5181</v>
      </c>
      <c r="J1594" s="181">
        <v>3.4550999999999998</v>
      </c>
      <c r="K1594" s="181">
        <v>3.3618999999999999</v>
      </c>
      <c r="L1594" s="181">
        <v>3.3740999999999999</v>
      </c>
      <c r="M1594" s="181">
        <v>3.2890999999999999</v>
      </c>
      <c r="N1594" s="181">
        <v>3.2759</v>
      </c>
      <c r="O1594" s="181"/>
      <c r="P1594" s="181"/>
      <c r="Q1594" s="181">
        <v>3.4462000000000002</v>
      </c>
      <c r="R1594" s="181">
        <v>3.1652</v>
      </c>
      <c r="S1594" s="124" t="s">
        <v>1901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1226</v>
      </c>
      <c r="B1595" s="177" t="s">
        <v>1269</v>
      </c>
      <c r="C1595" s="177">
        <v>145810</v>
      </c>
      <c r="D1595" s="180">
        <v>44679</v>
      </c>
      <c r="E1595" s="181">
        <v>114.42789999999999</v>
      </c>
      <c r="F1595" s="181">
        <v>3.7004999999999999</v>
      </c>
      <c r="G1595" s="181">
        <v>3.6905999999999999</v>
      </c>
      <c r="H1595" s="181">
        <v>3.6617000000000002</v>
      </c>
      <c r="I1595" s="181">
        <v>3.6118999999999999</v>
      </c>
      <c r="J1595" s="181">
        <v>3.6972999999999998</v>
      </c>
      <c r="K1595" s="181">
        <v>3.4729999999999999</v>
      </c>
      <c r="L1595" s="181">
        <v>3.4672999999999998</v>
      </c>
      <c r="M1595" s="181">
        <v>3.36</v>
      </c>
      <c r="N1595" s="181">
        <v>3.3334000000000001</v>
      </c>
      <c r="O1595" s="181">
        <v>3.8144</v>
      </c>
      <c r="P1595" s="181"/>
      <c r="Q1595" s="181">
        <v>4.0906000000000002</v>
      </c>
      <c r="R1595" s="181">
        <v>3.2031000000000001</v>
      </c>
      <c r="S1595" s="124" t="s">
        <v>1901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1226</v>
      </c>
      <c r="B1596" s="177" t="s">
        <v>1270</v>
      </c>
      <c r="C1596" s="177">
        <v>145811</v>
      </c>
      <c r="D1596" s="180">
        <v>44679</v>
      </c>
      <c r="E1596" s="181">
        <v>114.0487</v>
      </c>
      <c r="F1596" s="181">
        <v>3.6168</v>
      </c>
      <c r="G1596" s="181">
        <v>3.6067999999999998</v>
      </c>
      <c r="H1596" s="181">
        <v>3.5777000000000001</v>
      </c>
      <c r="I1596" s="181">
        <v>3.5234000000000001</v>
      </c>
      <c r="J1596" s="181">
        <v>3.4624000000000001</v>
      </c>
      <c r="K1596" s="181">
        <v>3.3288000000000002</v>
      </c>
      <c r="L1596" s="181">
        <v>3.3492999999999999</v>
      </c>
      <c r="M1596" s="181">
        <v>3.25</v>
      </c>
      <c r="N1596" s="181">
        <v>3.2269999999999999</v>
      </c>
      <c r="O1596" s="181">
        <v>3.7122999999999999</v>
      </c>
      <c r="P1596" s="181"/>
      <c r="Q1596" s="181">
        <v>3.9878999999999998</v>
      </c>
      <c r="R1596" s="181">
        <v>3.1021999999999998</v>
      </c>
      <c r="S1596" s="124" t="s">
        <v>1901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1226</v>
      </c>
      <c r="B1597" s="177" t="s">
        <v>1271</v>
      </c>
      <c r="C1597" s="177">
        <v>147606</v>
      </c>
      <c r="D1597" s="180">
        <v>44679</v>
      </c>
      <c r="E1597" s="181">
        <v>1100.3148000000001</v>
      </c>
      <c r="F1597" s="181">
        <v>3.7389000000000001</v>
      </c>
      <c r="G1597" s="181">
        <v>3.577</v>
      </c>
      <c r="H1597" s="181">
        <v>3.5647000000000002</v>
      </c>
      <c r="I1597" s="181">
        <v>3.5661999999999998</v>
      </c>
      <c r="J1597" s="181">
        <v>3.5211000000000001</v>
      </c>
      <c r="K1597" s="181">
        <v>3.4060999999999999</v>
      </c>
      <c r="L1597" s="181">
        <v>3.4346000000000001</v>
      </c>
      <c r="M1597" s="181">
        <v>3.3649</v>
      </c>
      <c r="N1597" s="181">
        <v>3.3574999999999999</v>
      </c>
      <c r="O1597" s="181"/>
      <c r="P1597" s="181"/>
      <c r="Q1597" s="181">
        <v>3.6435</v>
      </c>
      <c r="R1597" s="181">
        <v>3.2511999999999999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1226</v>
      </c>
      <c r="B1598" s="177" t="s">
        <v>1272</v>
      </c>
      <c r="C1598" s="177">
        <v>147600</v>
      </c>
      <c r="D1598" s="180">
        <v>44679</v>
      </c>
      <c r="E1598" s="181">
        <v>1097.8166000000001</v>
      </c>
      <c r="F1598" s="181">
        <v>3.6776</v>
      </c>
      <c r="G1598" s="181">
        <v>3.5152999999999999</v>
      </c>
      <c r="H1598" s="181">
        <v>3.5032999999999999</v>
      </c>
      <c r="I1598" s="181">
        <v>3.5059</v>
      </c>
      <c r="J1598" s="181">
        <v>3.4603000000000002</v>
      </c>
      <c r="K1598" s="181">
        <v>3.3452000000000002</v>
      </c>
      <c r="L1598" s="181">
        <v>3.3767999999999998</v>
      </c>
      <c r="M1598" s="181">
        <v>3.3090000000000002</v>
      </c>
      <c r="N1598" s="181">
        <v>3.3022</v>
      </c>
      <c r="O1598" s="181"/>
      <c r="P1598" s="181"/>
      <c r="Q1598" s="181">
        <v>3.5554000000000001</v>
      </c>
      <c r="R1598" s="181">
        <v>3.1728999999999998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1226</v>
      </c>
      <c r="B1599" s="177" t="s">
        <v>1273</v>
      </c>
      <c r="C1599" s="177">
        <v>119833</v>
      </c>
      <c r="D1599" s="180">
        <v>44679</v>
      </c>
      <c r="E1599" s="181">
        <v>3470.6556</v>
      </c>
      <c r="F1599" s="181">
        <v>3.6812</v>
      </c>
      <c r="G1599" s="181">
        <v>3.6648000000000001</v>
      </c>
      <c r="H1599" s="181">
        <v>3.6476999999999999</v>
      </c>
      <c r="I1599" s="181">
        <v>3.6036999999999999</v>
      </c>
      <c r="J1599" s="181">
        <v>3.5005000000000002</v>
      </c>
      <c r="K1599" s="181">
        <v>3.3767</v>
      </c>
      <c r="L1599" s="181">
        <v>3.3948999999999998</v>
      </c>
      <c r="M1599" s="181">
        <v>3.3132000000000001</v>
      </c>
      <c r="N1599" s="181">
        <v>3.3008000000000002</v>
      </c>
      <c r="O1599" s="181">
        <v>3.7629000000000001</v>
      </c>
      <c r="P1599" s="181">
        <v>4.7176</v>
      </c>
      <c r="Q1599" s="181">
        <v>6.2359</v>
      </c>
      <c r="R1599" s="181">
        <v>3.1758000000000002</v>
      </c>
      <c r="S1599" s="124" t="s">
        <v>1901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1226</v>
      </c>
      <c r="B1600" s="177" t="s">
        <v>1274</v>
      </c>
      <c r="C1600" s="177">
        <v>101206</v>
      </c>
      <c r="D1600" s="180">
        <v>44679</v>
      </c>
      <c r="E1600" s="181">
        <v>3434.2788</v>
      </c>
      <c r="F1600" s="181">
        <v>3.6012</v>
      </c>
      <c r="G1600" s="181">
        <v>3.5844999999999998</v>
      </c>
      <c r="H1600" s="181">
        <v>3.5674000000000001</v>
      </c>
      <c r="I1600" s="181">
        <v>3.5236000000000001</v>
      </c>
      <c r="J1600" s="181">
        <v>3.4203000000000001</v>
      </c>
      <c r="K1600" s="181">
        <v>3.2959000000000001</v>
      </c>
      <c r="L1600" s="181">
        <v>3.3134000000000001</v>
      </c>
      <c r="M1600" s="181">
        <v>3.2323</v>
      </c>
      <c r="N1600" s="181">
        <v>3.2214999999999998</v>
      </c>
      <c r="O1600" s="181">
        <v>3.6879</v>
      </c>
      <c r="P1600" s="181">
        <v>4.6388999999999996</v>
      </c>
      <c r="Q1600" s="181">
        <v>6.4954000000000001</v>
      </c>
      <c r="R1600" s="181">
        <v>3.1000999999999999</v>
      </c>
      <c r="S1600" s="124" t="s">
        <v>1901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1226</v>
      </c>
      <c r="B1601" s="177" t="s">
        <v>1275</v>
      </c>
      <c r="C1601" s="177">
        <v>146963</v>
      </c>
      <c r="D1601" s="180">
        <v>44679</v>
      </c>
      <c r="E1601" s="181">
        <v>1132.8551</v>
      </c>
      <c r="F1601" s="181">
        <v>3.6926999999999999</v>
      </c>
      <c r="G1601" s="181">
        <v>3.6720000000000002</v>
      </c>
      <c r="H1601" s="181">
        <v>3.6475</v>
      </c>
      <c r="I1601" s="181">
        <v>3.5640000000000001</v>
      </c>
      <c r="J1601" s="181">
        <v>3.4649999999999999</v>
      </c>
      <c r="K1601" s="181">
        <v>3.3603000000000001</v>
      </c>
      <c r="L1601" s="181">
        <v>3.3626</v>
      </c>
      <c r="M1601" s="181">
        <v>3.2837999999999998</v>
      </c>
      <c r="N1601" s="181">
        <v>3.2706</v>
      </c>
      <c r="O1601" s="181">
        <v>3.7948</v>
      </c>
      <c r="P1601" s="181"/>
      <c r="Q1601" s="181">
        <v>4.093</v>
      </c>
      <c r="R1601" s="181">
        <v>3.1509999999999998</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1226</v>
      </c>
      <c r="B1602" s="177" t="s">
        <v>1276</v>
      </c>
      <c r="C1602" s="177">
        <v>146959</v>
      </c>
      <c r="D1602" s="180">
        <v>44679</v>
      </c>
      <c r="E1602" s="181">
        <v>1129.0867000000001</v>
      </c>
      <c r="F1602" s="181">
        <v>3.5821999999999998</v>
      </c>
      <c r="G1602" s="181">
        <v>3.5602</v>
      </c>
      <c r="H1602" s="181">
        <v>3.5348000000000002</v>
      </c>
      <c r="I1602" s="181">
        <v>3.4510999999999998</v>
      </c>
      <c r="J1602" s="181">
        <v>3.3515999999999999</v>
      </c>
      <c r="K1602" s="181">
        <v>3.2463000000000002</v>
      </c>
      <c r="L1602" s="181">
        <v>3.2477</v>
      </c>
      <c r="M1602" s="181">
        <v>3.1680000000000001</v>
      </c>
      <c r="N1602" s="181">
        <v>3.1505000000000001</v>
      </c>
      <c r="O1602" s="181">
        <v>3.6833999999999998</v>
      </c>
      <c r="P1602" s="181"/>
      <c r="Q1602" s="181">
        <v>3.9815999999999998</v>
      </c>
      <c r="R1602" s="181">
        <v>3.0383</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1226</v>
      </c>
      <c r="B1603" s="177" t="s">
        <v>1277</v>
      </c>
      <c r="C1603" s="177">
        <v>146980</v>
      </c>
      <c r="D1603" s="180">
        <v>44679</v>
      </c>
      <c r="E1603" s="181">
        <v>1124.4694</v>
      </c>
      <c r="F1603" s="181">
        <v>3.7235</v>
      </c>
      <c r="G1603" s="181">
        <v>3.7134</v>
      </c>
      <c r="H1603" s="181">
        <v>3.6724000000000001</v>
      </c>
      <c r="I1603" s="181">
        <v>3.6034000000000002</v>
      </c>
      <c r="J1603" s="181">
        <v>3.5041000000000002</v>
      </c>
      <c r="K1603" s="181">
        <v>3.3792</v>
      </c>
      <c r="L1603" s="181">
        <v>3.4034</v>
      </c>
      <c r="M1603" s="181">
        <v>3.3168000000000002</v>
      </c>
      <c r="N1603" s="181">
        <v>3.3031000000000001</v>
      </c>
      <c r="O1603" s="181">
        <v>3.7892999999999999</v>
      </c>
      <c r="P1603" s="181"/>
      <c r="Q1603" s="181">
        <v>3.8576999999999999</v>
      </c>
      <c r="R1603" s="181">
        <v>3.1964999999999999</v>
      </c>
      <c r="S1603" s="124" t="s">
        <v>1901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1226</v>
      </c>
      <c r="B1604" s="177" t="s">
        <v>1278</v>
      </c>
      <c r="C1604" s="177">
        <v>146977</v>
      </c>
      <c r="D1604" s="180">
        <v>44679</v>
      </c>
      <c r="E1604" s="181">
        <v>1120.8335</v>
      </c>
      <c r="F1604" s="181">
        <v>3.6118000000000001</v>
      </c>
      <c r="G1604" s="181">
        <v>3.6006</v>
      </c>
      <c r="H1604" s="181">
        <v>3.5590000000000002</v>
      </c>
      <c r="I1604" s="181">
        <v>3.4903</v>
      </c>
      <c r="J1604" s="181">
        <v>3.3952</v>
      </c>
      <c r="K1604" s="181">
        <v>3.2747000000000002</v>
      </c>
      <c r="L1604" s="181">
        <v>3.3001</v>
      </c>
      <c r="M1604" s="181">
        <v>3.2132999999999998</v>
      </c>
      <c r="N1604" s="181">
        <v>3.1989999999999998</v>
      </c>
      <c r="O1604" s="181">
        <v>3.6806000000000001</v>
      </c>
      <c r="P1604" s="181"/>
      <c r="Q1604" s="181">
        <v>3.7490000000000001</v>
      </c>
      <c r="R1604" s="181">
        <v>3.0874000000000001</v>
      </c>
      <c r="S1604" s="124" t="s">
        <v>1901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1226</v>
      </c>
      <c r="B1605" s="177" t="s">
        <v>1279</v>
      </c>
      <c r="C1605" s="177">
        <v>147003</v>
      </c>
      <c r="D1605" s="180">
        <v>44679</v>
      </c>
      <c r="E1605" s="181">
        <v>1122.3662999999999</v>
      </c>
      <c r="F1605" s="181">
        <v>3.7467999999999999</v>
      </c>
      <c r="G1605" s="181">
        <v>3.7128000000000001</v>
      </c>
      <c r="H1605" s="181">
        <v>3.7183999999999999</v>
      </c>
      <c r="I1605" s="181">
        <v>3.6415999999999999</v>
      </c>
      <c r="J1605" s="181">
        <v>3.5670999999999999</v>
      </c>
      <c r="K1605" s="181">
        <v>3.3845999999999998</v>
      </c>
      <c r="L1605" s="181">
        <v>3.4321000000000002</v>
      </c>
      <c r="M1605" s="181">
        <v>3.3420999999999998</v>
      </c>
      <c r="N1605" s="181">
        <v>3.3191000000000002</v>
      </c>
      <c r="O1605" s="181">
        <v>3.7339000000000002</v>
      </c>
      <c r="P1605" s="181"/>
      <c r="Q1605" s="181">
        <v>3.8006000000000002</v>
      </c>
      <c r="R1605" s="181">
        <v>3.1781999999999999</v>
      </c>
      <c r="S1605" s="124" t="s">
        <v>1901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1226</v>
      </c>
      <c r="B1606" s="177" t="s">
        <v>1280</v>
      </c>
      <c r="C1606" s="177">
        <v>146997</v>
      </c>
      <c r="D1606" s="180">
        <v>44679</v>
      </c>
      <c r="E1606" s="181">
        <v>1118.9525000000001</v>
      </c>
      <c r="F1606" s="181">
        <v>3.6473</v>
      </c>
      <c r="G1606" s="181">
        <v>3.6120999999999999</v>
      </c>
      <c r="H1606" s="181">
        <v>3.6172</v>
      </c>
      <c r="I1606" s="181">
        <v>3.5402999999999998</v>
      </c>
      <c r="J1606" s="181">
        <v>3.4664999999999999</v>
      </c>
      <c r="K1606" s="181">
        <v>3.2839</v>
      </c>
      <c r="L1606" s="181">
        <v>3.3304999999999998</v>
      </c>
      <c r="M1606" s="181">
        <v>3.2397</v>
      </c>
      <c r="N1606" s="181">
        <v>3.2179000000000002</v>
      </c>
      <c r="O1606" s="181">
        <v>3.6318000000000001</v>
      </c>
      <c r="P1606" s="181"/>
      <c r="Q1606" s="181">
        <v>3.6983999999999999</v>
      </c>
      <c r="R1606" s="181">
        <v>3.0771999999999999</v>
      </c>
      <c r="S1606" s="124" t="s">
        <v>1901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1226</v>
      </c>
      <c r="B1607" s="177" t="s">
        <v>1281</v>
      </c>
      <c r="C1607" s="177">
        <v>120785</v>
      </c>
      <c r="D1607" s="180">
        <v>44679</v>
      </c>
      <c r="E1607" s="181">
        <v>2917.8762999999999</v>
      </c>
      <c r="F1607" s="181">
        <v>3.7544</v>
      </c>
      <c r="G1607" s="181">
        <v>3.7138</v>
      </c>
      <c r="H1607" s="181">
        <v>3.6932999999999998</v>
      </c>
      <c r="I1607" s="181">
        <v>3.6200999999999999</v>
      </c>
      <c r="J1607" s="181">
        <v>3.5297999999999998</v>
      </c>
      <c r="K1607" s="181">
        <v>3.3849</v>
      </c>
      <c r="L1607" s="181">
        <v>3.4098000000000002</v>
      </c>
      <c r="M1607" s="181">
        <v>3.3290000000000002</v>
      </c>
      <c r="N1607" s="181">
        <v>3.3125</v>
      </c>
      <c r="O1607" s="181">
        <v>3.7927</v>
      </c>
      <c r="P1607" s="181">
        <v>4.6761999999999997</v>
      </c>
      <c r="Q1607" s="181">
        <v>6.3304999999999998</v>
      </c>
      <c r="R1607" s="181">
        <v>3.1924999999999999</v>
      </c>
      <c r="S1607" s="124" t="s">
        <v>1901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1226</v>
      </c>
      <c r="B1608" s="177" t="s">
        <v>1282</v>
      </c>
      <c r="C1608" s="177">
        <v>100814</v>
      </c>
      <c r="D1608" s="180">
        <v>44679</v>
      </c>
      <c r="E1608" s="181">
        <v>2891.1862999999998</v>
      </c>
      <c r="F1608" s="181">
        <v>3.6943000000000001</v>
      </c>
      <c r="G1608" s="181">
        <v>3.6537999999999999</v>
      </c>
      <c r="H1608" s="181">
        <v>3.6334</v>
      </c>
      <c r="I1608" s="181">
        <v>3.5600999999999998</v>
      </c>
      <c r="J1608" s="181">
        <v>3.4691000000000001</v>
      </c>
      <c r="K1608" s="181">
        <v>3.3241999999999998</v>
      </c>
      <c r="L1608" s="181">
        <v>3.3487</v>
      </c>
      <c r="M1608" s="181">
        <v>3.2673999999999999</v>
      </c>
      <c r="N1608" s="181">
        <v>3.2504</v>
      </c>
      <c r="O1608" s="181">
        <v>3.7227000000000001</v>
      </c>
      <c r="P1608" s="181">
        <v>4.5890000000000004</v>
      </c>
      <c r="Q1608" s="181">
        <v>5.9405000000000001</v>
      </c>
      <c r="R1608" s="181">
        <v>3.1309</v>
      </c>
      <c r="S1608" s="124" t="s">
        <v>1901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1226</v>
      </c>
      <c r="B1609" s="177" t="s">
        <v>1977</v>
      </c>
      <c r="C1609" s="177">
        <v>147593</v>
      </c>
      <c r="D1609" s="180">
        <v>44679</v>
      </c>
      <c r="E1609" s="181">
        <v>1095.1972000000001</v>
      </c>
      <c r="F1609" s="181">
        <v>3.5996999999999999</v>
      </c>
      <c r="G1609" s="181">
        <v>3.5981999999999998</v>
      </c>
      <c r="H1609" s="181">
        <v>3.5928</v>
      </c>
      <c r="I1609" s="181">
        <v>3.52</v>
      </c>
      <c r="J1609" s="181">
        <v>3.4180999999999999</v>
      </c>
      <c r="K1609" s="181">
        <v>3.1991999999999998</v>
      </c>
      <c r="L1609" s="181">
        <v>3.2097000000000002</v>
      </c>
      <c r="M1609" s="181">
        <v>3.1232000000000002</v>
      </c>
      <c r="N1609" s="181">
        <v>3.1692999999999998</v>
      </c>
      <c r="O1609" s="181"/>
      <c r="P1609" s="181"/>
      <c r="Q1609" s="181">
        <v>3.4483999999999999</v>
      </c>
      <c r="R1609" s="181">
        <v>3.0512999999999999</v>
      </c>
      <c r="S1609" s="124" t="s">
        <v>1901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1226</v>
      </c>
      <c r="B1610" s="177" t="s">
        <v>1978</v>
      </c>
      <c r="C1610" s="177">
        <v>147590</v>
      </c>
      <c r="D1610" s="180">
        <v>44679</v>
      </c>
      <c r="E1610" s="181">
        <v>1093.2527</v>
      </c>
      <c r="F1610" s="181">
        <v>3.5192999999999999</v>
      </c>
      <c r="G1610" s="181">
        <v>3.5278</v>
      </c>
      <c r="H1610" s="181">
        <v>3.5165000000000002</v>
      </c>
      <c r="I1610" s="181">
        <v>3.4405999999999999</v>
      </c>
      <c r="J1610" s="181">
        <v>3.343</v>
      </c>
      <c r="K1610" s="181">
        <v>3.1168</v>
      </c>
      <c r="L1610" s="181">
        <v>3.1280000000000001</v>
      </c>
      <c r="M1610" s="181">
        <v>3.0449000000000002</v>
      </c>
      <c r="N1610" s="181">
        <v>3.0891000000000002</v>
      </c>
      <c r="O1610" s="181"/>
      <c r="P1610" s="181"/>
      <c r="Q1610" s="181">
        <v>3.3799000000000001</v>
      </c>
      <c r="R1610" s="181">
        <v>2.9803999999999999</v>
      </c>
      <c r="S1610" s="124" t="s">
        <v>1901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3.6540637931034503</v>
      </c>
      <c r="G1611" s="183">
        <v>3.6306413793103438</v>
      </c>
      <c r="H1611" s="183">
        <v>3.6075862068965514</v>
      </c>
      <c r="I1611" s="183">
        <v>3.5514879310344831</v>
      </c>
      <c r="J1611" s="183">
        <v>3.4720896551724123</v>
      </c>
      <c r="K1611" s="183">
        <v>3.3374586206896542</v>
      </c>
      <c r="L1611" s="183">
        <v>3.363181034482758</v>
      </c>
      <c r="M1611" s="183">
        <v>3.277924137931036</v>
      </c>
      <c r="N1611" s="183">
        <v>3.2636327586206901</v>
      </c>
      <c r="O1611" s="183">
        <v>3.7305466666666671</v>
      </c>
      <c r="P1611" s="183">
        <v>4.6234874999999995</v>
      </c>
      <c r="Q1611" s="183">
        <v>4.0428206896551702</v>
      </c>
      <c r="R1611" s="183">
        <v>3.1446844827586213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3.6664500000000002</v>
      </c>
      <c r="G1612" s="183">
        <v>3.6424500000000002</v>
      </c>
      <c r="H1612" s="183">
        <v>3.61605</v>
      </c>
      <c r="I1612" s="183">
        <v>3.5568999999999997</v>
      </c>
      <c r="J1612" s="183">
        <v>3.4657499999999999</v>
      </c>
      <c r="K1612" s="183">
        <v>3.3395000000000001</v>
      </c>
      <c r="L1612" s="183">
        <v>3.36145</v>
      </c>
      <c r="M1612" s="183">
        <v>3.2813499999999998</v>
      </c>
      <c r="N1612" s="183">
        <v>3.2668999999999997</v>
      </c>
      <c r="O1612" s="183">
        <v>3.7454999999999998</v>
      </c>
      <c r="P1612" s="183">
        <v>4.6575499999999996</v>
      </c>
      <c r="Q1612" s="183">
        <v>3.7501500000000001</v>
      </c>
      <c r="R1612" s="183">
        <v>3.15415</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1283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1284</v>
      </c>
      <c r="B1615" s="177" t="s">
        <v>1285</v>
      </c>
      <c r="C1615" s="177">
        <v>100058</v>
      </c>
      <c r="D1615" s="180">
        <v>44679</v>
      </c>
      <c r="E1615" s="181">
        <v>65.636499999999998</v>
      </c>
      <c r="F1615" s="181">
        <v>-52.752499999999998</v>
      </c>
      <c r="G1615" s="181">
        <v>-28.276299999999999</v>
      </c>
      <c r="H1615" s="181">
        <v>-3.3740999999999999</v>
      </c>
      <c r="I1615" s="181">
        <v>3.0066000000000002</v>
      </c>
      <c r="J1615" s="181">
        <v>-9.3941999999999997</v>
      </c>
      <c r="K1615" s="181">
        <v>-0.34760000000000002</v>
      </c>
      <c r="L1615" s="181">
        <v>0.2717</v>
      </c>
      <c r="M1615" s="181">
        <v>2.5045999999999999</v>
      </c>
      <c r="N1615" s="181">
        <v>3.1150000000000002</v>
      </c>
      <c r="O1615" s="181">
        <v>8.0091000000000001</v>
      </c>
      <c r="P1615" s="181">
        <v>7.2385999999999999</v>
      </c>
      <c r="Q1615" s="181">
        <v>8.6972000000000005</v>
      </c>
      <c r="R1615" s="181">
        <v>4.3525</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1284</v>
      </c>
      <c r="B1616" s="177" t="s">
        <v>1845</v>
      </c>
      <c r="C1616" s="177">
        <v>119605</v>
      </c>
      <c r="D1616" s="180">
        <v>44679</v>
      </c>
      <c r="E1616" s="181">
        <v>69.086200000000005</v>
      </c>
      <c r="F1616" s="181">
        <v>-52.124000000000002</v>
      </c>
      <c r="G1616" s="181">
        <v>-27.6389</v>
      </c>
      <c r="H1616" s="181">
        <v>-2.7231999999999998</v>
      </c>
      <c r="I1616" s="181">
        <v>3.6543999999999999</v>
      </c>
      <c r="J1616" s="181">
        <v>-8.7490000000000006</v>
      </c>
      <c r="K1616" s="181">
        <v>0.3014</v>
      </c>
      <c r="L1616" s="181">
        <v>0.92300000000000004</v>
      </c>
      <c r="M1616" s="181">
        <v>3.1678000000000002</v>
      </c>
      <c r="N1616" s="181">
        <v>3.8007</v>
      </c>
      <c r="O1616" s="181">
        <v>8.6844000000000001</v>
      </c>
      <c r="P1616" s="181">
        <v>7.8808999999999996</v>
      </c>
      <c r="Q1616" s="181">
        <v>9.2911999999999999</v>
      </c>
      <c r="R1616" s="181">
        <v>5.0179999999999998</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1284</v>
      </c>
      <c r="B1617" s="177" t="s">
        <v>1286</v>
      </c>
      <c r="C1617" s="177"/>
      <c r="D1617" s="180">
        <v>44679</v>
      </c>
      <c r="E1617" s="181">
        <v>69.086200000000005</v>
      </c>
      <c r="F1617" s="181">
        <v>-52.124000000000002</v>
      </c>
      <c r="G1617" s="181">
        <v>-27.6389</v>
      </c>
      <c r="H1617" s="181">
        <v>-2.7231999999999998</v>
      </c>
      <c r="I1617" s="181">
        <v>3.6543999999999999</v>
      </c>
      <c r="J1617" s="181">
        <v>-8.7490000000000006</v>
      </c>
      <c r="K1617" s="181">
        <v>0.3014</v>
      </c>
      <c r="L1617" s="181">
        <v>0.92300000000000004</v>
      </c>
      <c r="M1617" s="181">
        <v>3.1678000000000002</v>
      </c>
      <c r="N1617" s="181">
        <v>3.8007</v>
      </c>
      <c r="O1617" s="181">
        <v>8.6844000000000001</v>
      </c>
      <c r="P1617" s="181">
        <v>7.8808999999999996</v>
      </c>
      <c r="Q1617" s="181">
        <v>9.2911999999999999</v>
      </c>
      <c r="R1617" s="181">
        <v>5.0179999999999998</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1284</v>
      </c>
      <c r="B1618" s="177" t="s">
        <v>1287</v>
      </c>
      <c r="C1618" s="177">
        <v>120447</v>
      </c>
      <c r="D1618" s="180">
        <v>44679</v>
      </c>
      <c r="E1618" s="181">
        <v>21.3308</v>
      </c>
      <c r="F1618" s="181">
        <v>-35.557099999999998</v>
      </c>
      <c r="G1618" s="181">
        <v>-13.6168</v>
      </c>
      <c r="H1618" s="181">
        <v>4.9180999999999999</v>
      </c>
      <c r="I1618" s="181">
        <v>5.8433000000000002</v>
      </c>
      <c r="J1618" s="181">
        <v>-4.1856</v>
      </c>
      <c r="K1618" s="181">
        <v>0.34060000000000001</v>
      </c>
      <c r="L1618" s="181">
        <v>0.3579</v>
      </c>
      <c r="M1618" s="181">
        <v>2.5735999999999999</v>
      </c>
      <c r="N1618" s="181">
        <v>2.6684000000000001</v>
      </c>
      <c r="O1618" s="181">
        <v>8.8236000000000008</v>
      </c>
      <c r="P1618" s="181">
        <v>7.3731999999999998</v>
      </c>
      <c r="Q1618" s="181">
        <v>7.6933999999999996</v>
      </c>
      <c r="R1618" s="181">
        <v>4.6070000000000002</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1284</v>
      </c>
      <c r="B1619" s="177" t="s">
        <v>1288</v>
      </c>
      <c r="C1619" s="177">
        <v>116471</v>
      </c>
      <c r="D1619" s="180">
        <v>44679</v>
      </c>
      <c r="E1619" s="181">
        <v>20.319199999999999</v>
      </c>
      <c r="F1619" s="181">
        <v>-36.2498</v>
      </c>
      <c r="G1619" s="181">
        <v>-14.2342</v>
      </c>
      <c r="H1619" s="181">
        <v>4.3148</v>
      </c>
      <c r="I1619" s="181">
        <v>5.2446000000000002</v>
      </c>
      <c r="J1619" s="181">
        <v>-4.79</v>
      </c>
      <c r="K1619" s="181">
        <v>-0.26329999999999998</v>
      </c>
      <c r="L1619" s="181">
        <v>-0.2445</v>
      </c>
      <c r="M1619" s="181">
        <v>1.9604999999999999</v>
      </c>
      <c r="N1619" s="181">
        <v>2.0516999999999999</v>
      </c>
      <c r="O1619" s="181">
        <v>8.2421000000000006</v>
      </c>
      <c r="P1619" s="181">
        <v>6.8091999999999997</v>
      </c>
      <c r="Q1619" s="181">
        <v>7.1483999999999996</v>
      </c>
      <c r="R1619" s="181">
        <v>4.0042999999999997</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1284</v>
      </c>
      <c r="B1620" s="177" t="s">
        <v>2029</v>
      </c>
      <c r="C1620" s="177">
        <v>119341</v>
      </c>
      <c r="D1620" s="180">
        <v>44679</v>
      </c>
      <c r="E1620" s="181">
        <v>36.5137</v>
      </c>
      <c r="F1620" s="181">
        <v>-50.511000000000003</v>
      </c>
      <c r="G1620" s="181">
        <v>-19.760400000000001</v>
      </c>
      <c r="H1620" s="181">
        <v>2.4573999999999998</v>
      </c>
      <c r="I1620" s="181">
        <v>5.1356000000000002</v>
      </c>
      <c r="J1620" s="181">
        <v>-9.1823999999999995</v>
      </c>
      <c r="K1620" s="181">
        <v>-1.7428999999999999</v>
      </c>
      <c r="L1620" s="181">
        <v>-1.264</v>
      </c>
      <c r="M1620" s="181">
        <v>1.3808</v>
      </c>
      <c r="N1620" s="181">
        <v>2.1850999999999998</v>
      </c>
      <c r="O1620" s="181">
        <v>6.8396999999999997</v>
      </c>
      <c r="P1620" s="181">
        <v>6.3533999999999997</v>
      </c>
      <c r="Q1620" s="181">
        <v>7.8731999999999998</v>
      </c>
      <c r="R1620" s="181">
        <v>3.7437999999999998</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1284</v>
      </c>
      <c r="B1621" s="177" t="s">
        <v>2047</v>
      </c>
      <c r="C1621" s="177">
        <v>101187</v>
      </c>
      <c r="D1621" s="180">
        <v>44679</v>
      </c>
      <c r="E1621" s="181">
        <v>33.732599999999998</v>
      </c>
      <c r="F1621" s="181">
        <v>-51.324599999999997</v>
      </c>
      <c r="G1621" s="181">
        <v>-20.524100000000001</v>
      </c>
      <c r="H1621" s="181">
        <v>1.7009000000000001</v>
      </c>
      <c r="I1621" s="181">
        <v>4.3792999999999997</v>
      </c>
      <c r="J1621" s="181">
        <v>-9.9261999999999997</v>
      </c>
      <c r="K1621" s="181">
        <v>-2.4664000000000001</v>
      </c>
      <c r="L1621" s="181">
        <v>-2.0082</v>
      </c>
      <c r="M1621" s="181">
        <v>0.62490000000000001</v>
      </c>
      <c r="N1621" s="181">
        <v>1.4212</v>
      </c>
      <c r="O1621" s="181">
        <v>6.0229999999999997</v>
      </c>
      <c r="P1621" s="181">
        <v>5.5235000000000003</v>
      </c>
      <c r="Q1621" s="181">
        <v>6.2302</v>
      </c>
      <c r="R1621" s="181">
        <v>2.9539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1284</v>
      </c>
      <c r="B1622" s="177" t="s">
        <v>1920</v>
      </c>
      <c r="C1622" s="177">
        <v>118299</v>
      </c>
      <c r="D1622" s="180">
        <v>44679</v>
      </c>
      <c r="E1622" s="181">
        <v>64.591200000000001</v>
      </c>
      <c r="F1622" s="181">
        <v>-52.872500000000002</v>
      </c>
      <c r="G1622" s="181">
        <v>-21.604600000000001</v>
      </c>
      <c r="H1622" s="181">
        <v>0.73470000000000002</v>
      </c>
      <c r="I1622" s="181">
        <v>6.1940999999999997</v>
      </c>
      <c r="J1622" s="181">
        <v>-4.5559000000000003</v>
      </c>
      <c r="K1622" s="181">
        <v>0.7429</v>
      </c>
      <c r="L1622" s="181">
        <v>0.85470000000000002</v>
      </c>
      <c r="M1622" s="181">
        <v>2.3412000000000002</v>
      </c>
      <c r="N1622" s="181">
        <v>2.7080000000000002</v>
      </c>
      <c r="O1622" s="181">
        <v>7.5164</v>
      </c>
      <c r="P1622" s="181">
        <v>6.4650999999999996</v>
      </c>
      <c r="Q1622" s="181">
        <v>8.3946000000000005</v>
      </c>
      <c r="R1622" s="181">
        <v>4.1755000000000004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1284</v>
      </c>
      <c r="B1623" s="177" t="s">
        <v>1921</v>
      </c>
      <c r="C1623" s="177">
        <v>100597</v>
      </c>
      <c r="D1623" s="180">
        <v>44679</v>
      </c>
      <c r="E1623" s="181">
        <v>61.353499999999997</v>
      </c>
      <c r="F1623" s="181">
        <v>-53.5824</v>
      </c>
      <c r="G1623" s="181">
        <v>-22.3079</v>
      </c>
      <c r="H1623" s="181">
        <v>2.5499999999999998E-2</v>
      </c>
      <c r="I1623" s="181">
        <v>5.4816000000000003</v>
      </c>
      <c r="J1623" s="181">
        <v>-5.1112000000000002</v>
      </c>
      <c r="K1623" s="181">
        <v>0.16600000000000001</v>
      </c>
      <c r="L1623" s="181">
        <v>0.26540000000000002</v>
      </c>
      <c r="M1623" s="181">
        <v>1.6913</v>
      </c>
      <c r="N1623" s="181">
        <v>2.0242</v>
      </c>
      <c r="O1623" s="181">
        <v>6.7868000000000004</v>
      </c>
      <c r="P1623" s="181">
        <v>5.7648000000000001</v>
      </c>
      <c r="Q1623" s="181">
        <v>8.4570000000000007</v>
      </c>
      <c r="R1623" s="181">
        <v>3.4470000000000001</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1284</v>
      </c>
      <c r="B1624" s="177" t="s">
        <v>1289</v>
      </c>
      <c r="C1624" s="177">
        <v>119099</v>
      </c>
      <c r="D1624" s="180">
        <v>44679</v>
      </c>
      <c r="E1624" s="181">
        <v>79.470200000000006</v>
      </c>
      <c r="F1624" s="181">
        <v>-34.506100000000004</v>
      </c>
      <c r="G1624" s="181">
        <v>-14.297800000000001</v>
      </c>
      <c r="H1624" s="181">
        <v>-1.325</v>
      </c>
      <c r="I1624" s="181">
        <v>4.1683000000000003</v>
      </c>
      <c r="J1624" s="181">
        <v>-3.3212000000000002</v>
      </c>
      <c r="K1624" s="181">
        <v>0.46289999999999998</v>
      </c>
      <c r="L1624" s="181">
        <v>0.72740000000000005</v>
      </c>
      <c r="M1624" s="181">
        <v>2.8776000000000002</v>
      </c>
      <c r="N1624" s="181">
        <v>3.2542</v>
      </c>
      <c r="O1624" s="181">
        <v>9.0634999999999994</v>
      </c>
      <c r="P1624" s="181">
        <v>8.0083000000000002</v>
      </c>
      <c r="Q1624" s="181">
        <v>8.4206000000000003</v>
      </c>
      <c r="R1624" s="181">
        <v>5.1052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1284</v>
      </c>
      <c r="B1625" s="177" t="s">
        <v>1290</v>
      </c>
      <c r="C1625" s="177">
        <v>100084</v>
      </c>
      <c r="D1625" s="180">
        <v>44679</v>
      </c>
      <c r="E1625" s="181">
        <v>75.956999999999994</v>
      </c>
      <c r="F1625" s="181">
        <v>-35.045400000000001</v>
      </c>
      <c r="G1625" s="181">
        <v>-14.814500000000001</v>
      </c>
      <c r="H1625" s="181">
        <v>-1.8460000000000001</v>
      </c>
      <c r="I1625" s="181">
        <v>3.6478999999999999</v>
      </c>
      <c r="J1625" s="181">
        <v>-3.8395000000000001</v>
      </c>
      <c r="K1625" s="181">
        <v>-5.7700000000000001E-2</v>
      </c>
      <c r="L1625" s="181">
        <v>0.19159999999999999</v>
      </c>
      <c r="M1625" s="181">
        <v>2.3418000000000001</v>
      </c>
      <c r="N1625" s="181">
        <v>2.7176</v>
      </c>
      <c r="O1625" s="181">
        <v>8.4792000000000005</v>
      </c>
      <c r="P1625" s="181">
        <v>7.3117000000000001</v>
      </c>
      <c r="Q1625" s="181">
        <v>9.3899000000000008</v>
      </c>
      <c r="R1625" s="181">
        <v>4.5601000000000003</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1284</v>
      </c>
      <c r="B1626" s="177" t="s">
        <v>1291</v>
      </c>
      <c r="C1626" s="177">
        <v>140298</v>
      </c>
      <c r="D1626" s="180">
        <v>44679</v>
      </c>
      <c r="E1626" s="181">
        <v>20.601099999999999</v>
      </c>
      <c r="F1626" s="181">
        <v>-58.021000000000001</v>
      </c>
      <c r="G1626" s="181">
        <v>-24.342300000000002</v>
      </c>
      <c r="H1626" s="181">
        <v>3.5206</v>
      </c>
      <c r="I1626" s="181">
        <v>7.8208000000000002</v>
      </c>
      <c r="J1626" s="181">
        <v>-4.6737000000000002</v>
      </c>
      <c r="K1626" s="181">
        <v>1.3926000000000001</v>
      </c>
      <c r="L1626" s="181">
        <v>0.8387</v>
      </c>
      <c r="M1626" s="181">
        <v>3.2945000000000002</v>
      </c>
      <c r="N1626" s="181">
        <v>3.4192</v>
      </c>
      <c r="O1626" s="181">
        <v>9.3978000000000002</v>
      </c>
      <c r="P1626" s="181">
        <v>8.1868999999999996</v>
      </c>
      <c r="Q1626" s="181">
        <v>9.2045999999999992</v>
      </c>
      <c r="R1626" s="181">
        <v>6.5065999999999997</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1284</v>
      </c>
      <c r="B1627" s="177" t="s">
        <v>1292</v>
      </c>
      <c r="C1627" s="177">
        <v>140297</v>
      </c>
      <c r="D1627" s="180">
        <v>44679</v>
      </c>
      <c r="E1627" s="181">
        <v>19.773399999999999</v>
      </c>
      <c r="F1627" s="181">
        <v>-58.605800000000002</v>
      </c>
      <c r="G1627" s="181">
        <v>-24.930199999999999</v>
      </c>
      <c r="H1627" s="181">
        <v>2.8759000000000001</v>
      </c>
      <c r="I1627" s="181">
        <v>7.1708999999999996</v>
      </c>
      <c r="J1627" s="181">
        <v>-5.3170999999999999</v>
      </c>
      <c r="K1627" s="181">
        <v>0.74180000000000001</v>
      </c>
      <c r="L1627" s="181">
        <v>0.1888</v>
      </c>
      <c r="M1627" s="181">
        <v>2.6059999999999999</v>
      </c>
      <c r="N1627" s="181">
        <v>2.7056</v>
      </c>
      <c r="O1627" s="181">
        <v>8.7748000000000008</v>
      </c>
      <c r="P1627" s="181">
        <v>7.6177000000000001</v>
      </c>
      <c r="Q1627" s="181">
        <v>8.6603999999999992</v>
      </c>
      <c r="R1627" s="181">
        <v>5.8502000000000001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1284</v>
      </c>
      <c r="B1628" s="177" t="s">
        <v>1293</v>
      </c>
      <c r="C1628" s="177">
        <v>100493</v>
      </c>
      <c r="D1628" s="180">
        <v>44679</v>
      </c>
      <c r="E1628" s="181">
        <v>48.646599999999999</v>
      </c>
      <c r="F1628" s="181">
        <v>-33.208500000000001</v>
      </c>
      <c r="G1628" s="181">
        <v>-15.112399999999999</v>
      </c>
      <c r="H1628" s="181">
        <v>-1.4787999999999999</v>
      </c>
      <c r="I1628" s="181">
        <v>4.3445</v>
      </c>
      <c r="J1628" s="181">
        <v>-4.7272999999999996</v>
      </c>
      <c r="K1628" s="181">
        <v>0.99529999999999996</v>
      </c>
      <c r="L1628" s="181">
        <v>0.91069999999999995</v>
      </c>
      <c r="M1628" s="181">
        <v>2.4487999999999999</v>
      </c>
      <c r="N1628" s="181">
        <v>2.4893999999999998</v>
      </c>
      <c r="O1628" s="181">
        <v>5.5507999999999997</v>
      </c>
      <c r="P1628" s="181">
        <v>4.7671999999999999</v>
      </c>
      <c r="Q1628" s="181">
        <v>8.0624000000000002</v>
      </c>
      <c r="R1628" s="181">
        <v>2.7383000000000002</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1284</v>
      </c>
      <c r="B1629" s="177" t="s">
        <v>1294</v>
      </c>
      <c r="C1629" s="177">
        <v>118498</v>
      </c>
      <c r="D1629" s="180">
        <v>44679</v>
      </c>
      <c r="E1629" s="181">
        <v>52.473599999999998</v>
      </c>
      <c r="F1629" s="181">
        <v>-32.732799999999997</v>
      </c>
      <c r="G1629" s="181">
        <v>-14.6592</v>
      </c>
      <c r="H1629" s="181">
        <v>-1.0233000000000001</v>
      </c>
      <c r="I1629" s="181">
        <v>4.8044000000000002</v>
      </c>
      <c r="J1629" s="181">
        <v>-4.2724000000000002</v>
      </c>
      <c r="K1629" s="181">
        <v>1.4536</v>
      </c>
      <c r="L1629" s="181">
        <v>1.3711</v>
      </c>
      <c r="M1629" s="181">
        <v>2.9148000000000001</v>
      </c>
      <c r="N1629" s="181">
        <v>2.9525999999999999</v>
      </c>
      <c r="O1629" s="181">
        <v>6.0467000000000004</v>
      </c>
      <c r="P1629" s="181">
        <v>5.4664000000000001</v>
      </c>
      <c r="Q1629" s="181">
        <v>7.4598000000000004</v>
      </c>
      <c r="R1629" s="181">
        <v>3.2099000000000002</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1284</v>
      </c>
      <c r="B1630" s="177" t="s">
        <v>1295</v>
      </c>
      <c r="C1630" s="177">
        <v>101083</v>
      </c>
      <c r="D1630" s="180">
        <v>44679</v>
      </c>
      <c r="E1630" s="181">
        <v>44.378500000000003</v>
      </c>
      <c r="F1630" s="181">
        <v>-66.498699999999999</v>
      </c>
      <c r="G1630" s="181">
        <v>-26.152999999999999</v>
      </c>
      <c r="H1630" s="181">
        <v>0.11749999999999999</v>
      </c>
      <c r="I1630" s="181">
        <v>6.9229000000000003</v>
      </c>
      <c r="J1630" s="181">
        <v>-11.109</v>
      </c>
      <c r="K1630" s="181">
        <v>-1.8693</v>
      </c>
      <c r="L1630" s="181">
        <v>-1.3422000000000001</v>
      </c>
      <c r="M1630" s="181">
        <v>1.196</v>
      </c>
      <c r="N1630" s="181">
        <v>1.7398</v>
      </c>
      <c r="O1630" s="181">
        <v>6.0343999999999998</v>
      </c>
      <c r="P1630" s="181">
        <v>5.665</v>
      </c>
      <c r="Q1630" s="181">
        <v>7.4372999999999996</v>
      </c>
      <c r="R1630" s="181">
        <v>3.3658999999999999</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1284</v>
      </c>
      <c r="B1631" s="177" t="s">
        <v>1296</v>
      </c>
      <c r="C1631" s="177">
        <v>119116</v>
      </c>
      <c r="D1631" s="180">
        <v>44679</v>
      </c>
      <c r="E1631" s="181">
        <v>46.081800000000001</v>
      </c>
      <c r="F1631" s="181">
        <v>-66.018199999999993</v>
      </c>
      <c r="G1631" s="181">
        <v>-25.714200000000002</v>
      </c>
      <c r="H1631" s="181">
        <v>0.57709999999999995</v>
      </c>
      <c r="I1631" s="181">
        <v>7.3196000000000003</v>
      </c>
      <c r="J1631" s="181">
        <v>-10.7171</v>
      </c>
      <c r="K1631" s="181">
        <v>-1.4408000000000001</v>
      </c>
      <c r="L1631" s="181">
        <v>-0.90290000000000004</v>
      </c>
      <c r="M1631" s="181">
        <v>1.6476</v>
      </c>
      <c r="N1631" s="181">
        <v>2.1937000000000002</v>
      </c>
      <c r="O1631" s="181">
        <v>6.4892000000000003</v>
      </c>
      <c r="P1631" s="181">
        <v>6.0963000000000003</v>
      </c>
      <c r="Q1631" s="181">
        <v>7.8144</v>
      </c>
      <c r="R1631" s="181">
        <v>3.8258999999999999</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1284</v>
      </c>
      <c r="B1632" s="177" t="s">
        <v>1297</v>
      </c>
      <c r="C1632" s="177">
        <v>100369</v>
      </c>
      <c r="D1632" s="180">
        <v>44679</v>
      </c>
      <c r="E1632" s="181">
        <v>80.540000000000006</v>
      </c>
      <c r="F1632" s="181">
        <v>-45.353299999999997</v>
      </c>
      <c r="G1632" s="181">
        <v>-17.227</v>
      </c>
      <c r="H1632" s="181">
        <v>5.0937000000000001</v>
      </c>
      <c r="I1632" s="181">
        <v>6.7652999999999999</v>
      </c>
      <c r="J1632" s="181">
        <v>0.44169999999999998</v>
      </c>
      <c r="K1632" s="181">
        <v>4.4004000000000003</v>
      </c>
      <c r="L1632" s="181">
        <v>-0.7329</v>
      </c>
      <c r="M1632" s="181">
        <v>3.0434999999999999</v>
      </c>
      <c r="N1632" s="181">
        <v>3.1743999999999999</v>
      </c>
      <c r="O1632" s="181">
        <v>8.1316000000000006</v>
      </c>
      <c r="P1632" s="181">
        <v>7.407</v>
      </c>
      <c r="Q1632" s="181">
        <v>9.6227</v>
      </c>
      <c r="R1632" s="181">
        <v>4.8613999999999997</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1284</v>
      </c>
      <c r="B1633" s="177" t="s">
        <v>1298</v>
      </c>
      <c r="C1633" s="177">
        <v>120590</v>
      </c>
      <c r="D1633" s="180">
        <v>44679</v>
      </c>
      <c r="E1633" s="181">
        <v>85.317300000000003</v>
      </c>
      <c r="F1633" s="181">
        <v>-44.822699999999998</v>
      </c>
      <c r="G1633" s="181">
        <v>-16.661899999999999</v>
      </c>
      <c r="H1633" s="181">
        <v>5.6654999999999998</v>
      </c>
      <c r="I1633" s="181">
        <v>7.3433999999999999</v>
      </c>
      <c r="J1633" s="181">
        <v>1.0206999999999999</v>
      </c>
      <c r="K1633" s="181">
        <v>4.9881000000000002</v>
      </c>
      <c r="L1633" s="181">
        <v>-0.1386</v>
      </c>
      <c r="M1633" s="181">
        <v>3.6589999999999998</v>
      </c>
      <c r="N1633" s="181">
        <v>3.7980999999999998</v>
      </c>
      <c r="O1633" s="181">
        <v>8.7292000000000005</v>
      </c>
      <c r="P1633" s="181">
        <v>7.9991000000000003</v>
      </c>
      <c r="Q1633" s="181">
        <v>8.7624999999999993</v>
      </c>
      <c r="R1633" s="181">
        <v>5.4783999999999997</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1284</v>
      </c>
      <c r="B1634" s="177" t="s">
        <v>1299</v>
      </c>
      <c r="C1634" s="177">
        <v>118030</v>
      </c>
      <c r="D1634" s="180">
        <v>44679</v>
      </c>
      <c r="E1634" s="181">
        <v>17.346</v>
      </c>
      <c r="F1634" s="181">
        <v>-97.794499999999999</v>
      </c>
      <c r="G1634" s="181">
        <v>-46.535299999999999</v>
      </c>
      <c r="H1634" s="181">
        <v>-0.90169999999999995</v>
      </c>
      <c r="I1634" s="181">
        <v>11.8269</v>
      </c>
      <c r="J1634" s="181">
        <v>-3.0331000000000001</v>
      </c>
      <c r="K1634" s="181">
        <v>1.8436999999999999</v>
      </c>
      <c r="L1634" s="181">
        <v>-1.0328999999999999</v>
      </c>
      <c r="M1634" s="181">
        <v>0.2054</v>
      </c>
      <c r="N1634" s="181">
        <v>0.70950000000000002</v>
      </c>
      <c r="O1634" s="181">
        <v>4.8422999999999998</v>
      </c>
      <c r="P1634" s="181">
        <v>4.0816999999999997</v>
      </c>
      <c r="Q1634" s="181">
        <v>6.0635000000000003</v>
      </c>
      <c r="R1634" s="181">
        <v>2.2997000000000001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1284</v>
      </c>
      <c r="B1635" s="177" t="s">
        <v>1300</v>
      </c>
      <c r="C1635" s="177">
        <v>118341</v>
      </c>
      <c r="D1635" s="180">
        <v>44679</v>
      </c>
      <c r="E1635" s="181">
        <v>18.492899999999999</v>
      </c>
      <c r="F1635" s="181">
        <v>-97.046199999999999</v>
      </c>
      <c r="G1635" s="181">
        <v>-45.814700000000002</v>
      </c>
      <c r="H1635" s="181">
        <v>-0.14099999999999999</v>
      </c>
      <c r="I1635" s="181">
        <v>12.5914</v>
      </c>
      <c r="J1635" s="181">
        <v>-2.2623000000000002</v>
      </c>
      <c r="K1635" s="181">
        <v>2.6177000000000001</v>
      </c>
      <c r="L1635" s="181">
        <v>-0.26529999999999998</v>
      </c>
      <c r="M1635" s="181">
        <v>0.97889999999999999</v>
      </c>
      <c r="N1635" s="181">
        <v>1.4878</v>
      </c>
      <c r="O1635" s="181">
        <v>5.6920000000000002</v>
      </c>
      <c r="P1635" s="181">
        <v>4.9801000000000002</v>
      </c>
      <c r="Q1635" s="181">
        <v>6.7453000000000003</v>
      </c>
      <c r="R1635" s="181">
        <v>3.1158000000000001</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1284</v>
      </c>
      <c r="B1636" s="177" t="s">
        <v>1301</v>
      </c>
      <c r="C1636" s="177">
        <v>118464</v>
      </c>
      <c r="D1636" s="180">
        <v>44679</v>
      </c>
      <c r="E1636" s="181">
        <v>30.124700000000001</v>
      </c>
      <c r="F1636" s="181">
        <v>-78.948300000000003</v>
      </c>
      <c r="G1636" s="181">
        <v>-38.287799999999997</v>
      </c>
      <c r="H1636" s="181">
        <v>-6.5518999999999998</v>
      </c>
      <c r="I1636" s="181">
        <v>6.4386000000000001</v>
      </c>
      <c r="J1636" s="181">
        <v>-12.138400000000001</v>
      </c>
      <c r="K1636" s="181">
        <v>0.6472</v>
      </c>
      <c r="L1636" s="181">
        <v>0.84499999999999997</v>
      </c>
      <c r="M1636" s="181">
        <v>2.3159999999999998</v>
      </c>
      <c r="N1636" s="181">
        <v>3.0358999999999998</v>
      </c>
      <c r="O1636" s="181">
        <v>9.2803000000000004</v>
      </c>
      <c r="P1636" s="181">
        <v>8.0443999999999996</v>
      </c>
      <c r="Q1636" s="181">
        <v>9.3033000000000001</v>
      </c>
      <c r="R1636" s="181">
        <v>5.0804</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1284</v>
      </c>
      <c r="B1637" s="177" t="s">
        <v>1302</v>
      </c>
      <c r="C1637" s="177">
        <v>111525</v>
      </c>
      <c r="D1637" s="180">
        <v>44679</v>
      </c>
      <c r="E1637" s="181">
        <v>28.423300000000001</v>
      </c>
      <c r="F1637" s="181">
        <v>-79.444500000000005</v>
      </c>
      <c r="G1637" s="181">
        <v>-38.871000000000002</v>
      </c>
      <c r="H1637" s="181">
        <v>-7.1631</v>
      </c>
      <c r="I1637" s="181">
        <v>5.8182999999999998</v>
      </c>
      <c r="J1637" s="181">
        <v>-12.7598</v>
      </c>
      <c r="K1637" s="181">
        <v>1.14E-2</v>
      </c>
      <c r="L1637" s="181">
        <v>0.214</v>
      </c>
      <c r="M1637" s="181">
        <v>1.68</v>
      </c>
      <c r="N1637" s="181">
        <v>2.3938000000000001</v>
      </c>
      <c r="O1637" s="181">
        <v>8.6202000000000005</v>
      </c>
      <c r="P1637" s="181">
        <v>7.3952</v>
      </c>
      <c r="Q1637" s="181">
        <v>8.1090999999999998</v>
      </c>
      <c r="R1637" s="181">
        <v>4.4279000000000002</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1284</v>
      </c>
      <c r="B1638" s="177" t="s">
        <v>1846</v>
      </c>
      <c r="C1638" s="177">
        <v>148789</v>
      </c>
      <c r="D1638" s="180">
        <v>44679</v>
      </c>
      <c r="E1638" s="181">
        <v>10.4087</v>
      </c>
      <c r="F1638" s="181">
        <v>-52.874200000000002</v>
      </c>
      <c r="G1638" s="181">
        <v>-22.634399999999999</v>
      </c>
      <c r="H1638" s="181">
        <v>1.7038</v>
      </c>
      <c r="I1638" s="181">
        <v>7.3392999999999997</v>
      </c>
      <c r="J1638" s="181">
        <v>-14.1267</v>
      </c>
      <c r="K1638" s="181">
        <v>-2.4053</v>
      </c>
      <c r="L1638" s="181">
        <v>-0.45939999999999998</v>
      </c>
      <c r="M1638" s="181">
        <v>1.9767999999999999</v>
      </c>
      <c r="N1638" s="181">
        <v>2.9036</v>
      </c>
      <c r="O1638" s="181"/>
      <c r="P1638" s="181"/>
      <c r="Q1638" s="181">
        <v>3.7134</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1284</v>
      </c>
      <c r="B1639" s="177" t="s">
        <v>1847</v>
      </c>
      <c r="C1639" s="177">
        <v>148786</v>
      </c>
      <c r="D1639" s="180">
        <v>44679</v>
      </c>
      <c r="E1639" s="181">
        <v>10.3804</v>
      </c>
      <c r="F1639" s="181">
        <v>-53.368699999999997</v>
      </c>
      <c r="G1639" s="181">
        <v>-22.929500000000001</v>
      </c>
      <c r="H1639" s="181">
        <v>1.4571000000000001</v>
      </c>
      <c r="I1639" s="181">
        <v>7.0763999999999996</v>
      </c>
      <c r="J1639" s="181">
        <v>-14.386100000000001</v>
      </c>
      <c r="K1639" s="181">
        <v>-2.6509999999999998</v>
      </c>
      <c r="L1639" s="181">
        <v>-0.70650000000000002</v>
      </c>
      <c r="M1639" s="181">
        <v>1.7250000000000001</v>
      </c>
      <c r="N1639" s="181">
        <v>2.6492</v>
      </c>
      <c r="O1639" s="181"/>
      <c r="P1639" s="181"/>
      <c r="Q1639" s="181">
        <v>3.4567000000000001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1284</v>
      </c>
      <c r="B1640" s="177" t="s">
        <v>1848</v>
      </c>
      <c r="C1640" s="177">
        <v>148792</v>
      </c>
      <c r="D1640" s="180">
        <v>44679</v>
      </c>
      <c r="E1640" s="181">
        <v>10.401899999999999</v>
      </c>
      <c r="F1640" s="181">
        <v>-85.069299999999998</v>
      </c>
      <c r="G1640" s="181">
        <v>-27.541399999999999</v>
      </c>
      <c r="H1640" s="181">
        <v>1.9056</v>
      </c>
      <c r="I1640" s="181">
        <v>8.9690999999999992</v>
      </c>
      <c r="J1640" s="181">
        <v>-12.3652</v>
      </c>
      <c r="K1640" s="181">
        <v>-1.9208000000000001</v>
      </c>
      <c r="L1640" s="181">
        <v>-0.63229999999999997</v>
      </c>
      <c r="M1640" s="181">
        <v>1.9992000000000001</v>
      </c>
      <c r="N1640" s="181">
        <v>2.8424999999999998</v>
      </c>
      <c r="O1640" s="181"/>
      <c r="P1640" s="181"/>
      <c r="Q1640" s="181">
        <v>3.6516999999999999</v>
      </c>
      <c r="R1640" s="181"/>
      <c r="S1640" s="124" t="s">
        <v>1900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1284</v>
      </c>
      <c r="B1641" s="177" t="s">
        <v>1849</v>
      </c>
      <c r="C1641" s="177">
        <v>148790</v>
      </c>
      <c r="D1641" s="180">
        <v>44679</v>
      </c>
      <c r="E1641" s="181">
        <v>10.373100000000001</v>
      </c>
      <c r="F1641" s="181">
        <v>-85.305000000000007</v>
      </c>
      <c r="G1641" s="181">
        <v>-27.851299999999998</v>
      </c>
      <c r="H1641" s="181">
        <v>1.6594</v>
      </c>
      <c r="I1641" s="181">
        <v>8.7105999999999995</v>
      </c>
      <c r="J1641" s="181">
        <v>-12.610300000000001</v>
      </c>
      <c r="K1641" s="181">
        <v>-2.1699000000000002</v>
      </c>
      <c r="L1641" s="181">
        <v>-0.88160000000000005</v>
      </c>
      <c r="M1641" s="181">
        <v>1.7434000000000001</v>
      </c>
      <c r="N1641" s="181">
        <v>2.5851000000000002</v>
      </c>
      <c r="O1641" s="181"/>
      <c r="P1641" s="181"/>
      <c r="Q1641" s="181">
        <v>3.3904000000000001</v>
      </c>
      <c r="R1641" s="181"/>
      <c r="S1641" s="124" t="s">
        <v>1900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1284</v>
      </c>
      <c r="B1642" s="177" t="s">
        <v>1303</v>
      </c>
      <c r="C1642" s="177">
        <v>107477</v>
      </c>
      <c r="D1642" s="180">
        <v>44679</v>
      </c>
      <c r="E1642" s="181">
        <v>2272.0951</v>
      </c>
      <c r="F1642" s="181">
        <v>-40.21</v>
      </c>
      <c r="G1642" s="181">
        <v>-14.5221</v>
      </c>
      <c r="H1642" s="181">
        <v>0.1822</v>
      </c>
      <c r="I1642" s="181">
        <v>4.7441000000000004</v>
      </c>
      <c r="J1642" s="181">
        <v>2.9701</v>
      </c>
      <c r="K1642" s="181">
        <v>1.8983000000000001</v>
      </c>
      <c r="L1642" s="181">
        <v>0.37</v>
      </c>
      <c r="M1642" s="181">
        <v>1.5032000000000001</v>
      </c>
      <c r="N1642" s="181">
        <v>1.1092</v>
      </c>
      <c r="O1642" s="181">
        <v>5.4694000000000003</v>
      </c>
      <c r="P1642" s="181">
        <v>4.9032</v>
      </c>
      <c r="Q1642" s="181">
        <v>5.9393000000000002</v>
      </c>
      <c r="R1642" s="181">
        <v>2.1543999999999999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1284</v>
      </c>
      <c r="B1643" s="177" t="s">
        <v>1304</v>
      </c>
      <c r="C1643" s="177">
        <v>120520</v>
      </c>
      <c r="D1643" s="180">
        <v>44679</v>
      </c>
      <c r="E1643" s="181">
        <v>2452.9432999999999</v>
      </c>
      <c r="F1643" s="181">
        <v>-39.441600000000001</v>
      </c>
      <c r="G1643" s="181">
        <v>-13.753</v>
      </c>
      <c r="H1643" s="181">
        <v>0.95230000000000004</v>
      </c>
      <c r="I1643" s="181">
        <v>5.5156000000000001</v>
      </c>
      <c r="J1643" s="181">
        <v>3.7422</v>
      </c>
      <c r="K1643" s="181">
        <v>2.6726000000000001</v>
      </c>
      <c r="L1643" s="181">
        <v>1.1429</v>
      </c>
      <c r="M1643" s="181">
        <v>2.2841</v>
      </c>
      <c r="N1643" s="181">
        <v>1.8907</v>
      </c>
      <c r="O1643" s="181">
        <v>6.3045999999999998</v>
      </c>
      <c r="P1643" s="181">
        <v>5.7171000000000003</v>
      </c>
      <c r="Q1643" s="181">
        <v>7.5415999999999999</v>
      </c>
      <c r="R1643" s="181">
        <v>2.9556</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1284</v>
      </c>
      <c r="B1644" s="177" t="s">
        <v>1850</v>
      </c>
      <c r="C1644" s="177">
        <v>119759</v>
      </c>
      <c r="D1644" s="180">
        <v>44679</v>
      </c>
      <c r="E1644" s="181">
        <v>85.420400000000001</v>
      </c>
      <c r="F1644" s="181">
        <v>-67.175600000000003</v>
      </c>
      <c r="G1644" s="181">
        <v>-21.341699999999999</v>
      </c>
      <c r="H1644" s="181">
        <v>6.8151000000000002</v>
      </c>
      <c r="I1644" s="181">
        <v>7.71</v>
      </c>
      <c r="J1644" s="181">
        <v>-5.0397999999999996</v>
      </c>
      <c r="K1644" s="181">
        <v>-0.37709999999999999</v>
      </c>
      <c r="L1644" s="181">
        <v>-0.79459999999999997</v>
      </c>
      <c r="M1644" s="181">
        <v>2.7814999999999999</v>
      </c>
      <c r="N1644" s="181">
        <v>3.3165</v>
      </c>
      <c r="O1644" s="181">
        <v>8.5166000000000004</v>
      </c>
      <c r="P1644" s="181">
        <v>7.76</v>
      </c>
      <c r="Q1644" s="181">
        <v>8.5008999999999997</v>
      </c>
      <c r="R1644" s="181">
        <v>4.7830000000000004</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1284</v>
      </c>
      <c r="B1645" s="177" t="s">
        <v>1305</v>
      </c>
      <c r="C1645" s="177">
        <v>119757</v>
      </c>
      <c r="D1645" s="180">
        <v>44679</v>
      </c>
      <c r="E1645" s="181">
        <v>87.4726</v>
      </c>
      <c r="F1645" s="181">
        <v>-67.140799999999999</v>
      </c>
      <c r="G1645" s="181">
        <v>-21.327000000000002</v>
      </c>
      <c r="H1645" s="181">
        <v>6.8163999999999998</v>
      </c>
      <c r="I1645" s="181">
        <v>7.7104999999999997</v>
      </c>
      <c r="J1645" s="181">
        <v>-5.0395000000000003</v>
      </c>
      <c r="K1645" s="181">
        <v>-0.42749999999999999</v>
      </c>
      <c r="L1645" s="181">
        <v>-0.81950000000000001</v>
      </c>
      <c r="M1645" s="181">
        <v>2.7645</v>
      </c>
      <c r="N1645" s="181">
        <v>3.3035999999999999</v>
      </c>
      <c r="O1645" s="181">
        <v>8.5122999999999998</v>
      </c>
      <c r="P1645" s="181">
        <v>7.7613000000000003</v>
      </c>
      <c r="Q1645" s="181">
        <v>8.5350000000000001</v>
      </c>
      <c r="R1645" s="181">
        <v>4.7769000000000004</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1284</v>
      </c>
      <c r="B1646" s="177" t="s">
        <v>1306</v>
      </c>
      <c r="C1646" s="177">
        <v>100265</v>
      </c>
      <c r="D1646" s="180">
        <v>44679</v>
      </c>
      <c r="E1646" s="181">
        <v>77.798000000000002</v>
      </c>
      <c r="F1646" s="181">
        <v>-68.182599999999994</v>
      </c>
      <c r="G1646" s="181">
        <v>-22.384799999999998</v>
      </c>
      <c r="H1646" s="181">
        <v>5.7502000000000004</v>
      </c>
      <c r="I1646" s="181">
        <v>6.6458000000000004</v>
      </c>
      <c r="J1646" s="181">
        <v>-6.0902000000000003</v>
      </c>
      <c r="K1646" s="181">
        <v>-1.4295</v>
      </c>
      <c r="L1646" s="181">
        <v>-1.8532</v>
      </c>
      <c r="M1646" s="181">
        <v>1.7146999999999999</v>
      </c>
      <c r="N1646" s="181">
        <v>2.254</v>
      </c>
      <c r="O1646" s="181">
        <v>7.4093999999999998</v>
      </c>
      <c r="P1646" s="181">
        <v>6.6680000000000001</v>
      </c>
      <c r="Q1646" s="181">
        <v>9.1854999999999993</v>
      </c>
      <c r="R1646" s="181">
        <v>3.7134</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1284</v>
      </c>
      <c r="B1647" s="177" t="s">
        <v>1307</v>
      </c>
      <c r="C1647" s="177">
        <v>119425</v>
      </c>
      <c r="D1647" s="180">
        <v>44679</v>
      </c>
      <c r="E1647" s="181">
        <v>59.965299999999999</v>
      </c>
      <c r="F1647" s="181">
        <v>-11.196400000000001</v>
      </c>
      <c r="G1647" s="181">
        <v>-0.85209999999999997</v>
      </c>
      <c r="H1647" s="181">
        <v>3.3412000000000002</v>
      </c>
      <c r="I1647" s="181">
        <v>3.6373000000000002</v>
      </c>
      <c r="J1647" s="181">
        <v>-0.59860000000000002</v>
      </c>
      <c r="K1647" s="181">
        <v>1.5295000000000001</v>
      </c>
      <c r="L1647" s="181">
        <v>-0.44080000000000003</v>
      </c>
      <c r="M1647" s="181">
        <v>1.6747000000000001</v>
      </c>
      <c r="N1647" s="181">
        <v>2.2610999999999999</v>
      </c>
      <c r="O1647" s="181">
        <v>7.4042000000000003</v>
      </c>
      <c r="P1647" s="181">
        <v>6.6327999999999996</v>
      </c>
      <c r="Q1647" s="181">
        <v>9.1008999999999993</v>
      </c>
      <c r="R1647" s="181">
        <v>4.2923</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1284</v>
      </c>
      <c r="B1648" s="177" t="s">
        <v>1308</v>
      </c>
      <c r="C1648" s="177">
        <v>112429</v>
      </c>
      <c r="D1648" s="180">
        <v>44679</v>
      </c>
      <c r="E1648" s="181">
        <v>54.344999999999999</v>
      </c>
      <c r="F1648" s="181">
        <v>-12.353899999999999</v>
      </c>
      <c r="G1648" s="181">
        <v>-2.0369999999999999</v>
      </c>
      <c r="H1648" s="181">
        <v>2.1404999999999998</v>
      </c>
      <c r="I1648" s="181">
        <v>2.4382000000000001</v>
      </c>
      <c r="J1648" s="181">
        <v>-1.7977000000000001</v>
      </c>
      <c r="K1648" s="181">
        <v>0.3271</v>
      </c>
      <c r="L1648" s="181">
        <v>-1.6347</v>
      </c>
      <c r="M1648" s="181">
        <v>0.46510000000000001</v>
      </c>
      <c r="N1648" s="181">
        <v>1.0417000000000001</v>
      </c>
      <c r="O1648" s="181">
        <v>6.1177000000000001</v>
      </c>
      <c r="P1648" s="181">
        <v>5.2812000000000001</v>
      </c>
      <c r="Q1648" s="181">
        <v>7.9621000000000004</v>
      </c>
      <c r="R1648" s="181">
        <v>3.0611999999999999</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1284</v>
      </c>
      <c r="B1649" s="177" t="s">
        <v>1309</v>
      </c>
      <c r="C1649" s="177">
        <v>120282</v>
      </c>
      <c r="D1649" s="180">
        <v>44679</v>
      </c>
      <c r="E1649" s="181">
        <v>52.814500000000002</v>
      </c>
      <c r="F1649" s="181">
        <v>-13.1952</v>
      </c>
      <c r="G1649" s="181">
        <v>-4.5594999999999999</v>
      </c>
      <c r="H1649" s="181">
        <v>2.2717000000000001</v>
      </c>
      <c r="I1649" s="181">
        <v>2.3105000000000002</v>
      </c>
      <c r="J1649" s="181">
        <v>-3.0617999999999999</v>
      </c>
      <c r="K1649" s="181">
        <v>0.80330000000000001</v>
      </c>
      <c r="L1649" s="181">
        <v>1.3374999999999999</v>
      </c>
      <c r="M1649" s="181">
        <v>1.6847000000000001</v>
      </c>
      <c r="N1649" s="181">
        <v>2.2896999999999998</v>
      </c>
      <c r="O1649" s="181">
        <v>8.0577000000000005</v>
      </c>
      <c r="P1649" s="181">
        <v>7.2511999999999999</v>
      </c>
      <c r="Q1649" s="181">
        <v>7.8291000000000004</v>
      </c>
      <c r="R1649" s="181">
        <v>4.2470999999999997</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1284</v>
      </c>
      <c r="B1650" s="177" t="s">
        <v>1310</v>
      </c>
      <c r="C1650" s="177">
        <v>100317</v>
      </c>
      <c r="D1650" s="180">
        <v>44679</v>
      </c>
      <c r="E1650" s="181">
        <v>49.048999999999999</v>
      </c>
      <c r="F1650" s="181">
        <v>-13.9847</v>
      </c>
      <c r="G1650" s="181">
        <v>-5.306</v>
      </c>
      <c r="H1650" s="181">
        <v>1.5419</v>
      </c>
      <c r="I1650" s="181">
        <v>1.5835999999999999</v>
      </c>
      <c r="J1650" s="181">
        <v>-3.7854000000000001</v>
      </c>
      <c r="K1650" s="181">
        <v>8.0199999999999994E-2</v>
      </c>
      <c r="L1650" s="181">
        <v>0.61309999999999998</v>
      </c>
      <c r="M1650" s="181">
        <v>0.95709999999999995</v>
      </c>
      <c r="N1650" s="181">
        <v>1.5558000000000001</v>
      </c>
      <c r="O1650" s="181">
        <v>7.2809999999999997</v>
      </c>
      <c r="P1650" s="181">
        <v>6.4109999999999996</v>
      </c>
      <c r="Q1650" s="181">
        <v>7.3479999999999999</v>
      </c>
      <c r="R1650" s="181">
        <v>3.4817999999999998</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1284</v>
      </c>
      <c r="B1651" s="177" t="s">
        <v>1851</v>
      </c>
      <c r="C1651" s="177"/>
      <c r="D1651" s="180"/>
      <c r="E1651" s="181"/>
      <c r="F1651" s="181"/>
      <c r="G1651" s="181"/>
      <c r="H1651" s="181"/>
      <c r="I1651" s="181"/>
      <c r="J1651" s="181"/>
      <c r="K1651" s="181"/>
      <c r="L1651" s="181"/>
      <c r="M1651" s="181"/>
      <c r="N1651" s="181"/>
      <c r="O1651" s="181"/>
      <c r="P1651" s="181"/>
      <c r="Q1651" s="181"/>
      <c r="R1651" s="181"/>
      <c r="S1651" s="124" t="s">
        <v>1900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1284</v>
      </c>
      <c r="B1652" s="177" t="s">
        <v>1311</v>
      </c>
      <c r="C1652" s="177">
        <v>109720</v>
      </c>
      <c r="D1652" s="180">
        <v>44679</v>
      </c>
      <c r="E1652" s="181">
        <v>30.727900000000002</v>
      </c>
      <c r="F1652" s="181">
        <v>-34.414999999999999</v>
      </c>
      <c r="G1652" s="181">
        <v>-16.093800000000002</v>
      </c>
      <c r="H1652" s="181">
        <v>0.32240000000000002</v>
      </c>
      <c r="I1652" s="181">
        <v>4.3472999999999997</v>
      </c>
      <c r="J1652" s="181">
        <v>-6.5008999999999997</v>
      </c>
      <c r="K1652" s="181">
        <v>-0.64039999999999997</v>
      </c>
      <c r="L1652" s="181">
        <v>-0.99619999999999997</v>
      </c>
      <c r="M1652" s="181">
        <v>1.2391000000000001</v>
      </c>
      <c r="N1652" s="181">
        <v>1.6575</v>
      </c>
      <c r="O1652" s="181">
        <v>7.3871000000000002</v>
      </c>
      <c r="P1652" s="181">
        <v>7.0355999999999996</v>
      </c>
      <c r="Q1652" s="181">
        <v>8.5454000000000008</v>
      </c>
      <c r="R1652" s="181">
        <v>3.2240000000000002</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1284</v>
      </c>
      <c r="B1653" s="177" t="s">
        <v>1852</v>
      </c>
      <c r="C1653" s="177">
        <v>118672</v>
      </c>
      <c r="D1653" s="180">
        <v>44679</v>
      </c>
      <c r="E1653" s="181">
        <v>33.743000000000002</v>
      </c>
      <c r="F1653" s="181">
        <v>-33.610100000000003</v>
      </c>
      <c r="G1653" s="181">
        <v>-15.196999999999999</v>
      </c>
      <c r="H1653" s="181">
        <v>1.2674000000000001</v>
      </c>
      <c r="I1653" s="181">
        <v>5.2973999999999997</v>
      </c>
      <c r="J1653" s="181">
        <v>-5.5496999999999996</v>
      </c>
      <c r="K1653" s="181">
        <v>0.31630000000000003</v>
      </c>
      <c r="L1653" s="181">
        <v>-4.1000000000000002E-2</v>
      </c>
      <c r="M1653" s="181">
        <v>2.2092999999999998</v>
      </c>
      <c r="N1653" s="181">
        <v>2.6377999999999999</v>
      </c>
      <c r="O1653" s="181">
        <v>8.4057999999999993</v>
      </c>
      <c r="P1653" s="181">
        <v>8.0833999999999993</v>
      </c>
      <c r="Q1653" s="181">
        <v>9.5754999999999999</v>
      </c>
      <c r="R1653" s="181">
        <v>4.2248999999999999</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1284</v>
      </c>
      <c r="B1654" s="177" t="s">
        <v>1312</v>
      </c>
      <c r="C1654" s="177">
        <v>118673</v>
      </c>
      <c r="D1654" s="180">
        <v>44679</v>
      </c>
      <c r="E1654" s="181">
        <v>33.834200000000003</v>
      </c>
      <c r="F1654" s="181">
        <v>-33.519599999999997</v>
      </c>
      <c r="G1654" s="181">
        <v>-15.1561</v>
      </c>
      <c r="H1654" s="181">
        <v>1.2795000000000001</v>
      </c>
      <c r="I1654" s="181">
        <v>5.3048000000000002</v>
      </c>
      <c r="J1654" s="181">
        <v>-5.5486000000000004</v>
      </c>
      <c r="K1654" s="181">
        <v>0.31669999999999998</v>
      </c>
      <c r="L1654" s="181">
        <v>-4.0899999999999999E-2</v>
      </c>
      <c r="M1654" s="181">
        <v>2.2094</v>
      </c>
      <c r="N1654" s="181">
        <v>2.6379999999999999</v>
      </c>
      <c r="O1654" s="181">
        <v>8.4065999999999992</v>
      </c>
      <c r="P1654" s="181">
        <v>8.0841999999999992</v>
      </c>
      <c r="Q1654" s="181">
        <v>9.8575999999999997</v>
      </c>
      <c r="R1654" s="181">
        <v>4.2252999999999998</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1284</v>
      </c>
      <c r="B1655" s="177" t="s">
        <v>1313</v>
      </c>
      <c r="C1655" s="177">
        <v>138470</v>
      </c>
      <c r="D1655" s="180">
        <v>44679</v>
      </c>
      <c r="E1655" s="181">
        <v>24.511299999999999</v>
      </c>
      <c r="F1655" s="181">
        <v>-33.474200000000003</v>
      </c>
      <c r="G1655" s="181">
        <v>-16.0611</v>
      </c>
      <c r="H1655" s="181">
        <v>-1.0208999999999999</v>
      </c>
      <c r="I1655" s="181">
        <v>3.0813999999999999</v>
      </c>
      <c r="J1655" s="181">
        <v>-3.0853999999999999</v>
      </c>
      <c r="K1655" s="181">
        <v>-0.21829999999999999</v>
      </c>
      <c r="L1655" s="181">
        <v>-0.67359999999999998</v>
      </c>
      <c r="M1655" s="181">
        <v>1.6127</v>
      </c>
      <c r="N1655" s="181">
        <v>2.0994000000000002</v>
      </c>
      <c r="O1655" s="181">
        <v>6.6174999999999997</v>
      </c>
      <c r="P1655" s="181">
        <v>6.2103000000000002</v>
      </c>
      <c r="Q1655" s="181">
        <v>6.8616000000000001</v>
      </c>
      <c r="R1655" s="181">
        <v>3.5836999999999999</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1284</v>
      </c>
      <c r="B1656" s="177" t="s">
        <v>1314</v>
      </c>
      <c r="C1656" s="177">
        <v>138472</v>
      </c>
      <c r="D1656" s="180">
        <v>44679</v>
      </c>
      <c r="E1656" s="181">
        <v>25.687000000000001</v>
      </c>
      <c r="F1656" s="181">
        <v>-32.510800000000003</v>
      </c>
      <c r="G1656" s="181">
        <v>-15.0435</v>
      </c>
      <c r="H1656" s="181">
        <v>-2.0299999999999999E-2</v>
      </c>
      <c r="I1656" s="181">
        <v>4.0991999999999997</v>
      </c>
      <c r="J1656" s="181">
        <v>-2.0819000000000001</v>
      </c>
      <c r="K1656" s="181">
        <v>0.8306</v>
      </c>
      <c r="L1656" s="181">
        <v>0.42799999999999999</v>
      </c>
      <c r="M1656" s="181">
        <v>2.7378</v>
      </c>
      <c r="N1656" s="181">
        <v>3.2481</v>
      </c>
      <c r="O1656" s="181">
        <v>7.5781999999999998</v>
      </c>
      <c r="P1656" s="181">
        <v>6.9931000000000001</v>
      </c>
      <c r="Q1656" s="181">
        <v>7.8625999999999996</v>
      </c>
      <c r="R1656" s="181">
        <v>4.7367999999999997</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1284</v>
      </c>
      <c r="B1657" s="177" t="s">
        <v>1315</v>
      </c>
      <c r="C1657" s="177">
        <v>119707</v>
      </c>
      <c r="D1657" s="180">
        <v>44679</v>
      </c>
      <c r="E1657" s="181">
        <v>54.289400000000001</v>
      </c>
      <c r="F1657" s="181">
        <v>-56.387900000000002</v>
      </c>
      <c r="G1657" s="181">
        <v>-24.668900000000001</v>
      </c>
      <c r="H1657" s="181">
        <v>5.4322999999999997</v>
      </c>
      <c r="I1657" s="181">
        <v>10.370900000000001</v>
      </c>
      <c r="J1657" s="181">
        <v>-1.1765000000000001</v>
      </c>
      <c r="K1657" s="181">
        <v>2.1583999999999999</v>
      </c>
      <c r="L1657" s="181">
        <v>1.9775</v>
      </c>
      <c r="M1657" s="181">
        <v>3.0882999999999998</v>
      </c>
      <c r="N1657" s="181">
        <v>3.2021999999999999</v>
      </c>
      <c r="O1657" s="181">
        <v>9.0421999999999993</v>
      </c>
      <c r="P1657" s="181">
        <v>7.6600999999999999</v>
      </c>
      <c r="Q1657" s="181">
        <v>9.5867000000000004</v>
      </c>
      <c r="R1657" s="181">
        <v>4.9885000000000002</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1284</v>
      </c>
      <c r="B1658" s="177" t="s">
        <v>1316</v>
      </c>
      <c r="C1658" s="177">
        <v>101001</v>
      </c>
      <c r="D1658" s="180">
        <v>44679</v>
      </c>
      <c r="E1658" s="181">
        <v>52.046599999999998</v>
      </c>
      <c r="F1658" s="181">
        <v>-56.856400000000001</v>
      </c>
      <c r="G1658" s="181">
        <v>-25.1478</v>
      </c>
      <c r="H1658" s="181">
        <v>4.9538000000000002</v>
      </c>
      <c r="I1658" s="181">
        <v>9.8909000000000002</v>
      </c>
      <c r="J1658" s="181">
        <v>-1.6536</v>
      </c>
      <c r="K1658" s="181">
        <v>1.6759999999999999</v>
      </c>
      <c r="L1658" s="181">
        <v>1.4934000000000001</v>
      </c>
      <c r="M1658" s="181">
        <v>2.5981999999999998</v>
      </c>
      <c r="N1658" s="181">
        <v>2.7081</v>
      </c>
      <c r="O1658" s="181">
        <v>8.5330999999999992</v>
      </c>
      <c r="P1658" s="181">
        <v>7.1166</v>
      </c>
      <c r="Q1658" s="181">
        <v>8.0290999999999997</v>
      </c>
      <c r="R1658" s="181">
        <v>4.4881000000000002</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1284</v>
      </c>
      <c r="B1659" s="177" t="s">
        <v>1317</v>
      </c>
      <c r="C1659" s="177">
        <v>119953</v>
      </c>
      <c r="D1659" s="180">
        <v>44679</v>
      </c>
      <c r="E1659" s="181">
        <v>67.854100000000003</v>
      </c>
      <c r="F1659" s="181">
        <v>-33.159399999999998</v>
      </c>
      <c r="G1659" s="181">
        <v>-14.613799999999999</v>
      </c>
      <c r="H1659" s="181">
        <v>0.1537</v>
      </c>
      <c r="I1659" s="181">
        <v>8.1028000000000002</v>
      </c>
      <c r="J1659" s="181">
        <v>-1.8347</v>
      </c>
      <c r="K1659" s="181">
        <v>2.145</v>
      </c>
      <c r="L1659" s="181">
        <v>0.121</v>
      </c>
      <c r="M1659" s="181">
        <v>1.92</v>
      </c>
      <c r="N1659" s="181">
        <v>2.3685999999999998</v>
      </c>
      <c r="O1659" s="181">
        <v>6.7911000000000001</v>
      </c>
      <c r="P1659" s="181">
        <v>6.3108000000000004</v>
      </c>
      <c r="Q1659" s="181">
        <v>8.2055000000000007</v>
      </c>
      <c r="R1659" s="181">
        <v>3.1535000000000002</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1284</v>
      </c>
      <c r="B1660" s="177" t="s">
        <v>1318</v>
      </c>
      <c r="C1660" s="177">
        <v>101042</v>
      </c>
      <c r="D1660" s="180">
        <v>44679</v>
      </c>
      <c r="E1660" s="181">
        <v>62.5291</v>
      </c>
      <c r="F1660" s="181">
        <v>-34.116199999999999</v>
      </c>
      <c r="G1660" s="181">
        <v>-15.5656</v>
      </c>
      <c r="H1660" s="181">
        <v>-0.74209999999999998</v>
      </c>
      <c r="I1660" s="181">
        <v>7.2403000000000004</v>
      </c>
      <c r="J1660" s="181">
        <v>-2.8571</v>
      </c>
      <c r="K1660" s="181">
        <v>1.103</v>
      </c>
      <c r="L1660" s="181">
        <v>-0.75090000000000001</v>
      </c>
      <c r="M1660" s="181">
        <v>1.0310999999999999</v>
      </c>
      <c r="N1660" s="181">
        <v>1.5004</v>
      </c>
      <c r="O1660" s="181">
        <v>5.9640000000000004</v>
      </c>
      <c r="P1660" s="181">
        <v>5.3445999999999998</v>
      </c>
      <c r="Q1660" s="181">
        <v>8.4244000000000003</v>
      </c>
      <c r="R1660" s="181">
        <v>2.2961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1284</v>
      </c>
      <c r="B1661" s="177" t="s">
        <v>1319</v>
      </c>
      <c r="C1661" s="177">
        <v>120792</v>
      </c>
      <c r="D1661" s="180">
        <v>44679</v>
      </c>
      <c r="E1661" s="181">
        <v>51.722099999999998</v>
      </c>
      <c r="F1661" s="181">
        <v>-13.332800000000001</v>
      </c>
      <c r="G1661" s="181">
        <v>-3.1042999999999998</v>
      </c>
      <c r="H1661" s="181">
        <v>3.6823000000000001</v>
      </c>
      <c r="I1661" s="181">
        <v>6.7131999999999996</v>
      </c>
      <c r="J1661" s="181">
        <v>3.3330000000000002</v>
      </c>
      <c r="K1661" s="181">
        <v>0.72819999999999996</v>
      </c>
      <c r="L1661" s="181">
        <v>-0.21460000000000001</v>
      </c>
      <c r="M1661" s="181">
        <v>2.0739000000000001</v>
      </c>
      <c r="N1661" s="181">
        <v>2.34</v>
      </c>
      <c r="O1661" s="181">
        <v>7.5029000000000003</v>
      </c>
      <c r="P1661" s="181">
        <v>6.6951999999999998</v>
      </c>
      <c r="Q1661" s="181">
        <v>8.6618999999999993</v>
      </c>
      <c r="R1661" s="181">
        <v>3.5583</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1284</v>
      </c>
      <c r="B1662" s="177" t="s">
        <v>1320</v>
      </c>
      <c r="C1662" s="177">
        <v>102510</v>
      </c>
      <c r="D1662" s="180">
        <v>44679</v>
      </c>
      <c r="E1662" s="181">
        <v>50.380099999999999</v>
      </c>
      <c r="F1662" s="181">
        <v>-13.615399999999999</v>
      </c>
      <c r="G1662" s="181">
        <v>-3.38</v>
      </c>
      <c r="H1662" s="181">
        <v>3.4073000000000002</v>
      </c>
      <c r="I1662" s="181">
        <v>6.4359999999999999</v>
      </c>
      <c r="J1662" s="181">
        <v>3.0531000000000001</v>
      </c>
      <c r="K1662" s="181">
        <v>0.4481</v>
      </c>
      <c r="L1662" s="181">
        <v>-0.49399999999999999</v>
      </c>
      <c r="M1662" s="181">
        <v>1.79</v>
      </c>
      <c r="N1662" s="181">
        <v>2.0537999999999998</v>
      </c>
      <c r="O1662" s="181">
        <v>7.1908000000000003</v>
      </c>
      <c r="P1662" s="181">
        <v>6.3997999999999999</v>
      </c>
      <c r="Q1662" s="181">
        <v>8.3002000000000002</v>
      </c>
      <c r="R1662" s="181">
        <v>3.2610999999999999</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-47.86467446808512</v>
      </c>
      <c r="G1663" s="183">
        <v>-19.789257446808509</v>
      </c>
      <c r="H1663" s="183">
        <v>1.2341106382978724</v>
      </c>
      <c r="I1663" s="183">
        <v>6.0606872340425522</v>
      </c>
      <c r="J1663" s="183">
        <v>-5.051985106382979</v>
      </c>
      <c r="K1663" s="183">
        <v>0.38324468085106389</v>
      </c>
      <c r="L1663" s="183">
        <v>-6.3806382978723403E-2</v>
      </c>
      <c r="M1663" s="183">
        <v>2.0511957446808511</v>
      </c>
      <c r="N1663" s="183">
        <v>2.4745361702127657</v>
      </c>
      <c r="O1663" s="183">
        <v>7.5170627906976755</v>
      </c>
      <c r="P1663" s="183">
        <v>6.7124674418604666</v>
      </c>
      <c r="Q1663" s="183">
        <v>7.8339851063829808</v>
      </c>
      <c r="R1663" s="183">
        <v>4.0221325581395337</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-50.511000000000003</v>
      </c>
      <c r="G1664" s="183">
        <v>-19.760400000000001</v>
      </c>
      <c r="H1664" s="183">
        <v>1.2795000000000001</v>
      </c>
      <c r="I1664" s="183">
        <v>5.8433000000000002</v>
      </c>
      <c r="J1664" s="183">
        <v>-4.6737000000000002</v>
      </c>
      <c r="K1664" s="183">
        <v>0.3271</v>
      </c>
      <c r="L1664" s="183">
        <v>-4.1000000000000002E-2</v>
      </c>
      <c r="M1664" s="183">
        <v>1.9992000000000001</v>
      </c>
      <c r="N1664" s="183">
        <v>2.5851000000000002</v>
      </c>
      <c r="O1664" s="183">
        <v>7.5164</v>
      </c>
      <c r="P1664" s="183">
        <v>6.8091999999999997</v>
      </c>
      <c r="Q1664" s="183">
        <v>8.2055000000000007</v>
      </c>
      <c r="R1664" s="183">
        <v>4.1755000000000004</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1321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1322</v>
      </c>
      <c r="B1667" s="177" t="s">
        <v>1323</v>
      </c>
      <c r="C1667" s="177">
        <v>101844</v>
      </c>
      <c r="D1667" s="180">
        <v>44679</v>
      </c>
      <c r="E1667" s="181">
        <v>38.2849</v>
      </c>
      <c r="F1667" s="181">
        <v>1.0487</v>
      </c>
      <c r="G1667" s="181">
        <v>5.9138000000000002</v>
      </c>
      <c r="H1667" s="181">
        <v>6.9417</v>
      </c>
      <c r="I1667" s="181">
        <v>8.6364000000000001</v>
      </c>
      <c r="J1667" s="181">
        <v>1.0711999999999999</v>
      </c>
      <c r="K1667" s="181">
        <v>3.6501000000000001</v>
      </c>
      <c r="L1667" s="181">
        <v>3.1574</v>
      </c>
      <c r="M1667" s="181">
        <v>3.5446</v>
      </c>
      <c r="N1667" s="181">
        <v>4.0585000000000004</v>
      </c>
      <c r="O1667" s="181">
        <v>7.3688000000000002</v>
      </c>
      <c r="P1667" s="181">
        <v>7.0350000000000001</v>
      </c>
      <c r="Q1667" s="181">
        <v>7.3277999999999999</v>
      </c>
      <c r="R1667" s="181">
        <v>7.5472000000000001</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1322</v>
      </c>
      <c r="B1668" s="177" t="s">
        <v>1324</v>
      </c>
      <c r="C1668" s="177">
        <v>119498</v>
      </c>
      <c r="D1668" s="180">
        <v>44679</v>
      </c>
      <c r="E1668" s="181">
        <v>40.561100000000003</v>
      </c>
      <c r="F1668" s="181">
        <v>1.7098</v>
      </c>
      <c r="G1668" s="181">
        <v>6.6326999999999998</v>
      </c>
      <c r="H1668" s="181">
        <v>7.6601999999999997</v>
      </c>
      <c r="I1668" s="181">
        <v>9.3585999999999991</v>
      </c>
      <c r="J1668" s="181">
        <v>1.788</v>
      </c>
      <c r="K1668" s="181">
        <v>4.3710000000000004</v>
      </c>
      <c r="L1668" s="181">
        <v>3.8772000000000002</v>
      </c>
      <c r="M1668" s="181">
        <v>4.2697000000000003</v>
      </c>
      <c r="N1668" s="181">
        <v>4.7629999999999999</v>
      </c>
      <c r="O1668" s="181">
        <v>8.1166</v>
      </c>
      <c r="P1668" s="181">
        <v>7.7633000000000001</v>
      </c>
      <c r="Q1668" s="181">
        <v>8.9704999999999995</v>
      </c>
      <c r="R1668" s="181">
        <v>8.2934000000000001</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1322</v>
      </c>
      <c r="B1669" s="177" t="s">
        <v>1325</v>
      </c>
      <c r="C1669" s="177">
        <v>120510</v>
      </c>
      <c r="D1669" s="180">
        <v>44679</v>
      </c>
      <c r="E1669" s="181">
        <v>26.6721</v>
      </c>
      <c r="F1669" s="181">
        <v>-4.3785999999999996</v>
      </c>
      <c r="G1669" s="181">
        <v>1.0036</v>
      </c>
      <c r="H1669" s="181">
        <v>6.0674000000000001</v>
      </c>
      <c r="I1669" s="181">
        <v>7.8804999999999996</v>
      </c>
      <c r="J1669" s="181">
        <v>0.6139</v>
      </c>
      <c r="K1669" s="181">
        <v>3.5678999999999998</v>
      </c>
      <c r="L1669" s="181">
        <v>3.5358000000000001</v>
      </c>
      <c r="M1669" s="181">
        <v>3.9754</v>
      </c>
      <c r="N1669" s="181">
        <v>4.3202999999999996</v>
      </c>
      <c r="O1669" s="181">
        <v>7.8056000000000001</v>
      </c>
      <c r="P1669" s="181">
        <v>7.6121999999999996</v>
      </c>
      <c r="Q1669" s="181">
        <v>8.4438999999999993</v>
      </c>
      <c r="R1669" s="181">
        <v>6.6832000000000003</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1322</v>
      </c>
      <c r="B1670" s="177" t="s">
        <v>1326</v>
      </c>
      <c r="C1670" s="177">
        <v>112354</v>
      </c>
      <c r="D1670" s="180">
        <v>44679</v>
      </c>
      <c r="E1670" s="181">
        <v>24.9071</v>
      </c>
      <c r="F1670" s="181">
        <v>-4.9817999999999998</v>
      </c>
      <c r="G1670" s="181">
        <v>0.29310000000000003</v>
      </c>
      <c r="H1670" s="181">
        <v>5.3857999999999997</v>
      </c>
      <c r="I1670" s="181">
        <v>7.3002000000000002</v>
      </c>
      <c r="J1670" s="181">
        <v>-2.3599999999999999E-2</v>
      </c>
      <c r="K1670" s="181">
        <v>2.9521999999999999</v>
      </c>
      <c r="L1670" s="181">
        <v>2.8740999999999999</v>
      </c>
      <c r="M1670" s="181">
        <v>3.2932999999999999</v>
      </c>
      <c r="N1670" s="181">
        <v>3.6229</v>
      </c>
      <c r="O1670" s="181">
        <v>7.0887000000000002</v>
      </c>
      <c r="P1670" s="181">
        <v>6.8917999999999999</v>
      </c>
      <c r="Q1670" s="181">
        <v>7.7201000000000004</v>
      </c>
      <c r="R1670" s="181">
        <v>5.9589999999999996</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1322</v>
      </c>
      <c r="B1671" s="177" t="s">
        <v>2030</v>
      </c>
      <c r="C1671" s="177">
        <v>119400</v>
      </c>
      <c r="D1671" s="180">
        <v>44679</v>
      </c>
      <c r="E1671" s="181">
        <v>25.209099999999999</v>
      </c>
      <c r="F1671" s="181">
        <v>-0.14480000000000001</v>
      </c>
      <c r="G1671" s="181">
        <v>5.6977000000000002</v>
      </c>
      <c r="H1671" s="181">
        <v>7.6643999999999997</v>
      </c>
      <c r="I1671" s="181">
        <v>6.9211999999999998</v>
      </c>
      <c r="J1671" s="181">
        <v>-1.6882999999999999</v>
      </c>
      <c r="K1671" s="181">
        <v>2.6604999999999999</v>
      </c>
      <c r="L1671" s="181">
        <v>3.1053999999999999</v>
      </c>
      <c r="M1671" s="181">
        <v>3.5434999999999999</v>
      </c>
      <c r="N1671" s="181">
        <v>3.9666000000000001</v>
      </c>
      <c r="O1671" s="181">
        <v>6.8160999999999996</v>
      </c>
      <c r="P1671" s="181">
        <v>7.1790000000000003</v>
      </c>
      <c r="Q1671" s="181">
        <v>8.2962000000000007</v>
      </c>
      <c r="R1671" s="181">
        <v>5.9736000000000002</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1322</v>
      </c>
      <c r="B1672" s="177" t="s">
        <v>2048</v>
      </c>
      <c r="C1672" s="177">
        <v>113036</v>
      </c>
      <c r="D1672" s="180">
        <v>44679</v>
      </c>
      <c r="E1672" s="181">
        <v>23.7287</v>
      </c>
      <c r="F1672" s="181">
        <v>-0.76910000000000001</v>
      </c>
      <c r="G1672" s="181">
        <v>5.0269000000000004</v>
      </c>
      <c r="H1672" s="181">
        <v>6.9973000000000001</v>
      </c>
      <c r="I1672" s="181">
        <v>6.2508999999999997</v>
      </c>
      <c r="J1672" s="181">
        <v>-2.3671000000000002</v>
      </c>
      <c r="K1672" s="181">
        <v>1.9716</v>
      </c>
      <c r="L1672" s="181">
        <v>2.4138000000000002</v>
      </c>
      <c r="M1672" s="181">
        <v>2.8405</v>
      </c>
      <c r="N1672" s="181">
        <v>3.2401</v>
      </c>
      <c r="O1672" s="181">
        <v>6.0598999999999998</v>
      </c>
      <c r="P1672" s="181">
        <v>6.4301000000000004</v>
      </c>
      <c r="Q1672" s="181">
        <v>7.5739999999999998</v>
      </c>
      <c r="R1672" s="181">
        <v>5.2068000000000003</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1322</v>
      </c>
      <c r="B1673" s="177" t="s">
        <v>1327</v>
      </c>
      <c r="C1673" s="177">
        <v>117953</v>
      </c>
      <c r="D1673" s="180"/>
      <c r="E1673" s="181"/>
      <c r="F1673" s="181"/>
      <c r="G1673" s="181"/>
      <c r="H1673" s="181"/>
      <c r="I1673" s="181"/>
      <c r="J1673" s="181"/>
      <c r="K1673" s="181"/>
      <c r="L1673" s="181"/>
      <c r="M1673" s="181"/>
      <c r="N1673" s="181"/>
      <c r="O1673" s="181"/>
      <c r="P1673" s="181"/>
      <c r="Q1673" s="181"/>
      <c r="R1673" s="181"/>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1322</v>
      </c>
      <c r="B1674" s="177" t="s">
        <v>1328</v>
      </c>
      <c r="C1674" s="177">
        <v>120131</v>
      </c>
      <c r="D1674" s="180"/>
      <c r="E1674" s="181"/>
      <c r="F1674" s="181"/>
      <c r="G1674" s="181"/>
      <c r="H1674" s="181"/>
      <c r="I1674" s="181"/>
      <c r="J1674" s="181"/>
      <c r="K1674" s="181"/>
      <c r="L1674" s="181"/>
      <c r="M1674" s="181"/>
      <c r="N1674" s="181"/>
      <c r="O1674" s="181"/>
      <c r="P1674" s="181"/>
      <c r="Q1674" s="181"/>
      <c r="R1674" s="181"/>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1322</v>
      </c>
      <c r="B1675" s="177" t="s">
        <v>1329</v>
      </c>
      <c r="C1675" s="177">
        <v>119382</v>
      </c>
      <c r="D1675" s="180">
        <v>44679</v>
      </c>
      <c r="E1675" s="181">
        <v>21.679099999999998</v>
      </c>
      <c r="F1675" s="181">
        <v>-15.146599999999999</v>
      </c>
      <c r="G1675" s="181">
        <v>-5.1609999999999996</v>
      </c>
      <c r="H1675" s="181">
        <v>1.1307</v>
      </c>
      <c r="I1675" s="181">
        <v>5.1853999999999996</v>
      </c>
      <c r="J1675" s="181">
        <v>176.7559</v>
      </c>
      <c r="K1675" s="181">
        <v>63.482900000000001</v>
      </c>
      <c r="L1675" s="181">
        <v>32.870800000000003</v>
      </c>
      <c r="M1675" s="181">
        <v>22.750699999999998</v>
      </c>
      <c r="N1675" s="181">
        <v>18.092700000000001</v>
      </c>
      <c r="O1675" s="181">
        <v>0.59430000000000005</v>
      </c>
      <c r="P1675" s="181">
        <v>2.9468999999999999</v>
      </c>
      <c r="Q1675" s="181">
        <v>6.0464000000000002</v>
      </c>
      <c r="R1675" s="181">
        <v>12.391299999999999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1322</v>
      </c>
      <c r="B1676" s="177" t="s">
        <v>1330</v>
      </c>
      <c r="C1676" s="177">
        <v>111585</v>
      </c>
      <c r="D1676" s="180">
        <v>44679</v>
      </c>
      <c r="E1676" s="181">
        <v>20.2545</v>
      </c>
      <c r="F1676" s="181">
        <v>-15.491199999999999</v>
      </c>
      <c r="G1676" s="181">
        <v>-5.4038000000000004</v>
      </c>
      <c r="H1676" s="181">
        <v>0.9012</v>
      </c>
      <c r="I1676" s="181">
        <v>4.9236000000000004</v>
      </c>
      <c r="J1676" s="181">
        <v>176.44450000000001</v>
      </c>
      <c r="K1676" s="181">
        <v>63.167499999999997</v>
      </c>
      <c r="L1676" s="181">
        <v>32.550800000000002</v>
      </c>
      <c r="M1676" s="181">
        <v>22.427900000000001</v>
      </c>
      <c r="N1676" s="181">
        <v>17.765599999999999</v>
      </c>
      <c r="O1676" s="181">
        <v>0.1283</v>
      </c>
      <c r="P1676" s="181">
        <v>2.3858000000000001</v>
      </c>
      <c r="Q1676" s="181">
        <v>5.4218999999999999</v>
      </c>
      <c r="R1676" s="181">
        <v>11.9223</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1322</v>
      </c>
      <c r="B1677" s="177" t="s">
        <v>1331</v>
      </c>
      <c r="C1677" s="177">
        <v>118320</v>
      </c>
      <c r="D1677" s="180">
        <v>44679</v>
      </c>
      <c r="E1677" s="181">
        <v>22.403199999999998</v>
      </c>
      <c r="F1677" s="181">
        <v>-8.3071999999999999</v>
      </c>
      <c r="G1677" s="181">
        <v>-0.86890000000000001</v>
      </c>
      <c r="H1677" s="181">
        <v>4.7290999999999999</v>
      </c>
      <c r="I1677" s="181">
        <v>6.6654999999999998</v>
      </c>
      <c r="J1677" s="181">
        <v>-0.26269999999999999</v>
      </c>
      <c r="K1677" s="181">
        <v>2.5851000000000002</v>
      </c>
      <c r="L1677" s="181">
        <v>2.7404000000000002</v>
      </c>
      <c r="M1677" s="181">
        <v>2.9253</v>
      </c>
      <c r="N1677" s="181">
        <v>3.2890999999999999</v>
      </c>
      <c r="O1677" s="181">
        <v>6.7638999999999996</v>
      </c>
      <c r="P1677" s="181">
        <v>6.8422999999999998</v>
      </c>
      <c r="Q1677" s="181">
        <v>7.4204999999999997</v>
      </c>
      <c r="R1677" s="181">
        <v>5.7047999999999996</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1322</v>
      </c>
      <c r="B1678" s="177" t="s">
        <v>1332</v>
      </c>
      <c r="C1678" s="177">
        <v>115077</v>
      </c>
      <c r="D1678" s="180">
        <v>44679</v>
      </c>
      <c r="E1678" s="181">
        <v>20.934000000000001</v>
      </c>
      <c r="F1678" s="181">
        <v>-8.8901000000000003</v>
      </c>
      <c r="G1678" s="181">
        <v>-1.4528000000000001</v>
      </c>
      <c r="H1678" s="181">
        <v>4.1379999999999999</v>
      </c>
      <c r="I1678" s="181">
        <v>6.0711000000000004</v>
      </c>
      <c r="J1678" s="181">
        <v>-0.80369999999999997</v>
      </c>
      <c r="K1678" s="181">
        <v>2.0032999999999999</v>
      </c>
      <c r="L1678" s="181">
        <v>2.1564000000000001</v>
      </c>
      <c r="M1678" s="181">
        <v>2.3144</v>
      </c>
      <c r="N1678" s="181">
        <v>2.6644000000000001</v>
      </c>
      <c r="O1678" s="181">
        <v>6.0758999999999999</v>
      </c>
      <c r="P1678" s="181">
        <v>6.1148999999999996</v>
      </c>
      <c r="Q1678" s="181">
        <v>6.9362000000000004</v>
      </c>
      <c r="R1678" s="181">
        <v>5.05</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1322</v>
      </c>
      <c r="B1679" s="177" t="s">
        <v>1333</v>
      </c>
      <c r="C1679" s="177">
        <v>119226</v>
      </c>
      <c r="D1679" s="180">
        <v>44679</v>
      </c>
      <c r="E1679" s="181">
        <v>40.497900000000001</v>
      </c>
      <c r="F1679" s="181">
        <v>-4.9564000000000004</v>
      </c>
      <c r="G1679" s="181">
        <v>0.48070000000000002</v>
      </c>
      <c r="H1679" s="181">
        <v>3.6334</v>
      </c>
      <c r="I1679" s="181">
        <v>6.0174000000000003</v>
      </c>
      <c r="J1679" s="181">
        <v>-0.29070000000000001</v>
      </c>
      <c r="K1679" s="181">
        <v>2.9098000000000002</v>
      </c>
      <c r="L1679" s="181">
        <v>2.9104000000000001</v>
      </c>
      <c r="M1679" s="181">
        <v>3.0335000000000001</v>
      </c>
      <c r="N1679" s="181">
        <v>3.5847000000000002</v>
      </c>
      <c r="O1679" s="181">
        <v>7.2183999999999999</v>
      </c>
      <c r="P1679" s="181">
        <v>7.0839999999999996</v>
      </c>
      <c r="Q1679" s="181">
        <v>8.1141000000000005</v>
      </c>
      <c r="R1679" s="181">
        <v>5.8070000000000004</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1322</v>
      </c>
      <c r="B1680" s="177" t="s">
        <v>1334</v>
      </c>
      <c r="C1680" s="177">
        <v>101304</v>
      </c>
      <c r="D1680" s="180">
        <v>44679</v>
      </c>
      <c r="E1680" s="181">
        <v>38.006100000000004</v>
      </c>
      <c r="F1680" s="181">
        <v>-5.4733000000000001</v>
      </c>
      <c r="G1680" s="181">
        <v>-9.6000000000000002E-2</v>
      </c>
      <c r="H1680" s="181">
        <v>3.0337999999999998</v>
      </c>
      <c r="I1680" s="181">
        <v>5.4028999999999998</v>
      </c>
      <c r="J1680" s="181">
        <v>-0.90700000000000003</v>
      </c>
      <c r="K1680" s="181">
        <v>2.2856999999999998</v>
      </c>
      <c r="L1680" s="181">
        <v>2.2885</v>
      </c>
      <c r="M1680" s="181">
        <v>2.4039000000000001</v>
      </c>
      <c r="N1680" s="181">
        <v>2.9415</v>
      </c>
      <c r="O1680" s="181">
        <v>6.5182000000000002</v>
      </c>
      <c r="P1680" s="181">
        <v>6.3444000000000003</v>
      </c>
      <c r="Q1680" s="181">
        <v>7.0320999999999998</v>
      </c>
      <c r="R1680" s="181">
        <v>5.1421999999999999</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1322</v>
      </c>
      <c r="B1681" s="177" t="s">
        <v>1335</v>
      </c>
      <c r="C1681" s="177">
        <v>140251</v>
      </c>
      <c r="D1681" s="180"/>
      <c r="E1681" s="181"/>
      <c r="F1681" s="181"/>
      <c r="G1681" s="181"/>
      <c r="H1681" s="181"/>
      <c r="I1681" s="181"/>
      <c r="J1681" s="181"/>
      <c r="K1681" s="181"/>
      <c r="L1681" s="181"/>
      <c r="M1681" s="181"/>
      <c r="N1681" s="181"/>
      <c r="O1681" s="181"/>
      <c r="P1681" s="181"/>
      <c r="Q1681" s="181"/>
      <c r="R1681" s="181"/>
      <c r="S1681" s="124" t="s">
        <v>1901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1322</v>
      </c>
      <c r="B1682" s="177" t="s">
        <v>1336</v>
      </c>
      <c r="C1682" s="177">
        <v>140244</v>
      </c>
      <c r="D1682" s="180"/>
      <c r="E1682" s="181"/>
      <c r="F1682" s="181"/>
      <c r="G1682" s="181"/>
      <c r="H1682" s="181"/>
      <c r="I1682" s="181"/>
      <c r="J1682" s="181"/>
      <c r="K1682" s="181"/>
      <c r="L1682" s="181"/>
      <c r="M1682" s="181"/>
      <c r="N1682" s="181"/>
      <c r="O1682" s="181"/>
      <c r="P1682" s="181"/>
      <c r="Q1682" s="181"/>
      <c r="R1682" s="181"/>
      <c r="S1682" s="124" t="s">
        <v>1901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1322</v>
      </c>
      <c r="B1683" s="177" t="s">
        <v>1337</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1322</v>
      </c>
      <c r="B1684" s="177" t="s">
        <v>1338</v>
      </c>
      <c r="C1684" s="177">
        <v>148010</v>
      </c>
      <c r="D1684" s="180">
        <v>44679</v>
      </c>
      <c r="E1684" s="181">
        <v>88.607500000000002</v>
      </c>
      <c r="F1684" s="181">
        <v>11.042999999999999</v>
      </c>
      <c r="G1684" s="181">
        <v>11.0497</v>
      </c>
      <c r="H1684" s="181">
        <v>11.069000000000001</v>
      </c>
      <c r="I1684" s="181">
        <v>11.0928</v>
      </c>
      <c r="J1684" s="181">
        <v>11.148199999999999</v>
      </c>
      <c r="K1684" s="181"/>
      <c r="L1684" s="181"/>
      <c r="M1684" s="181"/>
      <c r="N1684" s="181"/>
      <c r="O1684" s="181"/>
      <c r="P1684" s="181"/>
      <c r="Q1684" s="181">
        <v>11.2371</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1322</v>
      </c>
      <c r="B1685" s="177" t="s">
        <v>1339</v>
      </c>
      <c r="C1685" s="177">
        <v>148015</v>
      </c>
      <c r="D1685" s="180">
        <v>44679</v>
      </c>
      <c r="E1685" s="181">
        <v>93.581299999999999</v>
      </c>
      <c r="F1685" s="181">
        <v>11.0413</v>
      </c>
      <c r="G1685" s="181">
        <v>11.061</v>
      </c>
      <c r="H1685" s="181">
        <v>11.067</v>
      </c>
      <c r="I1685" s="181">
        <v>11.093500000000001</v>
      </c>
      <c r="J1685" s="181">
        <v>11.147600000000001</v>
      </c>
      <c r="K1685" s="181"/>
      <c r="L1685" s="181"/>
      <c r="M1685" s="181"/>
      <c r="N1685" s="181"/>
      <c r="O1685" s="181"/>
      <c r="P1685" s="181"/>
      <c r="Q1685" s="181">
        <v>11.237299999999999</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1322</v>
      </c>
      <c r="B1686" s="177" t="s">
        <v>1340</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1322</v>
      </c>
      <c r="B1687" s="177" t="s">
        <v>1341</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1322</v>
      </c>
      <c r="B1688" s="177" t="s">
        <v>1342</v>
      </c>
      <c r="C1688" s="177">
        <v>101232</v>
      </c>
      <c r="D1688" s="180">
        <v>44679</v>
      </c>
      <c r="E1688" s="181">
        <v>4715.9785140562299</v>
      </c>
      <c r="F1688" s="181">
        <v>4.2317</v>
      </c>
      <c r="G1688" s="181">
        <v>6.423</v>
      </c>
      <c r="H1688" s="181">
        <v>7.5483000000000002</v>
      </c>
      <c r="I1688" s="181">
        <v>7.0913000000000004</v>
      </c>
      <c r="J1688" s="181">
        <v>-3.7166000000000001</v>
      </c>
      <c r="K1688" s="181">
        <v>23.028300000000002</v>
      </c>
      <c r="L1688" s="181">
        <v>14.3545</v>
      </c>
      <c r="M1688" s="181">
        <v>24.019200000000001</v>
      </c>
      <c r="N1688" s="181">
        <v>15.8489</v>
      </c>
      <c r="O1688" s="181">
        <v>5.6257000000000001</v>
      </c>
      <c r="P1688" s="181">
        <v>6.6246999999999998</v>
      </c>
      <c r="Q1688" s="181">
        <v>7.9591000000000003</v>
      </c>
      <c r="R1688" s="181">
        <v>12.7592</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1322</v>
      </c>
      <c r="B1689" s="177" t="s">
        <v>1343</v>
      </c>
      <c r="C1689" s="177">
        <v>118565</v>
      </c>
      <c r="D1689" s="180">
        <v>44679</v>
      </c>
      <c r="E1689" s="181">
        <v>4714.6827999999996</v>
      </c>
      <c r="F1689" s="181">
        <v>4.2313999999999998</v>
      </c>
      <c r="G1689" s="181">
        <v>6.4229000000000003</v>
      </c>
      <c r="H1689" s="181">
        <v>7.5483000000000002</v>
      </c>
      <c r="I1689" s="181">
        <v>7.0913000000000004</v>
      </c>
      <c r="J1689" s="181">
        <v>-3.7164999999999999</v>
      </c>
      <c r="K1689" s="181">
        <v>-1.4935</v>
      </c>
      <c r="L1689" s="181">
        <v>2.0586000000000002</v>
      </c>
      <c r="M1689" s="181">
        <v>15.023</v>
      </c>
      <c r="N1689" s="181">
        <v>9.2203999999999997</v>
      </c>
      <c r="O1689" s="181">
        <v>4.0450999999999997</v>
      </c>
      <c r="P1689" s="181">
        <v>5.9729999999999999</v>
      </c>
      <c r="Q1689" s="181">
        <v>7.9824000000000002</v>
      </c>
      <c r="R1689" s="181">
        <v>9.8199000000000005</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1322</v>
      </c>
      <c r="B1690" s="177" t="s">
        <v>1344</v>
      </c>
      <c r="C1690" s="177">
        <v>113047</v>
      </c>
      <c r="D1690" s="180">
        <v>44679</v>
      </c>
      <c r="E1690" s="181">
        <v>25.650500000000001</v>
      </c>
      <c r="F1690" s="181">
        <v>-12.9445</v>
      </c>
      <c r="G1690" s="181">
        <v>-1.9443999999999999</v>
      </c>
      <c r="H1690" s="181">
        <v>5.0054999999999996</v>
      </c>
      <c r="I1690" s="181">
        <v>7.9470999999999998</v>
      </c>
      <c r="J1690" s="181">
        <v>-0.75690000000000002</v>
      </c>
      <c r="K1690" s="181">
        <v>2.4512</v>
      </c>
      <c r="L1690" s="181">
        <v>2.4053</v>
      </c>
      <c r="M1690" s="181">
        <v>3.0623</v>
      </c>
      <c r="N1690" s="181">
        <v>3.6899000000000002</v>
      </c>
      <c r="O1690" s="181">
        <v>7.4279999999999999</v>
      </c>
      <c r="P1690" s="181">
        <v>7.2504999999999997</v>
      </c>
      <c r="Q1690" s="181">
        <v>8.2742000000000004</v>
      </c>
      <c r="R1690" s="181">
        <v>6.5602999999999998</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1322</v>
      </c>
      <c r="B1691" s="177" t="s">
        <v>1345</v>
      </c>
      <c r="C1691" s="177">
        <v>119016</v>
      </c>
      <c r="D1691" s="180">
        <v>44679</v>
      </c>
      <c r="E1691" s="181">
        <v>26.181799999999999</v>
      </c>
      <c r="F1691" s="181">
        <v>-12.5426</v>
      </c>
      <c r="G1691" s="181">
        <v>-1.4869000000000001</v>
      </c>
      <c r="H1691" s="181">
        <v>5.4427000000000003</v>
      </c>
      <c r="I1691" s="181">
        <v>8.1408000000000005</v>
      </c>
      <c r="J1691" s="181">
        <v>-0.45850000000000002</v>
      </c>
      <c r="K1691" s="181">
        <v>2.8452000000000002</v>
      </c>
      <c r="L1691" s="181">
        <v>2.8441000000000001</v>
      </c>
      <c r="M1691" s="181">
        <v>3.5402999999999998</v>
      </c>
      <c r="N1691" s="181">
        <v>4.1871</v>
      </c>
      <c r="O1691" s="181">
        <v>7.8272000000000004</v>
      </c>
      <c r="P1691" s="181">
        <v>7.5541999999999998</v>
      </c>
      <c r="Q1691" s="181">
        <v>8.2989999999999995</v>
      </c>
      <c r="R1691" s="181">
        <v>7.0639000000000003</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1322</v>
      </c>
      <c r="B1692" s="177" t="s">
        <v>1346</v>
      </c>
      <c r="C1692" s="177">
        <v>101599</v>
      </c>
      <c r="D1692" s="180">
        <v>44679</v>
      </c>
      <c r="E1692" s="181">
        <v>32.192</v>
      </c>
      <c r="F1692" s="181">
        <v>-11.448</v>
      </c>
      <c r="G1692" s="181">
        <v>-2.0028000000000001</v>
      </c>
      <c r="H1692" s="181">
        <v>2.528</v>
      </c>
      <c r="I1692" s="181">
        <v>6.0468999999999999</v>
      </c>
      <c r="J1692" s="181">
        <v>-1.7056</v>
      </c>
      <c r="K1692" s="181">
        <v>2.2014</v>
      </c>
      <c r="L1692" s="181">
        <v>2.4262000000000001</v>
      </c>
      <c r="M1692" s="181">
        <v>2.6086999999999998</v>
      </c>
      <c r="N1692" s="181">
        <v>3.0091000000000001</v>
      </c>
      <c r="O1692" s="181">
        <v>2.0367999999999999</v>
      </c>
      <c r="P1692" s="181">
        <v>3.5785999999999998</v>
      </c>
      <c r="Q1692" s="181">
        <v>6.2135999999999996</v>
      </c>
      <c r="R1692" s="181">
        <v>3.6781000000000001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1322</v>
      </c>
      <c r="B1693" s="177" t="s">
        <v>1347</v>
      </c>
      <c r="C1693" s="177">
        <v>120062</v>
      </c>
      <c r="D1693" s="180">
        <v>44679</v>
      </c>
      <c r="E1693" s="181">
        <v>35.018000000000001</v>
      </c>
      <c r="F1693" s="181">
        <v>-10.8369</v>
      </c>
      <c r="G1693" s="181">
        <v>-1.4938</v>
      </c>
      <c r="H1693" s="181">
        <v>3.0394000000000001</v>
      </c>
      <c r="I1693" s="181">
        <v>6.5564</v>
      </c>
      <c r="J1693" s="181">
        <v>-1.1991000000000001</v>
      </c>
      <c r="K1693" s="181">
        <v>2.7246999999999999</v>
      </c>
      <c r="L1693" s="181">
        <v>2.9598</v>
      </c>
      <c r="M1693" s="181">
        <v>3.3115000000000001</v>
      </c>
      <c r="N1693" s="181">
        <v>3.8117999999999999</v>
      </c>
      <c r="O1693" s="181">
        <v>2.9784999999999999</v>
      </c>
      <c r="P1693" s="181">
        <v>4.5410000000000004</v>
      </c>
      <c r="Q1693" s="181">
        <v>6.6264000000000003</v>
      </c>
      <c r="R1693" s="181">
        <v>4.6189999999999998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1322</v>
      </c>
      <c r="B1694" s="177" t="s">
        <v>1348</v>
      </c>
      <c r="C1694" s="177">
        <v>101758</v>
      </c>
      <c r="D1694" s="180">
        <v>44679</v>
      </c>
      <c r="E1694" s="181">
        <v>47.819099999999999</v>
      </c>
      <c r="F1694" s="181">
        <v>-12.59</v>
      </c>
      <c r="G1694" s="181">
        <v>-4.9847999999999999</v>
      </c>
      <c r="H1694" s="181">
        <v>7.0754999999999999</v>
      </c>
      <c r="I1694" s="181">
        <v>8.6866000000000003</v>
      </c>
      <c r="J1694" s="181">
        <v>1.8792</v>
      </c>
      <c r="K1694" s="181">
        <v>3.3995000000000002</v>
      </c>
      <c r="L1694" s="181">
        <v>2.1945000000000001</v>
      </c>
      <c r="M1694" s="181">
        <v>3.3094999999999999</v>
      </c>
      <c r="N1694" s="181">
        <v>3.6699000000000002</v>
      </c>
      <c r="O1694" s="181">
        <v>7.3094999999999999</v>
      </c>
      <c r="P1694" s="181">
        <v>6.9260999999999999</v>
      </c>
      <c r="Q1694" s="181">
        <v>7.9240000000000004</v>
      </c>
      <c r="R1694" s="181">
        <v>6.4448999999999996</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1322</v>
      </c>
      <c r="B1695" s="177" t="s">
        <v>1349</v>
      </c>
      <c r="C1695" s="177">
        <v>120754</v>
      </c>
      <c r="D1695" s="180">
        <v>44679</v>
      </c>
      <c r="E1695" s="181">
        <v>51.108699999999999</v>
      </c>
      <c r="F1695" s="181">
        <v>-11.8513</v>
      </c>
      <c r="G1695" s="181">
        <v>-4.2359</v>
      </c>
      <c r="H1695" s="181">
        <v>7.8472</v>
      </c>
      <c r="I1695" s="181">
        <v>9.4491999999999994</v>
      </c>
      <c r="J1695" s="181">
        <v>2.6391</v>
      </c>
      <c r="K1695" s="181">
        <v>4.1654999999999998</v>
      </c>
      <c r="L1695" s="181">
        <v>2.9638</v>
      </c>
      <c r="M1695" s="181">
        <v>4.0903999999999998</v>
      </c>
      <c r="N1695" s="181">
        <v>4.4606000000000003</v>
      </c>
      <c r="O1695" s="181">
        <v>8.1227999999999998</v>
      </c>
      <c r="P1695" s="181">
        <v>7.7754000000000003</v>
      </c>
      <c r="Q1695" s="181">
        <v>8.7187999999999999</v>
      </c>
      <c r="R1695" s="181">
        <v>7.2556000000000003</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1322</v>
      </c>
      <c r="B1696" s="177" t="s">
        <v>1350</v>
      </c>
      <c r="C1696" s="177">
        <v>115005</v>
      </c>
      <c r="D1696" s="180">
        <v>44679</v>
      </c>
      <c r="E1696" s="181">
        <v>22.394500000000001</v>
      </c>
      <c r="F1696" s="181">
        <v>-30.778500000000001</v>
      </c>
      <c r="G1696" s="181">
        <v>-12.862299999999999</v>
      </c>
      <c r="H1696" s="181">
        <v>2.8422000000000001</v>
      </c>
      <c r="I1696" s="181">
        <v>5.8817000000000004</v>
      </c>
      <c r="J1696" s="181">
        <v>-4.1388999999999996</v>
      </c>
      <c r="K1696" s="181">
        <v>1.6802999999999999</v>
      </c>
      <c r="L1696" s="181">
        <v>1.9943</v>
      </c>
      <c r="M1696" s="181">
        <v>13.9597</v>
      </c>
      <c r="N1696" s="181">
        <v>11.5731</v>
      </c>
      <c r="O1696" s="181">
        <v>6.4683000000000002</v>
      </c>
      <c r="P1696" s="181">
        <v>6.4298999999999999</v>
      </c>
      <c r="Q1696" s="181">
        <v>7.5288000000000004</v>
      </c>
      <c r="R1696" s="181">
        <v>11.08</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1322</v>
      </c>
      <c r="B1697" s="177" t="s">
        <v>1351</v>
      </c>
      <c r="C1697" s="177">
        <v>118349</v>
      </c>
      <c r="D1697" s="180">
        <v>44679</v>
      </c>
      <c r="E1697" s="181">
        <v>24.089099999999998</v>
      </c>
      <c r="F1697" s="181">
        <v>-30.279</v>
      </c>
      <c r="G1697" s="181">
        <v>-12.412000000000001</v>
      </c>
      <c r="H1697" s="181">
        <v>3.3138999999999998</v>
      </c>
      <c r="I1697" s="181">
        <v>6.3501000000000003</v>
      </c>
      <c r="J1697" s="181">
        <v>-3.669</v>
      </c>
      <c r="K1697" s="181">
        <v>2.1528999999999998</v>
      </c>
      <c r="L1697" s="181">
        <v>2.4693999999999998</v>
      </c>
      <c r="M1697" s="181">
        <v>14.4756</v>
      </c>
      <c r="N1697" s="181">
        <v>12.0877</v>
      </c>
      <c r="O1697" s="181">
        <v>7.0301</v>
      </c>
      <c r="P1697" s="181">
        <v>7.2595000000000001</v>
      </c>
      <c r="Q1697" s="181">
        <v>8.0038</v>
      </c>
      <c r="R1697" s="181">
        <v>11.5985</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1322</v>
      </c>
      <c r="B1698" s="177" t="s">
        <v>1352</v>
      </c>
      <c r="C1698" s="177">
        <v>118407</v>
      </c>
      <c r="D1698" s="180">
        <v>44679</v>
      </c>
      <c r="E1698" s="181">
        <v>48.783900000000003</v>
      </c>
      <c r="F1698" s="181">
        <v>-43.567900000000002</v>
      </c>
      <c r="G1698" s="181">
        <v>-19.9193</v>
      </c>
      <c r="H1698" s="181">
        <v>-2.0834000000000001</v>
      </c>
      <c r="I1698" s="181">
        <v>6.0754999999999999</v>
      </c>
      <c r="J1698" s="181">
        <v>-3.5013000000000001</v>
      </c>
      <c r="K1698" s="181">
        <v>2.1168</v>
      </c>
      <c r="L1698" s="181">
        <v>2.3915999999999999</v>
      </c>
      <c r="M1698" s="181">
        <v>2.9802</v>
      </c>
      <c r="N1698" s="181">
        <v>3.4266999999999999</v>
      </c>
      <c r="O1698" s="181">
        <v>7.2386999999999997</v>
      </c>
      <c r="P1698" s="181">
        <v>7.1993</v>
      </c>
      <c r="Q1698" s="181">
        <v>8.1115999999999993</v>
      </c>
      <c r="R1698" s="181">
        <v>5.9394999999999998</v>
      </c>
      <c r="S1698" s="124" t="s">
        <v>1901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1322</v>
      </c>
      <c r="B1699" s="177" t="s">
        <v>1353</v>
      </c>
      <c r="C1699" s="177">
        <v>108768</v>
      </c>
      <c r="D1699" s="180">
        <v>44679</v>
      </c>
      <c r="E1699" s="181">
        <v>46.253900000000002</v>
      </c>
      <c r="F1699" s="181">
        <v>-43.98</v>
      </c>
      <c r="G1699" s="181">
        <v>-20.377800000000001</v>
      </c>
      <c r="H1699" s="181">
        <v>-2.5465</v>
      </c>
      <c r="I1699" s="181">
        <v>5.6051000000000002</v>
      </c>
      <c r="J1699" s="181">
        <v>-3.9805000000000001</v>
      </c>
      <c r="K1699" s="181">
        <v>1.6189</v>
      </c>
      <c r="L1699" s="181">
        <v>1.8974</v>
      </c>
      <c r="M1699" s="181">
        <v>2.4813000000000001</v>
      </c>
      <c r="N1699" s="181">
        <v>2.9234</v>
      </c>
      <c r="O1699" s="181">
        <v>6.7012</v>
      </c>
      <c r="P1699" s="181">
        <v>6.6677</v>
      </c>
      <c r="Q1699" s="181">
        <v>7.4250999999999996</v>
      </c>
      <c r="R1699" s="181">
        <v>5.4119000000000002</v>
      </c>
      <c r="S1699" s="124" t="s">
        <v>1901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1322</v>
      </c>
      <c r="B1700" s="177" t="s">
        <v>1354</v>
      </c>
      <c r="C1700" s="177">
        <v>123704</v>
      </c>
      <c r="D1700" s="180">
        <v>44679</v>
      </c>
      <c r="E1700" s="181">
        <v>1924.6396</v>
      </c>
      <c r="F1700" s="181">
        <v>-7.9500999999999999</v>
      </c>
      <c r="G1700" s="181">
        <v>-2.4390000000000001</v>
      </c>
      <c r="H1700" s="181">
        <v>3.7797000000000001</v>
      </c>
      <c r="I1700" s="181">
        <v>5.2601000000000004</v>
      </c>
      <c r="J1700" s="181">
        <v>-0.96250000000000002</v>
      </c>
      <c r="K1700" s="181">
        <v>2.4500000000000002</v>
      </c>
      <c r="L1700" s="181">
        <v>2.375</v>
      </c>
      <c r="M1700" s="181">
        <v>3.0998000000000001</v>
      </c>
      <c r="N1700" s="181">
        <v>3.5226000000000002</v>
      </c>
      <c r="O1700" s="181">
        <v>5.0387000000000004</v>
      </c>
      <c r="P1700" s="181">
        <v>6.2618</v>
      </c>
      <c r="Q1700" s="181">
        <v>7.8611000000000004</v>
      </c>
      <c r="R1700" s="181">
        <v>4.6073000000000004</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1322</v>
      </c>
      <c r="B1701" s="177" t="s">
        <v>1937</v>
      </c>
      <c r="C1701" s="177">
        <v>123708</v>
      </c>
      <c r="D1701" s="180">
        <v>44679</v>
      </c>
      <c r="E1701" s="181">
        <v>1736.5504000000001</v>
      </c>
      <c r="F1701" s="181">
        <v>-9.2479999999999993</v>
      </c>
      <c r="G1701" s="181">
        <v>-3.7381000000000002</v>
      </c>
      <c r="H1701" s="181">
        <v>2.4792999999999998</v>
      </c>
      <c r="I1701" s="181">
        <v>3.9578000000000002</v>
      </c>
      <c r="J1701" s="181">
        <v>-2.2602000000000002</v>
      </c>
      <c r="K1701" s="181">
        <v>1.1443000000000001</v>
      </c>
      <c r="L1701" s="181">
        <v>1.0634999999999999</v>
      </c>
      <c r="M1701" s="181">
        <v>1.7757000000000001</v>
      </c>
      <c r="N1701" s="181">
        <v>2.1857000000000002</v>
      </c>
      <c r="O1701" s="181">
        <v>3.7532999999999999</v>
      </c>
      <c r="P1701" s="181">
        <v>5.0259999999999998</v>
      </c>
      <c r="Q1701" s="181">
        <v>6.6060999999999996</v>
      </c>
      <c r="R1701" s="181">
        <v>3.2416</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1322</v>
      </c>
      <c r="B1702" s="177" t="s">
        <v>1355</v>
      </c>
      <c r="C1702" s="177">
        <v>105185</v>
      </c>
      <c r="D1702" s="180">
        <v>44679</v>
      </c>
      <c r="E1702" s="181">
        <v>2921.4901</v>
      </c>
      <c r="F1702" s="181">
        <v>-6.7915000000000001</v>
      </c>
      <c r="G1702" s="181">
        <v>-1.1876</v>
      </c>
      <c r="H1702" s="181">
        <v>3.4396</v>
      </c>
      <c r="I1702" s="181">
        <v>5.7229999999999999</v>
      </c>
      <c r="J1702" s="181">
        <v>-1.3292999999999999</v>
      </c>
      <c r="K1702" s="181">
        <v>2.0102000000000002</v>
      </c>
      <c r="L1702" s="181">
        <v>2.2128999999999999</v>
      </c>
      <c r="M1702" s="181">
        <v>2.3098999999999998</v>
      </c>
      <c r="N1702" s="181">
        <v>2.7688000000000001</v>
      </c>
      <c r="O1702" s="181">
        <v>6.3643000000000001</v>
      </c>
      <c r="P1702" s="181">
        <v>6.1643999999999997</v>
      </c>
      <c r="Q1702" s="181">
        <v>7.3545999999999996</v>
      </c>
      <c r="R1702" s="181">
        <v>5.0364000000000004</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1322</v>
      </c>
      <c r="B1703" s="177" t="s">
        <v>1356</v>
      </c>
      <c r="C1703" s="177">
        <v>120560</v>
      </c>
      <c r="D1703" s="180">
        <v>44679</v>
      </c>
      <c r="E1703" s="181">
        <v>3161.4023000000002</v>
      </c>
      <c r="F1703" s="181">
        <v>-5.9404000000000003</v>
      </c>
      <c r="G1703" s="181">
        <v>-0.33400000000000002</v>
      </c>
      <c r="H1703" s="181">
        <v>4.2922000000000002</v>
      </c>
      <c r="I1703" s="181">
        <v>6.5762999999999998</v>
      </c>
      <c r="J1703" s="181">
        <v>-0.47910000000000003</v>
      </c>
      <c r="K1703" s="181">
        <v>2.8671000000000002</v>
      </c>
      <c r="L1703" s="181">
        <v>3.0752999999999999</v>
      </c>
      <c r="M1703" s="181">
        <v>3.1783000000000001</v>
      </c>
      <c r="N1703" s="181">
        <v>3.6467000000000001</v>
      </c>
      <c r="O1703" s="181">
        <v>7.2709999999999999</v>
      </c>
      <c r="P1703" s="181">
        <v>7.0602999999999998</v>
      </c>
      <c r="Q1703" s="181">
        <v>7.8513999999999999</v>
      </c>
      <c r="R1703" s="181">
        <v>5.9329000000000001</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1322</v>
      </c>
      <c r="B1704" s="177" t="s">
        <v>1357</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1322</v>
      </c>
      <c r="B1705" s="177" t="s">
        <v>1358</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1322</v>
      </c>
      <c r="B1706" s="177" t="s">
        <v>1359</v>
      </c>
      <c r="C1706" s="177">
        <v>101373</v>
      </c>
      <c r="D1706" s="180">
        <v>44679</v>
      </c>
      <c r="E1706" s="181">
        <v>42.482599999999998</v>
      </c>
      <c r="F1706" s="181">
        <v>-7.3874000000000004</v>
      </c>
      <c r="G1706" s="181">
        <v>0.74470000000000003</v>
      </c>
      <c r="H1706" s="181">
        <v>4.8895999999999997</v>
      </c>
      <c r="I1706" s="181">
        <v>6.0923999999999996</v>
      </c>
      <c r="J1706" s="181">
        <v>-1.3841000000000001</v>
      </c>
      <c r="K1706" s="181">
        <v>1.7949999999999999</v>
      </c>
      <c r="L1706" s="181">
        <v>1.7159</v>
      </c>
      <c r="M1706" s="181">
        <v>2.8681000000000001</v>
      </c>
      <c r="N1706" s="181">
        <v>3.3992</v>
      </c>
      <c r="O1706" s="181">
        <v>6.8201000000000001</v>
      </c>
      <c r="P1706" s="181">
        <v>6.6002999999999998</v>
      </c>
      <c r="Q1706" s="181">
        <v>7.4995000000000003</v>
      </c>
      <c r="R1706" s="181">
        <v>5.4855</v>
      </c>
      <c r="S1706" s="124" t="s">
        <v>1901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1322</v>
      </c>
      <c r="B1707" s="177" t="s">
        <v>1360</v>
      </c>
      <c r="C1707" s="177">
        <v>119739</v>
      </c>
      <c r="D1707" s="180">
        <v>44679</v>
      </c>
      <c r="E1707" s="181">
        <v>45.612099999999998</v>
      </c>
      <c r="F1707" s="181">
        <v>-6.6406999999999998</v>
      </c>
      <c r="G1707" s="181">
        <v>1.5740000000000001</v>
      </c>
      <c r="H1707" s="181">
        <v>5.7107000000000001</v>
      </c>
      <c r="I1707" s="181">
        <v>6.9176000000000002</v>
      </c>
      <c r="J1707" s="181">
        <v>-0.56499999999999995</v>
      </c>
      <c r="K1707" s="181">
        <v>2.6202000000000001</v>
      </c>
      <c r="L1707" s="181">
        <v>2.5451000000000001</v>
      </c>
      <c r="M1707" s="181">
        <v>3.7094</v>
      </c>
      <c r="N1707" s="181">
        <v>4.2522000000000002</v>
      </c>
      <c r="O1707" s="181">
        <v>7.6962999999999999</v>
      </c>
      <c r="P1707" s="181">
        <v>7.4863</v>
      </c>
      <c r="Q1707" s="181">
        <v>8.3202999999999996</v>
      </c>
      <c r="R1707" s="181">
        <v>6.3502999999999998</v>
      </c>
      <c r="S1707" s="124" t="s">
        <v>1901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1322</v>
      </c>
      <c r="B1708" s="177" t="s">
        <v>1361</v>
      </c>
      <c r="C1708" s="177">
        <v>119856</v>
      </c>
      <c r="D1708" s="180">
        <v>44679</v>
      </c>
      <c r="E1708" s="181">
        <v>22.5641</v>
      </c>
      <c r="F1708" s="181">
        <v>-2.5880000000000001</v>
      </c>
      <c r="G1708" s="181">
        <v>4.1532999999999998</v>
      </c>
      <c r="H1708" s="181">
        <v>5.4593999999999996</v>
      </c>
      <c r="I1708" s="181">
        <v>5.5448000000000004</v>
      </c>
      <c r="J1708" s="181">
        <v>-1.3604000000000001</v>
      </c>
      <c r="K1708" s="181">
        <v>2.5028999999999999</v>
      </c>
      <c r="L1708" s="181">
        <v>2.6640000000000001</v>
      </c>
      <c r="M1708" s="181">
        <v>2.9712000000000001</v>
      </c>
      <c r="N1708" s="181">
        <v>3.4861</v>
      </c>
      <c r="O1708" s="181">
        <v>7.0917000000000003</v>
      </c>
      <c r="P1708" s="181">
        <v>7.1054000000000004</v>
      </c>
      <c r="Q1708" s="181">
        <v>7.9980000000000002</v>
      </c>
      <c r="R1708" s="181">
        <v>5.4665999999999997</v>
      </c>
      <c r="S1708" s="124" t="s">
        <v>1901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1322</v>
      </c>
      <c r="B1709" s="177" t="s">
        <v>1362</v>
      </c>
      <c r="C1709" s="177">
        <v>116299</v>
      </c>
      <c r="D1709" s="180">
        <v>44679</v>
      </c>
      <c r="E1709" s="181">
        <v>21.607800000000001</v>
      </c>
      <c r="F1709" s="181">
        <v>-3.0402999999999998</v>
      </c>
      <c r="G1709" s="181">
        <v>3.661</v>
      </c>
      <c r="H1709" s="181">
        <v>4.9757999999999996</v>
      </c>
      <c r="I1709" s="181">
        <v>5.0669000000000004</v>
      </c>
      <c r="J1709" s="181">
        <v>-1.8389</v>
      </c>
      <c r="K1709" s="181">
        <v>2.0202</v>
      </c>
      <c r="L1709" s="181">
        <v>2.1785000000000001</v>
      </c>
      <c r="M1709" s="181">
        <v>2.4817999999999998</v>
      </c>
      <c r="N1709" s="181">
        <v>2.9904000000000002</v>
      </c>
      <c r="O1709" s="181">
        <v>6.5727000000000002</v>
      </c>
      <c r="P1709" s="181">
        <v>6.5768000000000004</v>
      </c>
      <c r="Q1709" s="181">
        <v>7.7340999999999998</v>
      </c>
      <c r="R1709" s="181">
        <v>4.9531999999999998</v>
      </c>
      <c r="S1709" s="124" t="s">
        <v>1901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1322</v>
      </c>
      <c r="B1710" s="177" t="s">
        <v>1363</v>
      </c>
      <c r="C1710" s="177">
        <v>145954</v>
      </c>
      <c r="D1710" s="180">
        <v>44679</v>
      </c>
      <c r="E1710" s="181">
        <v>12.458600000000001</v>
      </c>
      <c r="F1710" s="181">
        <v>-16.106300000000001</v>
      </c>
      <c r="G1710" s="181">
        <v>-5.7590000000000003</v>
      </c>
      <c r="H1710" s="181">
        <v>1.6328</v>
      </c>
      <c r="I1710" s="181">
        <v>2.5613000000000001</v>
      </c>
      <c r="J1710" s="181">
        <v>-1.4441999999999999</v>
      </c>
      <c r="K1710" s="181">
        <v>2.3673000000000002</v>
      </c>
      <c r="L1710" s="181">
        <v>2.5594999999999999</v>
      </c>
      <c r="M1710" s="181">
        <v>2.8649</v>
      </c>
      <c r="N1710" s="181">
        <v>3.3874</v>
      </c>
      <c r="O1710" s="181">
        <v>6.8036000000000003</v>
      </c>
      <c r="P1710" s="181"/>
      <c r="Q1710" s="181">
        <v>7.0239000000000003</v>
      </c>
      <c r="R1710" s="181">
        <v>5.2728999999999999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1322</v>
      </c>
      <c r="B1711" s="177" t="s">
        <v>1364</v>
      </c>
      <c r="C1711" s="177">
        <v>145952</v>
      </c>
      <c r="D1711" s="180">
        <v>44679</v>
      </c>
      <c r="E1711" s="181">
        <v>12.0411</v>
      </c>
      <c r="F1711" s="181">
        <v>-17.270099999999999</v>
      </c>
      <c r="G1711" s="181">
        <v>-6.7660999999999998</v>
      </c>
      <c r="H1711" s="181">
        <v>0.56299999999999994</v>
      </c>
      <c r="I1711" s="181">
        <v>1.5165999999999999</v>
      </c>
      <c r="J1711" s="181">
        <v>-2.4882</v>
      </c>
      <c r="K1711" s="181">
        <v>1.3109999999999999</v>
      </c>
      <c r="L1711" s="181">
        <v>1.4967999999999999</v>
      </c>
      <c r="M1711" s="181">
        <v>1.7950999999999999</v>
      </c>
      <c r="N1711" s="181">
        <v>2.3058999999999998</v>
      </c>
      <c r="O1711" s="181">
        <v>5.6859000000000002</v>
      </c>
      <c r="P1711" s="181"/>
      <c r="Q1711" s="181">
        <v>5.9032999999999998</v>
      </c>
      <c r="R1711" s="181">
        <v>4.1712999999999996</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1322</v>
      </c>
      <c r="B1712" s="177" t="s">
        <v>1853</v>
      </c>
      <c r="C1712" s="177">
        <v>148729</v>
      </c>
      <c r="D1712" s="180">
        <v>44679</v>
      </c>
      <c r="E1712" s="181">
        <v>10.542400000000001</v>
      </c>
      <c r="F1712" s="181">
        <v>-14.881399999999999</v>
      </c>
      <c r="G1712" s="181">
        <v>-2.9998</v>
      </c>
      <c r="H1712" s="181">
        <v>3.8111999999999999</v>
      </c>
      <c r="I1712" s="181">
        <v>5.9463999999999997</v>
      </c>
      <c r="J1712" s="181">
        <v>-1.1269</v>
      </c>
      <c r="K1712" s="181">
        <v>2.5394000000000001</v>
      </c>
      <c r="L1712" s="181">
        <v>2.9533999999999998</v>
      </c>
      <c r="M1712" s="181">
        <v>3.5333000000000001</v>
      </c>
      <c r="N1712" s="181">
        <v>4.0843999999999996</v>
      </c>
      <c r="O1712" s="181"/>
      <c r="P1712" s="181"/>
      <c r="Q1712" s="181">
        <v>4.5964999999999998</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1322</v>
      </c>
      <c r="B1713" s="177" t="s">
        <v>1854</v>
      </c>
      <c r="C1713" s="177">
        <v>148727</v>
      </c>
      <c r="D1713" s="180">
        <v>44679</v>
      </c>
      <c r="E1713" s="181">
        <v>10.4247</v>
      </c>
      <c r="F1713" s="181">
        <v>-15.7491</v>
      </c>
      <c r="G1713" s="181">
        <v>-3.9668000000000001</v>
      </c>
      <c r="H1713" s="181">
        <v>2.8525999999999998</v>
      </c>
      <c r="I1713" s="181">
        <v>4.9820000000000002</v>
      </c>
      <c r="J1713" s="181">
        <v>-2.097</v>
      </c>
      <c r="K1713" s="181">
        <v>1.5660000000000001</v>
      </c>
      <c r="L1713" s="181">
        <v>1.9718</v>
      </c>
      <c r="M1713" s="181">
        <v>2.5419999999999998</v>
      </c>
      <c r="N1713" s="181">
        <v>3.0882999999999998</v>
      </c>
      <c r="O1713" s="181"/>
      <c r="P1713" s="181"/>
      <c r="Q1713" s="181">
        <v>3.6021000000000001</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1322</v>
      </c>
      <c r="B1714" s="177" t="s">
        <v>1365</v>
      </c>
      <c r="C1714" s="177">
        <v>142641</v>
      </c>
      <c r="D1714" s="180">
        <v>44679</v>
      </c>
      <c r="E1714" s="181">
        <v>13.2768</v>
      </c>
      <c r="F1714" s="181">
        <v>-9.3446999999999996</v>
      </c>
      <c r="G1714" s="181">
        <v>-1.6493</v>
      </c>
      <c r="H1714" s="181">
        <v>3.1044999999999998</v>
      </c>
      <c r="I1714" s="181">
        <v>5.8975</v>
      </c>
      <c r="J1714" s="181">
        <v>-8.8999999999999999E-3</v>
      </c>
      <c r="K1714" s="181">
        <v>3.0529999999999999</v>
      </c>
      <c r="L1714" s="181">
        <v>3.0392000000000001</v>
      </c>
      <c r="M1714" s="181">
        <v>3.3426999999999998</v>
      </c>
      <c r="N1714" s="181">
        <v>3.8092999999999999</v>
      </c>
      <c r="O1714" s="181">
        <v>7.0286</v>
      </c>
      <c r="P1714" s="181"/>
      <c r="Q1714" s="181">
        <v>7.1205999999999996</v>
      </c>
      <c r="R1714" s="181">
        <v>5.6519000000000004</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1322</v>
      </c>
      <c r="B1715" s="177" t="s">
        <v>1929</v>
      </c>
      <c r="C1715" s="177">
        <v>142642</v>
      </c>
      <c r="D1715" s="180">
        <v>44679</v>
      </c>
      <c r="E1715" s="181">
        <v>12.851900000000001</v>
      </c>
      <c r="F1715" s="181">
        <v>-10.221299999999999</v>
      </c>
      <c r="G1715" s="181">
        <v>-2.4609000000000001</v>
      </c>
      <c r="H1715" s="181">
        <v>2.2730000000000001</v>
      </c>
      <c r="I1715" s="181">
        <v>5.0848000000000004</v>
      </c>
      <c r="J1715" s="181">
        <v>-0.81479999999999997</v>
      </c>
      <c r="K1715" s="181">
        <v>2.2433999999999998</v>
      </c>
      <c r="L1715" s="181">
        <v>2.2134999999999998</v>
      </c>
      <c r="M1715" s="181">
        <v>2.5059</v>
      </c>
      <c r="N1715" s="181">
        <v>2.9601999999999999</v>
      </c>
      <c r="O1715" s="181">
        <v>6.1702000000000004</v>
      </c>
      <c r="P1715" s="181"/>
      <c r="Q1715" s="181">
        <v>6.2784000000000004</v>
      </c>
      <c r="R1715" s="181">
        <v>4.7775999999999996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1322</v>
      </c>
      <c r="B1716" s="177" t="s">
        <v>1366</v>
      </c>
      <c r="C1716" s="177">
        <v>101665</v>
      </c>
      <c r="D1716" s="180">
        <v>44679</v>
      </c>
      <c r="E1716" s="181">
        <v>42.722200000000001</v>
      </c>
      <c r="F1716" s="181">
        <v>-1.7941</v>
      </c>
      <c r="G1716" s="181">
        <v>3.6747999999999998</v>
      </c>
      <c r="H1716" s="181">
        <v>5.8406000000000002</v>
      </c>
      <c r="I1716" s="181">
        <v>7.9142000000000001</v>
      </c>
      <c r="J1716" s="181">
        <v>-1.2828999999999999</v>
      </c>
      <c r="K1716" s="181">
        <v>2.7014999999999998</v>
      </c>
      <c r="L1716" s="181">
        <v>2.8788999999999998</v>
      </c>
      <c r="M1716" s="181">
        <v>3.3603999999999998</v>
      </c>
      <c r="N1716" s="181">
        <v>4.0343</v>
      </c>
      <c r="O1716" s="181">
        <v>7.1024000000000003</v>
      </c>
      <c r="P1716" s="181">
        <v>6.6740000000000004</v>
      </c>
      <c r="Q1716" s="181">
        <v>7.7839</v>
      </c>
      <c r="R1716" s="181">
        <v>6.1534000000000004</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1322</v>
      </c>
      <c r="B1717" s="177" t="s">
        <v>1367</v>
      </c>
      <c r="C1717" s="177">
        <v>118796</v>
      </c>
      <c r="D1717" s="180">
        <v>44679</v>
      </c>
      <c r="E1717" s="181">
        <v>45.476799999999997</v>
      </c>
      <c r="F1717" s="181">
        <v>-0.96309999999999996</v>
      </c>
      <c r="G1717" s="181">
        <v>4.4427000000000003</v>
      </c>
      <c r="H1717" s="181">
        <v>6.6356999999999999</v>
      </c>
      <c r="I1717" s="181">
        <v>8.7152999999999992</v>
      </c>
      <c r="J1717" s="181">
        <v>-0.48399999999999999</v>
      </c>
      <c r="K1717" s="181">
        <v>3.5053000000000001</v>
      </c>
      <c r="L1717" s="181">
        <v>3.6934999999999998</v>
      </c>
      <c r="M1717" s="181">
        <v>4.1849999999999996</v>
      </c>
      <c r="N1717" s="181">
        <v>4.8734999999999999</v>
      </c>
      <c r="O1717" s="181">
        <v>7.9660000000000002</v>
      </c>
      <c r="P1717" s="181">
        <v>7.4638</v>
      </c>
      <c r="Q1717" s="181">
        <v>8.4097000000000008</v>
      </c>
      <c r="R1717" s="181">
        <v>7.0190999999999999</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1322</v>
      </c>
      <c r="B1718" s="177" t="s">
        <v>1985</v>
      </c>
      <c r="C1718" s="177">
        <v>138256</v>
      </c>
      <c r="D1718" s="180">
        <v>44679</v>
      </c>
      <c r="E1718" s="181">
        <v>36.639299999999999</v>
      </c>
      <c r="F1718" s="181">
        <v>-14.041</v>
      </c>
      <c r="G1718" s="181">
        <v>-4.8131000000000004</v>
      </c>
      <c r="H1718" s="181">
        <v>4.8859000000000004</v>
      </c>
      <c r="I1718" s="181">
        <v>6.1254</v>
      </c>
      <c r="J1718" s="181">
        <v>-0.35020000000000001</v>
      </c>
      <c r="K1718" s="181">
        <v>1.9933000000000001</v>
      </c>
      <c r="L1718" s="181">
        <v>1.8533999999999999</v>
      </c>
      <c r="M1718" s="181">
        <v>2.3109999999999999</v>
      </c>
      <c r="N1718" s="181">
        <v>2.9466000000000001</v>
      </c>
      <c r="O1718" s="181">
        <v>3.1631999999999998</v>
      </c>
      <c r="P1718" s="181">
        <v>4.1199000000000003</v>
      </c>
      <c r="Q1718" s="181">
        <v>6.9734999999999996</v>
      </c>
      <c r="R1718" s="181">
        <v>4.9587000000000003</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1322</v>
      </c>
      <c r="B1719" s="177" t="s">
        <v>1986</v>
      </c>
      <c r="C1719" s="177">
        <v>138270</v>
      </c>
      <c r="D1719" s="180">
        <v>44679</v>
      </c>
      <c r="E1719" s="181">
        <v>39.594000000000001</v>
      </c>
      <c r="F1719" s="181">
        <v>-13.085699999999999</v>
      </c>
      <c r="G1719" s="181">
        <v>-3.8399000000000001</v>
      </c>
      <c r="H1719" s="181">
        <v>5.867</v>
      </c>
      <c r="I1719" s="181">
        <v>7.1191000000000004</v>
      </c>
      <c r="J1719" s="181">
        <v>0.64570000000000005</v>
      </c>
      <c r="K1719" s="181">
        <v>2.9861</v>
      </c>
      <c r="L1719" s="181">
        <v>2.7536999999999998</v>
      </c>
      <c r="M1719" s="181">
        <v>3.1728000000000001</v>
      </c>
      <c r="N1719" s="181">
        <v>3.7902</v>
      </c>
      <c r="O1719" s="181">
        <v>3.9599000000000002</v>
      </c>
      <c r="P1719" s="181">
        <v>4.9771000000000001</v>
      </c>
      <c r="Q1719" s="181">
        <v>7.2758000000000003</v>
      </c>
      <c r="R1719" s="181">
        <v>5.7988999999999997</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1322</v>
      </c>
      <c r="B1720" s="177" t="s">
        <v>1368</v>
      </c>
      <c r="C1720" s="177">
        <v>119816</v>
      </c>
      <c r="D1720" s="180">
        <v>44679</v>
      </c>
      <c r="E1720" s="181">
        <v>27.226600000000001</v>
      </c>
      <c r="F1720" s="181">
        <v>-4.6914999999999996</v>
      </c>
      <c r="G1720" s="181">
        <v>0.8044</v>
      </c>
      <c r="H1720" s="181">
        <v>4.0632999999999999</v>
      </c>
      <c r="I1720" s="181">
        <v>6.2812000000000001</v>
      </c>
      <c r="J1720" s="181">
        <v>1.0778000000000001</v>
      </c>
      <c r="K1720" s="181">
        <v>3.1629999999999998</v>
      </c>
      <c r="L1720" s="181">
        <v>3.0783999999999998</v>
      </c>
      <c r="M1720" s="181">
        <v>3.5122</v>
      </c>
      <c r="N1720" s="181">
        <v>3.9531999999999998</v>
      </c>
      <c r="O1720" s="181">
        <v>7.3163</v>
      </c>
      <c r="P1720" s="181">
        <v>7.1093999999999999</v>
      </c>
      <c r="Q1720" s="181">
        <v>8.0615000000000006</v>
      </c>
      <c r="R1720" s="181">
        <v>5.7714999999999996</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1322</v>
      </c>
      <c r="B1721" s="177" t="s">
        <v>1369</v>
      </c>
      <c r="C1721" s="177">
        <v>106231</v>
      </c>
      <c r="D1721" s="180">
        <v>44679</v>
      </c>
      <c r="E1721" s="181">
        <v>26.033000000000001</v>
      </c>
      <c r="F1721" s="181">
        <v>-5.3270999999999997</v>
      </c>
      <c r="G1721" s="181">
        <v>0.28039999999999998</v>
      </c>
      <c r="H1721" s="181">
        <v>3.5476000000000001</v>
      </c>
      <c r="I1721" s="181">
        <v>5.7808999999999999</v>
      </c>
      <c r="J1721" s="181">
        <v>0.57469999999999999</v>
      </c>
      <c r="K1721" s="181">
        <v>2.6579000000000002</v>
      </c>
      <c r="L1721" s="181">
        <v>2.5709</v>
      </c>
      <c r="M1721" s="181">
        <v>2.9990999999999999</v>
      </c>
      <c r="N1721" s="181">
        <v>3.4344000000000001</v>
      </c>
      <c r="O1721" s="181">
        <v>6.7805999999999997</v>
      </c>
      <c r="P1721" s="181">
        <v>6.5317999999999996</v>
      </c>
      <c r="Q1721" s="181">
        <v>6.6936</v>
      </c>
      <c r="R1721" s="181">
        <v>5.2431999999999999</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1322</v>
      </c>
      <c r="B1722" s="177" t="s">
        <v>1963</v>
      </c>
      <c r="C1722" s="177">
        <v>149585</v>
      </c>
      <c r="D1722" s="180">
        <v>44679</v>
      </c>
      <c r="E1722" s="181">
        <v>35.864100000000001</v>
      </c>
      <c r="F1722" s="181">
        <v>-16.988199999999999</v>
      </c>
      <c r="G1722" s="181">
        <v>-4.3068999999999997</v>
      </c>
      <c r="H1722" s="181">
        <v>3.0840999999999998</v>
      </c>
      <c r="I1722" s="181">
        <v>5.4127999999999998</v>
      </c>
      <c r="J1722" s="181">
        <v>0.87719999999999998</v>
      </c>
      <c r="K1722" s="181">
        <v>2.9375</v>
      </c>
      <c r="L1722" s="181">
        <v>3.4260999999999999</v>
      </c>
      <c r="M1722" s="181">
        <v>3.4641000000000002</v>
      </c>
      <c r="N1722" s="181">
        <v>3.6135999999999999</v>
      </c>
      <c r="O1722" s="181">
        <v>3.3016000000000001</v>
      </c>
      <c r="P1722" s="181">
        <v>4.4382999999999999</v>
      </c>
      <c r="Q1722" s="181">
        <v>6.9546999999999999</v>
      </c>
      <c r="R1722" s="181">
        <v>5.6654</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1322</v>
      </c>
      <c r="B1723" s="177" t="s">
        <v>1964</v>
      </c>
      <c r="C1723" s="177">
        <v>149587</v>
      </c>
      <c r="D1723" s="180">
        <v>44679</v>
      </c>
      <c r="E1723" s="181">
        <v>38.112000000000002</v>
      </c>
      <c r="F1723" s="181">
        <v>-16.369399999999999</v>
      </c>
      <c r="G1723" s="181">
        <v>-3.6381999999999999</v>
      </c>
      <c r="H1723" s="181">
        <v>3.7240000000000002</v>
      </c>
      <c r="I1723" s="181">
        <v>6.0678000000000001</v>
      </c>
      <c r="J1723" s="181">
        <v>1.5281</v>
      </c>
      <c r="K1723" s="181">
        <v>3.5952999999999999</v>
      </c>
      <c r="L1723" s="181">
        <v>3.9891000000000001</v>
      </c>
      <c r="M1723" s="181">
        <v>3.9746000000000001</v>
      </c>
      <c r="N1723" s="181">
        <v>4.1047000000000002</v>
      </c>
      <c r="O1723" s="181">
        <v>3.7645</v>
      </c>
      <c r="P1723" s="181">
        <v>5.0570000000000004</v>
      </c>
      <c r="Q1723" s="181">
        <v>7.0365000000000002</v>
      </c>
      <c r="R1723" s="181">
        <v>6.1375000000000002</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1322</v>
      </c>
      <c r="B1724" s="177" t="s">
        <v>1370</v>
      </c>
      <c r="C1724" s="177">
        <v>101563</v>
      </c>
      <c r="D1724" s="180"/>
      <c r="E1724" s="181"/>
      <c r="F1724" s="181"/>
      <c r="G1724" s="181"/>
      <c r="H1724" s="181"/>
      <c r="I1724" s="181"/>
      <c r="J1724" s="181"/>
      <c r="K1724" s="181"/>
      <c r="L1724" s="181"/>
      <c r="M1724" s="181"/>
      <c r="N1724" s="181"/>
      <c r="O1724" s="181"/>
      <c r="P1724" s="181"/>
      <c r="Q1724" s="181"/>
      <c r="R1724" s="181"/>
      <c r="S1724" s="124" t="s">
        <v>1901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1322</v>
      </c>
      <c r="B1725" s="177" t="s">
        <v>1371</v>
      </c>
      <c r="C1725" s="177">
        <v>119664</v>
      </c>
      <c r="D1725" s="180"/>
      <c r="E1725" s="181"/>
      <c r="F1725" s="181"/>
      <c r="G1725" s="181"/>
      <c r="H1725" s="181"/>
      <c r="I1725" s="181"/>
      <c r="J1725" s="181"/>
      <c r="K1725" s="181"/>
      <c r="L1725" s="181"/>
      <c r="M1725" s="181"/>
      <c r="N1725" s="181"/>
      <c r="O1725" s="181"/>
      <c r="P1725" s="181"/>
      <c r="Q1725" s="181"/>
      <c r="R1725" s="181"/>
      <c r="S1725" s="124" t="s">
        <v>1901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1322</v>
      </c>
      <c r="B1726" s="177" t="s">
        <v>1372</v>
      </c>
      <c r="C1726" s="177">
        <v>101548</v>
      </c>
      <c r="D1726" s="180">
        <v>44679</v>
      </c>
      <c r="E1726" s="181">
        <v>39.2239</v>
      </c>
      <c r="F1726" s="181">
        <v>-4.7451999999999996</v>
      </c>
      <c r="G1726" s="181">
        <v>3.2888999999999999</v>
      </c>
      <c r="H1726" s="181">
        <v>4.4705000000000004</v>
      </c>
      <c r="I1726" s="181">
        <v>6.7247000000000003</v>
      </c>
      <c r="J1726" s="181">
        <v>-5.0999999999999997E-2</v>
      </c>
      <c r="K1726" s="181">
        <v>2.5973000000000002</v>
      </c>
      <c r="L1726" s="181">
        <v>2.3081999999999998</v>
      </c>
      <c r="M1726" s="181">
        <v>2.3959000000000001</v>
      </c>
      <c r="N1726" s="181">
        <v>2.9239000000000002</v>
      </c>
      <c r="O1726" s="181">
        <v>6.4825999999999997</v>
      </c>
      <c r="P1726" s="181">
        <v>5.0430000000000001</v>
      </c>
      <c r="Q1726" s="181">
        <v>7.1710000000000003</v>
      </c>
      <c r="R1726" s="181">
        <v>5.2539999999999996</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1322</v>
      </c>
      <c r="B1727" s="177" t="s">
        <v>1373</v>
      </c>
      <c r="C1727" s="177">
        <v>119949</v>
      </c>
      <c r="D1727" s="180">
        <v>44679</v>
      </c>
      <c r="E1727" s="181">
        <v>42.2761</v>
      </c>
      <c r="F1727" s="181">
        <v>-3.8847999999999998</v>
      </c>
      <c r="G1727" s="181">
        <v>4.1456</v>
      </c>
      <c r="H1727" s="181">
        <v>5.3212999999999999</v>
      </c>
      <c r="I1727" s="181">
        <v>7.5693000000000001</v>
      </c>
      <c r="J1727" s="181">
        <v>0.81659999999999999</v>
      </c>
      <c r="K1727" s="181">
        <v>3.4051</v>
      </c>
      <c r="L1727" s="181">
        <v>3.2046000000000001</v>
      </c>
      <c r="M1727" s="181">
        <v>3.3206000000000002</v>
      </c>
      <c r="N1727" s="181">
        <v>3.8641000000000001</v>
      </c>
      <c r="O1727" s="181">
        <v>7.4706000000000001</v>
      </c>
      <c r="P1727" s="181">
        <v>5.9877000000000002</v>
      </c>
      <c r="Q1727" s="181">
        <v>7.7042000000000002</v>
      </c>
      <c r="R1727" s="181">
        <v>6.2381000000000002</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1322</v>
      </c>
      <c r="B1728" s="177" t="s">
        <v>1374</v>
      </c>
      <c r="C1728" s="177">
        <v>120718</v>
      </c>
      <c r="D1728" s="180">
        <v>44679</v>
      </c>
      <c r="E1728" s="181">
        <v>26.779299999999999</v>
      </c>
      <c r="F1728" s="181">
        <v>-5.8598999999999997</v>
      </c>
      <c r="G1728" s="181">
        <v>0.77239999999999998</v>
      </c>
      <c r="H1728" s="181">
        <v>7.3901000000000003</v>
      </c>
      <c r="I1728" s="181">
        <v>8.5532000000000004</v>
      </c>
      <c r="J1728" s="181">
        <v>2.0259999999999998</v>
      </c>
      <c r="K1728" s="181">
        <v>3.4903</v>
      </c>
      <c r="L1728" s="181">
        <v>3.2410999999999999</v>
      </c>
      <c r="M1728" s="181">
        <v>10.188800000000001</v>
      </c>
      <c r="N1728" s="181">
        <v>9.1905000000000001</v>
      </c>
      <c r="O1728" s="181">
        <v>4.8917999999999999</v>
      </c>
      <c r="P1728" s="181">
        <v>5.5814000000000004</v>
      </c>
      <c r="Q1728" s="181">
        <v>7.5037000000000003</v>
      </c>
      <c r="R1728" s="181">
        <v>9.1205999999999996</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1322</v>
      </c>
      <c r="B1729" s="177" t="s">
        <v>1375</v>
      </c>
      <c r="C1729" s="177">
        <v>106624</v>
      </c>
      <c r="D1729" s="180">
        <v>44679</v>
      </c>
      <c r="E1729" s="181">
        <v>25.607399999999998</v>
      </c>
      <c r="F1729" s="181">
        <v>-6.5555000000000003</v>
      </c>
      <c r="G1729" s="181">
        <v>0.14249999999999999</v>
      </c>
      <c r="H1729" s="181">
        <v>6.7690999999999999</v>
      </c>
      <c r="I1729" s="181">
        <v>7.9413999999999998</v>
      </c>
      <c r="J1729" s="181">
        <v>1.4133</v>
      </c>
      <c r="K1729" s="181">
        <v>2.879</v>
      </c>
      <c r="L1729" s="181">
        <v>2.6238000000000001</v>
      </c>
      <c r="M1729" s="181">
        <v>9.5350999999999999</v>
      </c>
      <c r="N1729" s="181">
        <v>8.5266000000000002</v>
      </c>
      <c r="O1729" s="181">
        <v>4.3598999999999997</v>
      </c>
      <c r="P1729" s="181">
        <v>5.0490000000000004</v>
      </c>
      <c r="Q1729" s="181">
        <v>6.6433</v>
      </c>
      <c r="R1729" s="181">
        <v>8.5077999999999996</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-9.2983980769230747</v>
      </c>
      <c r="G1730" s="183">
        <v>-1.0559884615384616</v>
      </c>
      <c r="H1730" s="183">
        <v>4.5931288461538458</v>
      </c>
      <c r="I1730" s="183">
        <v>6.5972076923076912</v>
      </c>
      <c r="J1730" s="183">
        <v>6.5179500000000035</v>
      </c>
      <c r="K1730" s="183">
        <v>5.3780080000000012</v>
      </c>
      <c r="L1730" s="183">
        <v>4.0625319999999991</v>
      </c>
      <c r="M1730" s="183">
        <v>5.2316420000000008</v>
      </c>
      <c r="N1730" s="183">
        <v>5.027216000000001</v>
      </c>
      <c r="O1730" s="183">
        <v>5.9629666666666656</v>
      </c>
      <c r="P1730" s="183">
        <v>6.1982568181818181</v>
      </c>
      <c r="Q1730" s="183">
        <v>7.4770423076923098</v>
      </c>
      <c r="R1730" s="183">
        <v>6.5568187500000006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-7.6687500000000002</v>
      </c>
      <c r="G1731" s="183">
        <v>-1.0282499999999999</v>
      </c>
      <c r="H1731" s="183">
        <v>4.5998000000000001</v>
      </c>
      <c r="I1731" s="183">
        <v>6.2660499999999999</v>
      </c>
      <c r="J1731" s="183">
        <v>-0.52449999999999997</v>
      </c>
      <c r="K1731" s="183">
        <v>2.6390500000000001</v>
      </c>
      <c r="L1731" s="183">
        <v>2.6439000000000004</v>
      </c>
      <c r="M1731" s="183">
        <v>3.3014000000000001</v>
      </c>
      <c r="N1731" s="183">
        <v>3.6798999999999999</v>
      </c>
      <c r="O1731" s="183">
        <v>6.7325499999999998</v>
      </c>
      <c r="P1731" s="183">
        <v>6.5885499999999997</v>
      </c>
      <c r="Q1731" s="183">
        <v>7.5162500000000003</v>
      </c>
      <c r="R1731" s="183">
        <v>5.8699500000000002</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1376</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1377</v>
      </c>
      <c r="B1734" s="177" t="s">
        <v>1378</v>
      </c>
      <c r="C1734" s="177">
        <v>105804</v>
      </c>
      <c r="D1734" s="180">
        <v>44679</v>
      </c>
      <c r="E1734" s="181">
        <v>52.003799999999998</v>
      </c>
      <c r="F1734" s="181">
        <v>0.84389999999999998</v>
      </c>
      <c r="G1734" s="181">
        <v>1.1274999999999999</v>
      </c>
      <c r="H1734" s="181">
        <v>-1.1501999999999999</v>
      </c>
      <c r="I1734" s="181">
        <v>-2.3555000000000001</v>
      </c>
      <c r="J1734" s="181">
        <v>2.7033</v>
      </c>
      <c r="K1734" s="181">
        <v>-4.0861999999999998</v>
      </c>
      <c r="L1734" s="181">
        <v>-5.7683999999999997</v>
      </c>
      <c r="M1734" s="181">
        <v>-1.5349999999999999</v>
      </c>
      <c r="N1734" s="181">
        <v>19.337499999999999</v>
      </c>
      <c r="O1734" s="181">
        <v>14.4543</v>
      </c>
      <c r="P1734" s="181">
        <v>6.8596000000000004</v>
      </c>
      <c r="Q1734" s="181">
        <v>11.5945</v>
      </c>
      <c r="R1734" s="181">
        <v>53.083399999999997</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1377</v>
      </c>
      <c r="B1735" s="177" t="s">
        <v>1379</v>
      </c>
      <c r="C1735" s="177">
        <v>119556</v>
      </c>
      <c r="D1735" s="180">
        <v>44679</v>
      </c>
      <c r="E1735" s="181">
        <v>57.122199999999999</v>
      </c>
      <c r="F1735" s="181">
        <v>0.84650000000000003</v>
      </c>
      <c r="G1735" s="181">
        <v>1.1354</v>
      </c>
      <c r="H1735" s="181">
        <v>-1.1319999999999999</v>
      </c>
      <c r="I1735" s="181">
        <v>-2.3146</v>
      </c>
      <c r="J1735" s="181">
        <v>2.7871000000000001</v>
      </c>
      <c r="K1735" s="181">
        <v>-3.8473000000000002</v>
      </c>
      <c r="L1735" s="181">
        <v>-5.2843999999999998</v>
      </c>
      <c r="M1735" s="181">
        <v>-0.76700000000000002</v>
      </c>
      <c r="N1735" s="181">
        <v>20.585999999999999</v>
      </c>
      <c r="O1735" s="181">
        <v>15.7303</v>
      </c>
      <c r="P1735" s="181">
        <v>8.0939999999999994</v>
      </c>
      <c r="Q1735" s="181">
        <v>16.9436</v>
      </c>
      <c r="R1735" s="181">
        <v>54.757199999999997</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1377</v>
      </c>
      <c r="B1736" s="177" t="s">
        <v>1380</v>
      </c>
      <c r="C1736" s="177">
        <v>125354</v>
      </c>
      <c r="D1736" s="180">
        <v>44679</v>
      </c>
      <c r="E1736" s="181">
        <v>68.34</v>
      </c>
      <c r="F1736" s="181">
        <v>0.85599999999999998</v>
      </c>
      <c r="G1736" s="181">
        <v>1.5754999999999999</v>
      </c>
      <c r="H1736" s="181">
        <v>-0.14610000000000001</v>
      </c>
      <c r="I1736" s="181">
        <v>-1.2141999999999999</v>
      </c>
      <c r="J1736" s="181">
        <v>2.0609000000000002</v>
      </c>
      <c r="K1736" s="181">
        <v>1.02</v>
      </c>
      <c r="L1736" s="181">
        <v>5.577</v>
      </c>
      <c r="M1736" s="181">
        <v>12.7165</v>
      </c>
      <c r="N1736" s="181">
        <v>36.844200000000001</v>
      </c>
      <c r="O1736" s="181">
        <v>32.320900000000002</v>
      </c>
      <c r="P1736" s="181">
        <v>21.534500000000001</v>
      </c>
      <c r="Q1736" s="181">
        <v>25.652699999999999</v>
      </c>
      <c r="R1736" s="181">
        <v>54.688600000000001</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1377</v>
      </c>
      <c r="B1737" s="177" t="s">
        <v>1381</v>
      </c>
      <c r="C1737" s="177">
        <v>125350</v>
      </c>
      <c r="D1737" s="180">
        <v>44679</v>
      </c>
      <c r="E1737" s="181">
        <v>61.4</v>
      </c>
      <c r="F1737" s="181">
        <v>0.85409999999999997</v>
      </c>
      <c r="G1737" s="181">
        <v>1.5547</v>
      </c>
      <c r="H1737" s="181">
        <v>-0.17879999999999999</v>
      </c>
      <c r="I1737" s="181">
        <v>-1.2703</v>
      </c>
      <c r="J1737" s="181">
        <v>1.9256</v>
      </c>
      <c r="K1737" s="181">
        <v>0.63919999999999999</v>
      </c>
      <c r="L1737" s="181">
        <v>4.7603</v>
      </c>
      <c r="M1737" s="181">
        <v>11.413500000000001</v>
      </c>
      <c r="N1737" s="181">
        <v>34.708199999999998</v>
      </c>
      <c r="O1737" s="181">
        <v>30.259799999999998</v>
      </c>
      <c r="P1737" s="181">
        <v>19.8672</v>
      </c>
      <c r="Q1737" s="181">
        <v>24.0642</v>
      </c>
      <c r="R1737" s="181">
        <v>52.187600000000003</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1377</v>
      </c>
      <c r="B1738" s="177" t="s">
        <v>1382</v>
      </c>
      <c r="C1738" s="177">
        <v>145678</v>
      </c>
      <c r="D1738" s="180">
        <v>44679</v>
      </c>
      <c r="E1738" s="181">
        <v>27.49</v>
      </c>
      <c r="F1738" s="181">
        <v>0.65910000000000002</v>
      </c>
      <c r="G1738" s="181">
        <v>0.76980000000000004</v>
      </c>
      <c r="H1738" s="181">
        <v>-0.9012</v>
      </c>
      <c r="I1738" s="181">
        <v>-2.2751999999999999</v>
      </c>
      <c r="J1738" s="181">
        <v>0.40179999999999999</v>
      </c>
      <c r="K1738" s="181">
        <v>-1.3281000000000001</v>
      </c>
      <c r="L1738" s="181">
        <v>3.2294</v>
      </c>
      <c r="M1738" s="181">
        <v>10.313000000000001</v>
      </c>
      <c r="N1738" s="181">
        <v>34.557000000000002</v>
      </c>
      <c r="O1738" s="181">
        <v>37.573900000000002</v>
      </c>
      <c r="P1738" s="181"/>
      <c r="Q1738" s="181">
        <v>35.129300000000001</v>
      </c>
      <c r="R1738" s="181">
        <v>64.409499999999994</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1377</v>
      </c>
      <c r="B1739" s="177" t="s">
        <v>1383</v>
      </c>
      <c r="C1739" s="177">
        <v>145677</v>
      </c>
      <c r="D1739" s="180">
        <v>44679</v>
      </c>
      <c r="E1739" s="181">
        <v>25.92</v>
      </c>
      <c r="F1739" s="181">
        <v>0.69930000000000003</v>
      </c>
      <c r="G1739" s="181">
        <v>0.81679999999999997</v>
      </c>
      <c r="H1739" s="181">
        <v>-0.87949999999999995</v>
      </c>
      <c r="I1739" s="181">
        <v>-2.2993000000000001</v>
      </c>
      <c r="J1739" s="181">
        <v>0.30959999999999999</v>
      </c>
      <c r="K1739" s="181">
        <v>-1.6692</v>
      </c>
      <c r="L1739" s="181">
        <v>2.4910999999999999</v>
      </c>
      <c r="M1739" s="181">
        <v>9.0908999999999995</v>
      </c>
      <c r="N1739" s="181">
        <v>32.583100000000002</v>
      </c>
      <c r="O1739" s="181">
        <v>35.167099999999998</v>
      </c>
      <c r="P1739" s="181"/>
      <c r="Q1739" s="181">
        <v>32.783999999999999</v>
      </c>
      <c r="R1739" s="181">
        <v>61.644799999999996</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1377</v>
      </c>
      <c r="B1740" s="177" t="s">
        <v>1384</v>
      </c>
      <c r="C1740" s="177">
        <v>146130</v>
      </c>
      <c r="D1740" s="180">
        <v>44679</v>
      </c>
      <c r="E1740" s="181">
        <v>25.81</v>
      </c>
      <c r="F1740" s="181">
        <v>0.38900000000000001</v>
      </c>
      <c r="G1740" s="181">
        <v>0.85970000000000002</v>
      </c>
      <c r="H1740" s="181">
        <v>-1.3379000000000001</v>
      </c>
      <c r="I1740" s="181">
        <v>-1.3755999999999999</v>
      </c>
      <c r="J1740" s="181">
        <v>3.3227000000000002</v>
      </c>
      <c r="K1740" s="181">
        <v>5.1752000000000002</v>
      </c>
      <c r="L1740" s="181">
        <v>11.154199999999999</v>
      </c>
      <c r="M1740" s="181">
        <v>22.438300000000002</v>
      </c>
      <c r="N1740" s="181">
        <v>52.902799999999999</v>
      </c>
      <c r="O1740" s="181">
        <v>35.320700000000002</v>
      </c>
      <c r="P1740" s="181"/>
      <c r="Q1740" s="181">
        <v>34.488100000000003</v>
      </c>
      <c r="R1740" s="181">
        <v>74.976699999999994</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1377</v>
      </c>
      <c r="B1741" s="177" t="s">
        <v>1385</v>
      </c>
      <c r="C1741" s="177">
        <v>146127</v>
      </c>
      <c r="D1741" s="180">
        <v>44679</v>
      </c>
      <c r="E1741" s="181">
        <v>24.41</v>
      </c>
      <c r="F1741" s="181">
        <v>0.41139999999999999</v>
      </c>
      <c r="G1741" s="181">
        <v>0.86780000000000002</v>
      </c>
      <c r="H1741" s="181">
        <v>-1.3339000000000001</v>
      </c>
      <c r="I1741" s="181">
        <v>-1.4136</v>
      </c>
      <c r="J1741" s="181">
        <v>3.1699000000000002</v>
      </c>
      <c r="K1741" s="181">
        <v>4.7190000000000003</v>
      </c>
      <c r="L1741" s="181">
        <v>10.203200000000001</v>
      </c>
      <c r="M1741" s="181">
        <v>20.8416</v>
      </c>
      <c r="N1741" s="181">
        <v>50.307899999999997</v>
      </c>
      <c r="O1741" s="181">
        <v>33.005600000000001</v>
      </c>
      <c r="P1741" s="181"/>
      <c r="Q1741" s="181">
        <v>32.164499999999997</v>
      </c>
      <c r="R1741" s="181">
        <v>71.9071</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1377</v>
      </c>
      <c r="B1742" s="177" t="s">
        <v>1386</v>
      </c>
      <c r="C1742" s="177">
        <v>119212</v>
      </c>
      <c r="D1742" s="180">
        <v>44679</v>
      </c>
      <c r="E1742" s="181">
        <v>121.233</v>
      </c>
      <c r="F1742" s="181">
        <v>0.3402</v>
      </c>
      <c r="G1742" s="181">
        <v>0.1197</v>
      </c>
      <c r="H1742" s="181">
        <v>-1.7727999999999999</v>
      </c>
      <c r="I1742" s="181">
        <v>-2.7084999999999999</v>
      </c>
      <c r="J1742" s="181">
        <v>4.3312999999999997</v>
      </c>
      <c r="K1742" s="181">
        <v>1.7542</v>
      </c>
      <c r="L1742" s="181">
        <v>6.9696999999999996</v>
      </c>
      <c r="M1742" s="181">
        <v>12.111599999999999</v>
      </c>
      <c r="N1742" s="181">
        <v>38.461799999999997</v>
      </c>
      <c r="O1742" s="181">
        <v>28.131699999999999</v>
      </c>
      <c r="P1742" s="181">
        <v>14.279</v>
      </c>
      <c r="Q1742" s="181">
        <v>23.0382</v>
      </c>
      <c r="R1742" s="181">
        <v>63.837800000000001</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1377</v>
      </c>
      <c r="B1743" s="177" t="s">
        <v>1387</v>
      </c>
      <c r="C1743" s="177">
        <v>105989</v>
      </c>
      <c r="D1743" s="180">
        <v>44679</v>
      </c>
      <c r="E1743" s="181">
        <v>113.53100000000001</v>
      </c>
      <c r="F1743" s="181">
        <v>0.3367</v>
      </c>
      <c r="G1743" s="181">
        <v>0.112</v>
      </c>
      <c r="H1743" s="181">
        <v>-1.7898000000000001</v>
      </c>
      <c r="I1743" s="181">
        <v>-2.7454999999999998</v>
      </c>
      <c r="J1743" s="181">
        <v>4.2487000000000004</v>
      </c>
      <c r="K1743" s="181">
        <v>1.5246999999999999</v>
      </c>
      <c r="L1743" s="181">
        <v>6.4898999999999996</v>
      </c>
      <c r="M1743" s="181">
        <v>11.371499999999999</v>
      </c>
      <c r="N1743" s="181">
        <v>37.249000000000002</v>
      </c>
      <c r="O1743" s="181">
        <v>27.005299999999998</v>
      </c>
      <c r="P1743" s="181">
        <v>13.449199999999999</v>
      </c>
      <c r="Q1743" s="181">
        <v>17.732900000000001</v>
      </c>
      <c r="R1743" s="181">
        <v>62.386699999999998</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1377</v>
      </c>
      <c r="B1744" s="177" t="s">
        <v>1388</v>
      </c>
      <c r="C1744" s="177">
        <v>146196</v>
      </c>
      <c r="D1744" s="180">
        <v>44679</v>
      </c>
      <c r="E1744" s="181">
        <v>25.693000000000001</v>
      </c>
      <c r="F1744" s="181">
        <v>0.51639999999999997</v>
      </c>
      <c r="G1744" s="181">
        <v>0.94689999999999996</v>
      </c>
      <c r="H1744" s="181">
        <v>-0.51500000000000001</v>
      </c>
      <c r="I1744" s="181">
        <v>-0.95220000000000005</v>
      </c>
      <c r="J1744" s="181">
        <v>3.2262</v>
      </c>
      <c r="K1744" s="181">
        <v>1.0461</v>
      </c>
      <c r="L1744" s="181">
        <v>4.7625000000000002</v>
      </c>
      <c r="M1744" s="181">
        <v>12.363300000000001</v>
      </c>
      <c r="N1744" s="181">
        <v>37.660699999999999</v>
      </c>
      <c r="O1744" s="181">
        <v>32.354500000000002</v>
      </c>
      <c r="P1744" s="181"/>
      <c r="Q1744" s="181">
        <v>34.028100000000002</v>
      </c>
      <c r="R1744" s="181">
        <v>64.341999999999999</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1377</v>
      </c>
      <c r="B1745" s="177" t="s">
        <v>1389</v>
      </c>
      <c r="C1745" s="177">
        <v>146193</v>
      </c>
      <c r="D1745" s="180">
        <v>44679</v>
      </c>
      <c r="E1745" s="181">
        <v>24.414000000000001</v>
      </c>
      <c r="F1745" s="181">
        <v>0.51049999999999995</v>
      </c>
      <c r="G1745" s="181">
        <v>0.93020000000000003</v>
      </c>
      <c r="H1745" s="181">
        <v>-0.54990000000000006</v>
      </c>
      <c r="I1745" s="181">
        <v>-1.0257000000000001</v>
      </c>
      <c r="J1745" s="181">
        <v>3.0648</v>
      </c>
      <c r="K1745" s="181">
        <v>0.60160000000000002</v>
      </c>
      <c r="L1745" s="181">
        <v>3.8628</v>
      </c>
      <c r="M1745" s="181">
        <v>10.942500000000001</v>
      </c>
      <c r="N1745" s="181">
        <v>35.370100000000001</v>
      </c>
      <c r="O1745" s="181">
        <v>30.264099999999999</v>
      </c>
      <c r="P1745" s="181"/>
      <c r="Q1745" s="181">
        <v>31.9207</v>
      </c>
      <c r="R1745" s="181">
        <v>61.6935</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1377</v>
      </c>
      <c r="B1746" s="177" t="s">
        <v>1390</v>
      </c>
      <c r="C1746" s="177">
        <v>103360</v>
      </c>
      <c r="D1746" s="180">
        <v>44679</v>
      </c>
      <c r="E1746" s="181">
        <v>90.195899999999995</v>
      </c>
      <c r="F1746" s="181">
        <v>0.3251</v>
      </c>
      <c r="G1746" s="181">
        <v>1.3401000000000001</v>
      </c>
      <c r="H1746" s="181">
        <v>-0.21299999999999999</v>
      </c>
      <c r="I1746" s="181">
        <v>-1.0604</v>
      </c>
      <c r="J1746" s="181">
        <v>3.6101999999999999</v>
      </c>
      <c r="K1746" s="181">
        <v>0.39800000000000002</v>
      </c>
      <c r="L1746" s="181">
        <v>1.1565000000000001</v>
      </c>
      <c r="M1746" s="181">
        <v>9.1895000000000007</v>
      </c>
      <c r="N1746" s="181">
        <v>31.815200000000001</v>
      </c>
      <c r="O1746" s="181">
        <v>18.419699999999999</v>
      </c>
      <c r="P1746" s="181">
        <v>10.9695</v>
      </c>
      <c r="Q1746" s="181">
        <v>14.4472</v>
      </c>
      <c r="R1746" s="181">
        <v>57.438899999999997</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1377</v>
      </c>
      <c r="B1747" s="177" t="s">
        <v>1391</v>
      </c>
      <c r="C1747" s="177">
        <v>118525</v>
      </c>
      <c r="D1747" s="180">
        <v>44679</v>
      </c>
      <c r="E1747" s="181">
        <v>99.361999999999995</v>
      </c>
      <c r="F1747" s="181">
        <v>0.3276</v>
      </c>
      <c r="G1747" s="181">
        <v>1.3472999999999999</v>
      </c>
      <c r="H1747" s="181">
        <v>-0.1966</v>
      </c>
      <c r="I1747" s="181">
        <v>-1.026</v>
      </c>
      <c r="J1747" s="181">
        <v>3.6836000000000002</v>
      </c>
      <c r="K1747" s="181">
        <v>0.60719999999999996</v>
      </c>
      <c r="L1747" s="181">
        <v>1.5823</v>
      </c>
      <c r="M1747" s="181">
        <v>9.8802000000000003</v>
      </c>
      <c r="N1747" s="181">
        <v>32.927199999999999</v>
      </c>
      <c r="O1747" s="181">
        <v>19.4529</v>
      </c>
      <c r="P1747" s="181">
        <v>12.0891</v>
      </c>
      <c r="Q1747" s="181">
        <v>20.689699999999998</v>
      </c>
      <c r="R1747" s="181">
        <v>58.767800000000001</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1377</v>
      </c>
      <c r="B1748" s="177" t="s">
        <v>1392</v>
      </c>
      <c r="C1748" s="177">
        <v>130503</v>
      </c>
      <c r="D1748" s="180">
        <v>44679</v>
      </c>
      <c r="E1748" s="181">
        <v>80.477000000000004</v>
      </c>
      <c r="F1748" s="181">
        <v>0.34910000000000002</v>
      </c>
      <c r="G1748" s="181">
        <v>0.47320000000000001</v>
      </c>
      <c r="H1748" s="181">
        <v>-1.7555000000000001</v>
      </c>
      <c r="I1748" s="181">
        <v>-2.5891000000000002</v>
      </c>
      <c r="J1748" s="181">
        <v>3.3717999999999999</v>
      </c>
      <c r="K1748" s="181">
        <v>-2.1568000000000001</v>
      </c>
      <c r="L1748" s="181">
        <v>-0.55479999999999996</v>
      </c>
      <c r="M1748" s="181">
        <v>5.4606000000000003</v>
      </c>
      <c r="N1748" s="181">
        <v>34.090299999999999</v>
      </c>
      <c r="O1748" s="181">
        <v>19.8644</v>
      </c>
      <c r="P1748" s="181">
        <v>16.512599999999999</v>
      </c>
      <c r="Q1748" s="181">
        <v>18.9846</v>
      </c>
      <c r="R1748" s="181">
        <v>61.786200000000001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1377</v>
      </c>
      <c r="B1749" s="177" t="s">
        <v>1393</v>
      </c>
      <c r="C1749" s="177">
        <v>130502</v>
      </c>
      <c r="D1749" s="180">
        <v>44679</v>
      </c>
      <c r="E1749" s="181">
        <v>72.909000000000006</v>
      </c>
      <c r="F1749" s="181">
        <v>0.34549999999999997</v>
      </c>
      <c r="G1749" s="181">
        <v>0.46579999999999999</v>
      </c>
      <c r="H1749" s="181">
        <v>-1.7743</v>
      </c>
      <c r="I1749" s="181">
        <v>-2.6295999999999999</v>
      </c>
      <c r="J1749" s="181">
        <v>3.2852000000000001</v>
      </c>
      <c r="K1749" s="181">
        <v>-2.4015</v>
      </c>
      <c r="L1749" s="181">
        <v>-1.0478000000000001</v>
      </c>
      <c r="M1749" s="181">
        <v>4.6776</v>
      </c>
      <c r="N1749" s="181">
        <v>32.767000000000003</v>
      </c>
      <c r="O1749" s="181">
        <v>18.668199999999999</v>
      </c>
      <c r="P1749" s="181">
        <v>15.1866</v>
      </c>
      <c r="Q1749" s="181">
        <v>15.157299999999999</v>
      </c>
      <c r="R1749" s="181">
        <v>60.2</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1377</v>
      </c>
      <c r="B1750" s="177" t="s">
        <v>1394</v>
      </c>
      <c r="C1750" s="177">
        <v>103006</v>
      </c>
      <c r="D1750" s="180">
        <v>44679</v>
      </c>
      <c r="E1750" s="181">
        <v>84.448599999999999</v>
      </c>
      <c r="F1750" s="181">
        <v>0.94430000000000003</v>
      </c>
      <c r="G1750" s="181">
        <v>0.63600000000000001</v>
      </c>
      <c r="H1750" s="181">
        <v>-1.615</v>
      </c>
      <c r="I1750" s="181">
        <v>-2.7075999999999998</v>
      </c>
      <c r="J1750" s="181">
        <v>0.90949999999999998</v>
      </c>
      <c r="K1750" s="181">
        <v>-5.1025999999999998</v>
      </c>
      <c r="L1750" s="181">
        <v>-4.2659000000000002</v>
      </c>
      <c r="M1750" s="181">
        <v>4.5141999999999998</v>
      </c>
      <c r="N1750" s="181">
        <v>28.1509</v>
      </c>
      <c r="O1750" s="181">
        <v>19.613700000000001</v>
      </c>
      <c r="P1750" s="181">
        <v>10.183</v>
      </c>
      <c r="Q1750" s="181">
        <v>13.411</v>
      </c>
      <c r="R1750" s="181">
        <v>58.075600000000001</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1377</v>
      </c>
      <c r="B1751" s="177" t="s">
        <v>1395</v>
      </c>
      <c r="C1751" s="177">
        <v>120069</v>
      </c>
      <c r="D1751" s="180">
        <v>44679</v>
      </c>
      <c r="E1751" s="181">
        <v>92.379099999999994</v>
      </c>
      <c r="F1751" s="181">
        <v>0.94830000000000003</v>
      </c>
      <c r="G1751" s="181">
        <v>0.64780000000000004</v>
      </c>
      <c r="H1751" s="181">
        <v>-1.5882000000000001</v>
      </c>
      <c r="I1751" s="181">
        <v>-2.6509</v>
      </c>
      <c r="J1751" s="181">
        <v>1.0315000000000001</v>
      </c>
      <c r="K1751" s="181">
        <v>-4.7591000000000001</v>
      </c>
      <c r="L1751" s="181">
        <v>-3.5678000000000001</v>
      </c>
      <c r="M1751" s="181">
        <v>5.6567999999999996</v>
      </c>
      <c r="N1751" s="181">
        <v>30.013100000000001</v>
      </c>
      <c r="O1751" s="181">
        <v>21.3125</v>
      </c>
      <c r="P1751" s="181">
        <v>11.4549</v>
      </c>
      <c r="Q1751" s="181">
        <v>17.404800000000002</v>
      </c>
      <c r="R1751" s="181">
        <v>60.3536</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1377</v>
      </c>
      <c r="B1752" s="177" t="s">
        <v>1396</v>
      </c>
      <c r="C1752" s="177">
        <v>106823</v>
      </c>
      <c r="D1752" s="180">
        <v>44679</v>
      </c>
      <c r="E1752" s="181">
        <v>51.2</v>
      </c>
      <c r="F1752" s="181">
        <v>0.80720000000000003</v>
      </c>
      <c r="G1752" s="181">
        <v>1.026</v>
      </c>
      <c r="H1752" s="181">
        <v>-0.29210000000000003</v>
      </c>
      <c r="I1752" s="181">
        <v>-0.73670000000000002</v>
      </c>
      <c r="J1752" s="181">
        <v>3.6646999999999998</v>
      </c>
      <c r="K1752" s="181">
        <v>1.992</v>
      </c>
      <c r="L1752" s="181">
        <v>1.2258</v>
      </c>
      <c r="M1752" s="181">
        <v>8.1766000000000005</v>
      </c>
      <c r="N1752" s="181">
        <v>38.079799999999999</v>
      </c>
      <c r="O1752" s="181">
        <v>27.1633</v>
      </c>
      <c r="P1752" s="181">
        <v>14.8611</v>
      </c>
      <c r="Q1752" s="181">
        <v>11.889900000000001</v>
      </c>
      <c r="R1752" s="181">
        <v>65.4238</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1377</v>
      </c>
      <c r="B1753" s="177" t="s">
        <v>1397</v>
      </c>
      <c r="C1753" s="177">
        <v>120591</v>
      </c>
      <c r="D1753" s="180">
        <v>44679</v>
      </c>
      <c r="E1753" s="181">
        <v>55.42</v>
      </c>
      <c r="F1753" s="181">
        <v>0.80030000000000001</v>
      </c>
      <c r="G1753" s="181">
        <v>1.0391999999999999</v>
      </c>
      <c r="H1753" s="181">
        <v>-0.252</v>
      </c>
      <c r="I1753" s="181">
        <v>-0.68100000000000005</v>
      </c>
      <c r="J1753" s="181">
        <v>3.7827999999999999</v>
      </c>
      <c r="K1753" s="181">
        <v>2.3641999999999999</v>
      </c>
      <c r="L1753" s="181">
        <v>1.9312</v>
      </c>
      <c r="M1753" s="181">
        <v>9.3096999999999994</v>
      </c>
      <c r="N1753" s="181">
        <v>40.055599999999998</v>
      </c>
      <c r="O1753" s="181">
        <v>28.9709</v>
      </c>
      <c r="P1753" s="181">
        <v>16.190300000000001</v>
      </c>
      <c r="Q1753" s="181">
        <v>17.532800000000002</v>
      </c>
      <c r="R1753" s="181">
        <v>67.8964</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1377</v>
      </c>
      <c r="B1754" s="177" t="s">
        <v>1398</v>
      </c>
      <c r="C1754" s="177">
        <v>141462</v>
      </c>
      <c r="D1754" s="180">
        <v>44679</v>
      </c>
      <c r="E1754" s="181">
        <v>17.760000000000002</v>
      </c>
      <c r="F1754" s="181">
        <v>0.8518</v>
      </c>
      <c r="G1754" s="181">
        <v>1.3698999999999999</v>
      </c>
      <c r="H1754" s="181">
        <v>-5.6300000000000003E-2</v>
      </c>
      <c r="I1754" s="181">
        <v>-0.67110000000000003</v>
      </c>
      <c r="J1754" s="181">
        <v>3.9203999999999999</v>
      </c>
      <c r="K1754" s="181">
        <v>1.6017999999999999</v>
      </c>
      <c r="L1754" s="181">
        <v>6.6666999999999996</v>
      </c>
      <c r="M1754" s="181">
        <v>18.006599999999999</v>
      </c>
      <c r="N1754" s="181">
        <v>36.825899999999997</v>
      </c>
      <c r="O1754" s="181">
        <v>23.509399999999999</v>
      </c>
      <c r="P1754" s="181"/>
      <c r="Q1754" s="181">
        <v>12.559100000000001</v>
      </c>
      <c r="R1754" s="181">
        <v>57.825299999999999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1377</v>
      </c>
      <c r="B1755" s="177" t="s">
        <v>1399</v>
      </c>
      <c r="C1755" s="177">
        <v>141475</v>
      </c>
      <c r="D1755" s="180">
        <v>44679</v>
      </c>
      <c r="E1755" s="181">
        <v>19.21</v>
      </c>
      <c r="F1755" s="181">
        <v>0.89290000000000003</v>
      </c>
      <c r="G1755" s="181">
        <v>1.3720000000000001</v>
      </c>
      <c r="H1755" s="181">
        <v>0</v>
      </c>
      <c r="I1755" s="181">
        <v>-0.67220000000000002</v>
      </c>
      <c r="J1755" s="181">
        <v>4.0065</v>
      </c>
      <c r="K1755" s="181">
        <v>1.8018000000000001</v>
      </c>
      <c r="L1755" s="181">
        <v>7.1986999999999997</v>
      </c>
      <c r="M1755" s="181">
        <v>18.947399999999998</v>
      </c>
      <c r="N1755" s="181">
        <v>38.2014</v>
      </c>
      <c r="O1755" s="181">
        <v>24.778600000000001</v>
      </c>
      <c r="P1755" s="181"/>
      <c r="Q1755" s="181">
        <v>14.3935</v>
      </c>
      <c r="R1755" s="181">
        <v>59.405299999999997</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1377</v>
      </c>
      <c r="B1756" s="177" t="s">
        <v>1400</v>
      </c>
      <c r="C1756" s="177">
        <v>147946</v>
      </c>
      <c r="D1756" s="180">
        <v>44679</v>
      </c>
      <c r="E1756" s="181">
        <v>22.01</v>
      </c>
      <c r="F1756" s="181">
        <v>0.45639999999999997</v>
      </c>
      <c r="G1756" s="181">
        <v>0.59409999999999996</v>
      </c>
      <c r="H1756" s="181">
        <v>-2.0907</v>
      </c>
      <c r="I1756" s="181">
        <v>-2.2212000000000001</v>
      </c>
      <c r="J1756" s="181">
        <v>2.4674</v>
      </c>
      <c r="K1756" s="181">
        <v>-3.6339999999999999</v>
      </c>
      <c r="L1756" s="181">
        <v>-5.2110000000000003</v>
      </c>
      <c r="M1756" s="181">
        <v>-0.98970000000000002</v>
      </c>
      <c r="N1756" s="181">
        <v>26.567</v>
      </c>
      <c r="O1756" s="181"/>
      <c r="P1756" s="181"/>
      <c r="Q1756" s="181">
        <v>43.7806</v>
      </c>
      <c r="R1756" s="181">
        <v>54.505699999999997</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1377</v>
      </c>
      <c r="B1757" s="177" t="s">
        <v>1401</v>
      </c>
      <c r="C1757" s="177">
        <v>147944</v>
      </c>
      <c r="D1757" s="180">
        <v>44679</v>
      </c>
      <c r="E1757" s="181">
        <v>21.15</v>
      </c>
      <c r="F1757" s="181">
        <v>0.47510000000000002</v>
      </c>
      <c r="G1757" s="181">
        <v>0.5706</v>
      </c>
      <c r="H1757" s="181">
        <v>-2.0832999999999999</v>
      </c>
      <c r="I1757" s="181">
        <v>-2.2643</v>
      </c>
      <c r="J1757" s="181">
        <v>2.3717000000000001</v>
      </c>
      <c r="K1757" s="181">
        <v>-4.0381</v>
      </c>
      <c r="L1757" s="181">
        <v>-5.9581999999999997</v>
      </c>
      <c r="M1757" s="181">
        <v>-2.2191000000000001</v>
      </c>
      <c r="N1757" s="181">
        <v>24.484999999999999</v>
      </c>
      <c r="O1757" s="181"/>
      <c r="P1757" s="181"/>
      <c r="Q1757" s="181">
        <v>41.166899999999998</v>
      </c>
      <c r="R1757" s="181">
        <v>51.704099999999997</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1377</v>
      </c>
      <c r="B1758" s="177" t="s">
        <v>1402</v>
      </c>
      <c r="C1758" s="177">
        <v>145137</v>
      </c>
      <c r="D1758" s="180">
        <v>44679</v>
      </c>
      <c r="E1758" s="181">
        <v>21.82</v>
      </c>
      <c r="F1758" s="181">
        <v>0.59940000000000004</v>
      </c>
      <c r="G1758" s="181">
        <v>0.22969999999999999</v>
      </c>
      <c r="H1758" s="181">
        <v>-1.756</v>
      </c>
      <c r="I1758" s="181">
        <v>-1.9765999999999999</v>
      </c>
      <c r="J1758" s="181">
        <v>1.4412</v>
      </c>
      <c r="K1758" s="181">
        <v>-2.3714</v>
      </c>
      <c r="L1758" s="181">
        <v>-1.4898</v>
      </c>
      <c r="M1758" s="181">
        <v>4.4019000000000004</v>
      </c>
      <c r="N1758" s="181">
        <v>34.442399999999999</v>
      </c>
      <c r="O1758" s="181">
        <v>27.005600000000001</v>
      </c>
      <c r="P1758" s="181"/>
      <c r="Q1758" s="181">
        <v>25.005600000000001</v>
      </c>
      <c r="R1758" s="181">
        <v>54.172199999999997</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1377</v>
      </c>
      <c r="B1759" s="177" t="s">
        <v>1403</v>
      </c>
      <c r="C1759" s="177">
        <v>145139</v>
      </c>
      <c r="D1759" s="180">
        <v>44679</v>
      </c>
      <c r="E1759" s="181">
        <v>20.62</v>
      </c>
      <c r="F1759" s="181">
        <v>0.63449999999999995</v>
      </c>
      <c r="G1759" s="181">
        <v>0.24310000000000001</v>
      </c>
      <c r="H1759" s="181">
        <v>-1.8095000000000001</v>
      </c>
      <c r="I1759" s="181">
        <v>-2.0428000000000002</v>
      </c>
      <c r="J1759" s="181">
        <v>1.3268</v>
      </c>
      <c r="K1759" s="181">
        <v>-2.7357999999999998</v>
      </c>
      <c r="L1759" s="181">
        <v>-2.2749000000000001</v>
      </c>
      <c r="M1759" s="181">
        <v>3.2031999999999998</v>
      </c>
      <c r="N1759" s="181">
        <v>32.349200000000003</v>
      </c>
      <c r="O1759" s="181">
        <v>24.9925</v>
      </c>
      <c r="P1759" s="181"/>
      <c r="Q1759" s="181">
        <v>22.999199999999998</v>
      </c>
      <c r="R1759" s="181">
        <v>51.617100000000001</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1377</v>
      </c>
      <c r="B1760" s="177" t="s">
        <v>1404</v>
      </c>
      <c r="C1760" s="177">
        <v>147919</v>
      </c>
      <c r="D1760" s="180">
        <v>44679</v>
      </c>
      <c r="E1760" s="181">
        <v>14.417899999999999</v>
      </c>
      <c r="F1760" s="181">
        <v>0.55089999999999995</v>
      </c>
      <c r="G1760" s="181">
        <v>0.40600000000000003</v>
      </c>
      <c r="H1760" s="181">
        <v>-2.0383</v>
      </c>
      <c r="I1760" s="181">
        <v>-2.0004</v>
      </c>
      <c r="J1760" s="181">
        <v>2.4079000000000002</v>
      </c>
      <c r="K1760" s="181">
        <v>-4.9828999999999999</v>
      </c>
      <c r="L1760" s="181">
        <v>-11.528700000000001</v>
      </c>
      <c r="M1760" s="181">
        <v>-11.578099999999999</v>
      </c>
      <c r="N1760" s="181">
        <v>8.9130000000000003</v>
      </c>
      <c r="O1760" s="181"/>
      <c r="P1760" s="181"/>
      <c r="Q1760" s="181">
        <v>18.1431</v>
      </c>
      <c r="R1760" s="181">
        <v>40.505899999999997</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1377</v>
      </c>
      <c r="B1761" s="177" t="s">
        <v>1405</v>
      </c>
      <c r="C1761" s="177">
        <v>147920</v>
      </c>
      <c r="D1761" s="180">
        <v>44679</v>
      </c>
      <c r="E1761" s="181">
        <v>13.7332</v>
      </c>
      <c r="F1761" s="181">
        <v>0.5454</v>
      </c>
      <c r="G1761" s="181">
        <v>0.38740000000000002</v>
      </c>
      <c r="H1761" s="181">
        <v>-2.0813000000000001</v>
      </c>
      <c r="I1761" s="181">
        <v>-2.0924</v>
      </c>
      <c r="J1761" s="181">
        <v>2.2082000000000002</v>
      </c>
      <c r="K1761" s="181">
        <v>-5.5039999999999996</v>
      </c>
      <c r="L1761" s="181">
        <v>-12.505699999999999</v>
      </c>
      <c r="M1761" s="181">
        <v>-13.0474</v>
      </c>
      <c r="N1761" s="181">
        <v>6.5050999999999997</v>
      </c>
      <c r="O1761" s="181"/>
      <c r="P1761" s="181"/>
      <c r="Q1761" s="181">
        <v>15.5526</v>
      </c>
      <c r="R1761" s="181">
        <v>37.422800000000002</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1377</v>
      </c>
      <c r="B1762" s="177" t="s">
        <v>1406</v>
      </c>
      <c r="C1762" s="177">
        <v>102875</v>
      </c>
      <c r="D1762" s="180">
        <v>44679</v>
      </c>
      <c r="E1762" s="181">
        <v>163.98699999999999</v>
      </c>
      <c r="F1762" s="181">
        <v>1.0288999999999999</v>
      </c>
      <c r="G1762" s="181">
        <v>0.90449999999999997</v>
      </c>
      <c r="H1762" s="181">
        <v>-0.73970000000000002</v>
      </c>
      <c r="I1762" s="181">
        <v>-2.1147999999999998</v>
      </c>
      <c r="J1762" s="181">
        <v>2.8544</v>
      </c>
      <c r="K1762" s="181">
        <v>1.2559</v>
      </c>
      <c r="L1762" s="181">
        <v>1.1496999999999999</v>
      </c>
      <c r="M1762" s="181">
        <v>10.9099</v>
      </c>
      <c r="N1762" s="181">
        <v>33.629100000000001</v>
      </c>
      <c r="O1762" s="181">
        <v>32.0779</v>
      </c>
      <c r="P1762" s="181">
        <v>17.647200000000002</v>
      </c>
      <c r="Q1762" s="181">
        <v>17.6782</v>
      </c>
      <c r="R1762" s="181">
        <v>69.173100000000005</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1377</v>
      </c>
      <c r="B1763" s="177" t="s">
        <v>1407</v>
      </c>
      <c r="C1763" s="177">
        <v>120164</v>
      </c>
      <c r="D1763" s="180">
        <v>44679</v>
      </c>
      <c r="E1763" s="181">
        <v>184.965</v>
      </c>
      <c r="F1763" s="181">
        <v>1.0328999999999999</v>
      </c>
      <c r="G1763" s="181">
        <v>0.91720000000000002</v>
      </c>
      <c r="H1763" s="181">
        <v>-0.71179999999999999</v>
      </c>
      <c r="I1763" s="181">
        <v>-2.0571999999999999</v>
      </c>
      <c r="J1763" s="181">
        <v>2.9792000000000001</v>
      </c>
      <c r="K1763" s="181">
        <v>1.6195999999999999</v>
      </c>
      <c r="L1763" s="181">
        <v>1.8861000000000001</v>
      </c>
      <c r="M1763" s="181">
        <v>12.1313</v>
      </c>
      <c r="N1763" s="181">
        <v>35.593899999999998</v>
      </c>
      <c r="O1763" s="181">
        <v>33.983499999999999</v>
      </c>
      <c r="P1763" s="181">
        <v>19.2865</v>
      </c>
      <c r="Q1763" s="181">
        <v>21.3535</v>
      </c>
      <c r="R1763" s="181">
        <v>71.654399999999995</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1377</v>
      </c>
      <c r="B1764" s="177" t="s">
        <v>1408</v>
      </c>
      <c r="C1764" s="177">
        <v>129220</v>
      </c>
      <c r="D1764" s="180">
        <v>44679</v>
      </c>
      <c r="E1764" s="181">
        <v>48.914000000000001</v>
      </c>
      <c r="F1764" s="181">
        <v>0.4869</v>
      </c>
      <c r="G1764" s="181">
        <v>1.3614999999999999</v>
      </c>
      <c r="H1764" s="181">
        <v>-0.76890000000000003</v>
      </c>
      <c r="I1764" s="181">
        <v>-1.9621999999999999</v>
      </c>
      <c r="J1764" s="181">
        <v>2.6204000000000001</v>
      </c>
      <c r="K1764" s="181">
        <v>-0.45379999999999998</v>
      </c>
      <c r="L1764" s="181">
        <v>6.0350999999999999</v>
      </c>
      <c r="M1764" s="181">
        <v>15.213800000000001</v>
      </c>
      <c r="N1764" s="181">
        <v>44.008699999999997</v>
      </c>
      <c r="O1764" s="181">
        <v>24.384599999999999</v>
      </c>
      <c r="P1764" s="181">
        <v>16.320499999999999</v>
      </c>
      <c r="Q1764" s="181">
        <v>22.049199999999999</v>
      </c>
      <c r="R1764" s="181">
        <v>68.168199999999999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1377</v>
      </c>
      <c r="B1765" s="177" t="s">
        <v>1409</v>
      </c>
      <c r="C1765" s="177">
        <v>129223</v>
      </c>
      <c r="D1765" s="180">
        <v>44679</v>
      </c>
      <c r="E1765" s="181">
        <v>45.51</v>
      </c>
      <c r="F1765" s="181">
        <v>0.48349999999999999</v>
      </c>
      <c r="G1765" s="181">
        <v>1.3517999999999999</v>
      </c>
      <c r="H1765" s="181">
        <v>-0.7913</v>
      </c>
      <c r="I1765" s="181">
        <v>-2.0089000000000001</v>
      </c>
      <c r="J1765" s="181">
        <v>2.5276999999999998</v>
      </c>
      <c r="K1765" s="181">
        <v>-0.71560000000000001</v>
      </c>
      <c r="L1765" s="181">
        <v>5.4619999999999997</v>
      </c>
      <c r="M1765" s="181">
        <v>14.2807</v>
      </c>
      <c r="N1765" s="181">
        <v>42.4636</v>
      </c>
      <c r="O1765" s="181">
        <v>23.028099999999998</v>
      </c>
      <c r="P1765" s="181">
        <v>15.126300000000001</v>
      </c>
      <c r="Q1765" s="181">
        <v>20.949100000000001</v>
      </c>
      <c r="R1765" s="181">
        <v>66.375500000000002</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1377</v>
      </c>
      <c r="B1766" s="177" t="s">
        <v>1410</v>
      </c>
      <c r="C1766" s="177">
        <v>113177</v>
      </c>
      <c r="D1766" s="180">
        <v>44679</v>
      </c>
      <c r="E1766" s="181">
        <v>87.434399999999997</v>
      </c>
      <c r="F1766" s="181">
        <v>0.53239999999999998</v>
      </c>
      <c r="G1766" s="181">
        <v>1.2019</v>
      </c>
      <c r="H1766" s="181">
        <v>-0.74439999999999995</v>
      </c>
      <c r="I1766" s="181">
        <v>-1.7435</v>
      </c>
      <c r="J1766" s="181">
        <v>5.2889999999999997</v>
      </c>
      <c r="K1766" s="181">
        <v>2.6230000000000002</v>
      </c>
      <c r="L1766" s="181">
        <v>8.3102</v>
      </c>
      <c r="M1766" s="181">
        <v>14.6652</v>
      </c>
      <c r="N1766" s="181">
        <v>41.286700000000003</v>
      </c>
      <c r="O1766" s="181">
        <v>29.640699999999999</v>
      </c>
      <c r="P1766" s="181">
        <v>18.6235</v>
      </c>
      <c r="Q1766" s="181">
        <v>20.510899999999999</v>
      </c>
      <c r="R1766" s="181">
        <v>69.169200000000004</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1377</v>
      </c>
      <c r="B1767" s="177" t="s">
        <v>1411</v>
      </c>
      <c r="C1767" s="177">
        <v>118778</v>
      </c>
      <c r="D1767" s="180">
        <v>44679</v>
      </c>
      <c r="E1767" s="181">
        <v>95.411900000000003</v>
      </c>
      <c r="F1767" s="181">
        <v>0.53500000000000003</v>
      </c>
      <c r="G1767" s="181">
        <v>1.2093</v>
      </c>
      <c r="H1767" s="181">
        <v>-0.72740000000000005</v>
      </c>
      <c r="I1767" s="181">
        <v>-1.7083999999999999</v>
      </c>
      <c r="J1767" s="181">
        <v>5.3879000000000001</v>
      </c>
      <c r="K1767" s="181">
        <v>2.8712</v>
      </c>
      <c r="L1767" s="181">
        <v>8.8069000000000006</v>
      </c>
      <c r="M1767" s="181">
        <v>15.447699999999999</v>
      </c>
      <c r="N1767" s="181">
        <v>42.550899999999999</v>
      </c>
      <c r="O1767" s="181">
        <v>30.770199999999999</v>
      </c>
      <c r="P1767" s="181">
        <v>19.812799999999999</v>
      </c>
      <c r="Q1767" s="181">
        <v>26.075199999999999</v>
      </c>
      <c r="R1767" s="181">
        <v>70.669200000000004</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1377</v>
      </c>
      <c r="B1768" s="177" t="s">
        <v>1412</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1377</v>
      </c>
      <c r="B1769" s="177" t="s">
        <v>1413</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1377</v>
      </c>
      <c r="B1770" s="177" t="s">
        <v>1414</v>
      </c>
      <c r="C1770" s="177">
        <v>100177</v>
      </c>
      <c r="D1770" s="180">
        <v>44679</v>
      </c>
      <c r="E1770" s="181">
        <v>152.11759377681599</v>
      </c>
      <c r="F1770" s="181">
        <v>-1.3286</v>
      </c>
      <c r="G1770" s="181">
        <v>-8.5199999999999998E-2</v>
      </c>
      <c r="H1770" s="181">
        <v>-3.2637</v>
      </c>
      <c r="I1770" s="181">
        <v>-4.5716999999999999</v>
      </c>
      <c r="J1770" s="181">
        <v>5.0418000000000003</v>
      </c>
      <c r="K1770" s="181">
        <v>-7.9100000000000004E-2</v>
      </c>
      <c r="L1770" s="181">
        <v>4.1414999999999997</v>
      </c>
      <c r="M1770" s="181">
        <v>8.0367999999999995</v>
      </c>
      <c r="N1770" s="181">
        <v>41.380699999999997</v>
      </c>
      <c r="O1770" s="181">
        <v>39.628300000000003</v>
      </c>
      <c r="P1770" s="181">
        <v>22.459099999999999</v>
      </c>
      <c r="Q1770" s="181">
        <v>11.2431</v>
      </c>
      <c r="R1770" s="181">
        <v>98.799199999999999</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1377</v>
      </c>
      <c r="B1771" s="177" t="s">
        <v>1415</v>
      </c>
      <c r="C1771" s="177">
        <v>120828</v>
      </c>
      <c r="D1771" s="180">
        <v>44679</v>
      </c>
      <c r="E1771" s="181">
        <v>141.83699999999999</v>
      </c>
      <c r="F1771" s="181">
        <v>-1.3240000000000001</v>
      </c>
      <c r="G1771" s="181">
        <v>-7.0999999999999994E-2</v>
      </c>
      <c r="H1771" s="181">
        <v>-3.2317999999999998</v>
      </c>
      <c r="I1771" s="181">
        <v>-4.5044000000000004</v>
      </c>
      <c r="J1771" s="181">
        <v>5.1228999999999996</v>
      </c>
      <c r="K1771" s="181">
        <v>0.27810000000000001</v>
      </c>
      <c r="L1771" s="181">
        <v>4.9812000000000003</v>
      </c>
      <c r="M1771" s="181">
        <v>9.4240999999999993</v>
      </c>
      <c r="N1771" s="181">
        <v>43.9191</v>
      </c>
      <c r="O1771" s="181">
        <v>41.101199999999999</v>
      </c>
      <c r="P1771" s="181">
        <v>23.3933</v>
      </c>
      <c r="Q1771" s="181">
        <v>16.541599999999999</v>
      </c>
      <c r="R1771" s="181">
        <v>101.7817</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1377</v>
      </c>
      <c r="B1772" s="177" t="s">
        <v>1416</v>
      </c>
      <c r="C1772" s="177">
        <v>125497</v>
      </c>
      <c r="D1772" s="180">
        <v>44679</v>
      </c>
      <c r="E1772" s="181">
        <v>117.2654</v>
      </c>
      <c r="F1772" s="181">
        <v>0.80940000000000001</v>
      </c>
      <c r="G1772" s="181">
        <v>1.3210999999999999</v>
      </c>
      <c r="H1772" s="181">
        <v>0.16850000000000001</v>
      </c>
      <c r="I1772" s="181">
        <v>-0.24399999999999999</v>
      </c>
      <c r="J1772" s="181">
        <v>5.2866</v>
      </c>
      <c r="K1772" s="181">
        <v>3.0867</v>
      </c>
      <c r="L1772" s="181">
        <v>3.3403</v>
      </c>
      <c r="M1772" s="181">
        <v>13.172000000000001</v>
      </c>
      <c r="N1772" s="181">
        <v>29.815999999999999</v>
      </c>
      <c r="O1772" s="181">
        <v>28.371600000000001</v>
      </c>
      <c r="P1772" s="181">
        <v>21.1022</v>
      </c>
      <c r="Q1772" s="181">
        <v>26.829599999999999</v>
      </c>
      <c r="R1772" s="181">
        <v>55.608699999999999</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1377</v>
      </c>
      <c r="B1773" s="177" t="s">
        <v>1417</v>
      </c>
      <c r="C1773" s="177">
        <v>125494</v>
      </c>
      <c r="D1773" s="180">
        <v>44679</v>
      </c>
      <c r="E1773" s="181">
        <v>105.726</v>
      </c>
      <c r="F1773" s="181">
        <v>0.80589999999999995</v>
      </c>
      <c r="G1773" s="181">
        <v>1.3105</v>
      </c>
      <c r="H1773" s="181">
        <v>0.14399999999999999</v>
      </c>
      <c r="I1773" s="181">
        <v>-0.2954</v>
      </c>
      <c r="J1773" s="181">
        <v>5.1768999999999998</v>
      </c>
      <c r="K1773" s="181">
        <v>2.7827999999999999</v>
      </c>
      <c r="L1773" s="181">
        <v>2.7865000000000002</v>
      </c>
      <c r="M1773" s="181">
        <v>12.292899999999999</v>
      </c>
      <c r="N1773" s="181">
        <v>28.443100000000001</v>
      </c>
      <c r="O1773" s="181">
        <v>26.9298</v>
      </c>
      <c r="P1773" s="181">
        <v>19.7378</v>
      </c>
      <c r="Q1773" s="181">
        <v>20.5091</v>
      </c>
      <c r="R1773" s="181">
        <v>53.936999999999998</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1377</v>
      </c>
      <c r="B1774" s="177" t="s">
        <v>1418</v>
      </c>
      <c r="C1774" s="177">
        <v>100795</v>
      </c>
      <c r="D1774" s="180">
        <v>44679</v>
      </c>
      <c r="E1774" s="181">
        <v>145.31630000000001</v>
      </c>
      <c r="F1774" s="181">
        <v>0.57040000000000002</v>
      </c>
      <c r="G1774" s="181">
        <v>1.0048999999999999</v>
      </c>
      <c r="H1774" s="181">
        <v>-0.93569999999999998</v>
      </c>
      <c r="I1774" s="181">
        <v>-1.8385</v>
      </c>
      <c r="J1774" s="181">
        <v>2.1438000000000001</v>
      </c>
      <c r="K1774" s="181">
        <v>-2.0708000000000002</v>
      </c>
      <c r="L1774" s="181">
        <v>-0.90810000000000002</v>
      </c>
      <c r="M1774" s="181">
        <v>7.9307999999999996</v>
      </c>
      <c r="N1774" s="181">
        <v>29.725200000000001</v>
      </c>
      <c r="O1774" s="181">
        <v>20.685700000000001</v>
      </c>
      <c r="P1774" s="181">
        <v>9.0418000000000003</v>
      </c>
      <c r="Q1774" s="181">
        <v>16.827200000000001</v>
      </c>
      <c r="R1774" s="181">
        <v>57.779600000000002</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1377</v>
      </c>
      <c r="B1775" s="177" t="s">
        <v>1419</v>
      </c>
      <c r="C1775" s="177">
        <v>119589</v>
      </c>
      <c r="D1775" s="180">
        <v>44679</v>
      </c>
      <c r="E1775" s="181">
        <v>155.1455</v>
      </c>
      <c r="F1775" s="181">
        <v>0.57379999999999998</v>
      </c>
      <c r="G1775" s="181">
        <v>1.0153000000000001</v>
      </c>
      <c r="H1775" s="181">
        <v>-0.91190000000000004</v>
      </c>
      <c r="I1775" s="181">
        <v>-1.788</v>
      </c>
      <c r="J1775" s="181">
        <v>2.2517999999999998</v>
      </c>
      <c r="K1775" s="181">
        <v>-1.7723</v>
      </c>
      <c r="L1775" s="181">
        <v>-0.33760000000000001</v>
      </c>
      <c r="M1775" s="181">
        <v>8.8259000000000007</v>
      </c>
      <c r="N1775" s="181">
        <v>31.1327</v>
      </c>
      <c r="O1775" s="181">
        <v>21.906199999999998</v>
      </c>
      <c r="P1775" s="181">
        <v>10.0473</v>
      </c>
      <c r="Q1775" s="181">
        <v>17.4892</v>
      </c>
      <c r="R1775" s="181">
        <v>59.4223</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1377</v>
      </c>
      <c r="B1776" s="177" t="s">
        <v>1420</v>
      </c>
      <c r="C1776" s="177">
        <v>145206</v>
      </c>
      <c r="D1776" s="180">
        <v>44679</v>
      </c>
      <c r="E1776" s="181">
        <v>22.7454</v>
      </c>
      <c r="F1776" s="181">
        <v>0.84860000000000002</v>
      </c>
      <c r="G1776" s="181">
        <v>1.5978000000000001</v>
      </c>
      <c r="H1776" s="181">
        <v>0.35870000000000002</v>
      </c>
      <c r="I1776" s="181">
        <v>-0.41899999999999998</v>
      </c>
      <c r="J1776" s="181">
        <v>6.5572999999999997</v>
      </c>
      <c r="K1776" s="181">
        <v>-0.75619999999999998</v>
      </c>
      <c r="L1776" s="181">
        <v>1.8229</v>
      </c>
      <c r="M1776" s="181">
        <v>7.6303000000000001</v>
      </c>
      <c r="N1776" s="181">
        <v>37.887700000000002</v>
      </c>
      <c r="O1776" s="181">
        <v>28.8245</v>
      </c>
      <c r="P1776" s="181"/>
      <c r="Q1776" s="181">
        <v>26.806100000000001</v>
      </c>
      <c r="R1776" s="181">
        <v>63.204900000000002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1377</v>
      </c>
      <c r="B1777" s="177" t="s">
        <v>1421</v>
      </c>
      <c r="C1777" s="177">
        <v>145208</v>
      </c>
      <c r="D1777" s="180">
        <v>44679</v>
      </c>
      <c r="E1777" s="181">
        <v>21.302800000000001</v>
      </c>
      <c r="F1777" s="181">
        <v>0.84399999999999997</v>
      </c>
      <c r="G1777" s="181">
        <v>1.5807</v>
      </c>
      <c r="H1777" s="181">
        <v>0.3231</v>
      </c>
      <c r="I1777" s="181">
        <v>-0.49370000000000003</v>
      </c>
      <c r="J1777" s="181">
        <v>6.3916000000000004</v>
      </c>
      <c r="K1777" s="181">
        <v>-1.2203999999999999</v>
      </c>
      <c r="L1777" s="181">
        <v>0.87170000000000003</v>
      </c>
      <c r="M1777" s="181">
        <v>6.1451000000000002</v>
      </c>
      <c r="N1777" s="181">
        <v>35.384799999999998</v>
      </c>
      <c r="O1777" s="181">
        <v>26.503599999999999</v>
      </c>
      <c r="P1777" s="181"/>
      <c r="Q1777" s="181">
        <v>24.427499999999998</v>
      </c>
      <c r="R1777" s="181">
        <v>60.316299999999998</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1377</v>
      </c>
      <c r="B1778" s="177" t="s">
        <v>1422</v>
      </c>
      <c r="C1778" s="177">
        <v>129649</v>
      </c>
      <c r="D1778" s="180">
        <v>44679</v>
      </c>
      <c r="E1778" s="181">
        <v>31.05</v>
      </c>
      <c r="F1778" s="181">
        <v>0.74629999999999996</v>
      </c>
      <c r="G1778" s="181">
        <v>0.51800000000000002</v>
      </c>
      <c r="H1778" s="181">
        <v>-1.3031999999999999</v>
      </c>
      <c r="I1778" s="181">
        <v>-2.3277999999999999</v>
      </c>
      <c r="J1778" s="181">
        <v>3.6381999999999999</v>
      </c>
      <c r="K1778" s="181">
        <v>1.1400999999999999</v>
      </c>
      <c r="L1778" s="181">
        <v>4.2295999999999996</v>
      </c>
      <c r="M1778" s="181">
        <v>8.9092000000000002</v>
      </c>
      <c r="N1778" s="181">
        <v>32.0715</v>
      </c>
      <c r="O1778" s="181">
        <v>28.952200000000001</v>
      </c>
      <c r="P1778" s="181">
        <v>15.870699999999999</v>
      </c>
      <c r="Q1778" s="181">
        <v>15.4473</v>
      </c>
      <c r="R1778" s="181">
        <v>58.754300000000001</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1377</v>
      </c>
      <c r="B1779" s="177" t="s">
        <v>1423</v>
      </c>
      <c r="C1779" s="177">
        <v>129647</v>
      </c>
      <c r="D1779" s="180">
        <v>44679</v>
      </c>
      <c r="E1779" s="181">
        <v>29.17</v>
      </c>
      <c r="F1779" s="181">
        <v>0.72509999999999997</v>
      </c>
      <c r="G1779" s="181">
        <v>0.51690000000000003</v>
      </c>
      <c r="H1779" s="181">
        <v>-1.3193999999999999</v>
      </c>
      <c r="I1779" s="181">
        <v>-2.3761999999999999</v>
      </c>
      <c r="J1779" s="181">
        <v>3.5499000000000001</v>
      </c>
      <c r="K1779" s="181">
        <v>0.89929999999999999</v>
      </c>
      <c r="L1779" s="181">
        <v>3.7709000000000001</v>
      </c>
      <c r="M1779" s="181">
        <v>8.2375000000000007</v>
      </c>
      <c r="N1779" s="181">
        <v>30.9834</v>
      </c>
      <c r="O1779" s="181">
        <v>28.003499999999999</v>
      </c>
      <c r="P1779" s="181">
        <v>15.027100000000001</v>
      </c>
      <c r="Q1779" s="181">
        <v>14.5367</v>
      </c>
      <c r="R1779" s="181">
        <v>57.494199999999999</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1377</v>
      </c>
      <c r="B1780" s="177" t="s">
        <v>1855</v>
      </c>
      <c r="C1780" s="177">
        <v>148618</v>
      </c>
      <c r="D1780" s="180">
        <v>44679</v>
      </c>
      <c r="E1780" s="181">
        <v>15.819100000000001</v>
      </c>
      <c r="F1780" s="181">
        <v>0.78300000000000003</v>
      </c>
      <c r="G1780" s="181">
        <v>1.2461</v>
      </c>
      <c r="H1780" s="181">
        <v>-0.66059999999999997</v>
      </c>
      <c r="I1780" s="181">
        <v>-1.7947</v>
      </c>
      <c r="J1780" s="181">
        <v>3.2909000000000002</v>
      </c>
      <c r="K1780" s="181">
        <v>0.61760000000000004</v>
      </c>
      <c r="L1780" s="181">
        <v>6.4679000000000002</v>
      </c>
      <c r="M1780" s="181">
        <v>14.7509</v>
      </c>
      <c r="N1780" s="181">
        <v>38.062800000000003</v>
      </c>
      <c r="O1780" s="181"/>
      <c r="P1780" s="181"/>
      <c r="Q1780" s="181">
        <v>40.529299999999999</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1377</v>
      </c>
      <c r="B1781" s="177" t="s">
        <v>1856</v>
      </c>
      <c r="C1781" s="177">
        <v>148617</v>
      </c>
      <c r="D1781" s="180">
        <v>44679</v>
      </c>
      <c r="E1781" s="181">
        <v>15.4009</v>
      </c>
      <c r="F1781" s="181">
        <v>0.77739999999999998</v>
      </c>
      <c r="G1781" s="181">
        <v>1.2304999999999999</v>
      </c>
      <c r="H1781" s="181">
        <v>-0.69699999999999995</v>
      </c>
      <c r="I1781" s="181">
        <v>-1.8720000000000001</v>
      </c>
      <c r="J1781" s="181">
        <v>3.1271</v>
      </c>
      <c r="K1781" s="181">
        <v>0.14960000000000001</v>
      </c>
      <c r="L1781" s="181">
        <v>5.4343000000000004</v>
      </c>
      <c r="M1781" s="181">
        <v>13.054</v>
      </c>
      <c r="N1781" s="181">
        <v>35.399700000000003</v>
      </c>
      <c r="O1781" s="181"/>
      <c r="P1781" s="181"/>
      <c r="Q1781" s="181">
        <v>37.7637</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0.56625652173913044</v>
      </c>
      <c r="G1782" s="183">
        <v>0.89339130434782599</v>
      </c>
      <c r="H1782" s="183">
        <v>-1.0239500000000001</v>
      </c>
      <c r="I1782" s="183">
        <v>-1.8281065217391301</v>
      </c>
      <c r="J1782" s="183">
        <v>3.2234500000000015</v>
      </c>
      <c r="K1782" s="183">
        <v>-0.28513695652173915</v>
      </c>
      <c r="L1782" s="183">
        <v>1.9142391304347828</v>
      </c>
      <c r="M1782" s="183">
        <v>8.8249739130434772</v>
      </c>
      <c r="N1782" s="183">
        <v>33.923826086956531</v>
      </c>
      <c r="O1782" s="183">
        <v>27.253287499999999</v>
      </c>
      <c r="P1782" s="183">
        <v>15.536667857142856</v>
      </c>
      <c r="Q1782" s="183">
        <v>22.613591304347828</v>
      </c>
      <c r="R1782" s="183">
        <v>61.802804545454542</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0.61695</v>
      </c>
      <c r="G1783" s="183">
        <v>0.93855</v>
      </c>
      <c r="H1783" s="183">
        <v>-0.89034999999999997</v>
      </c>
      <c r="I1783" s="183">
        <v>-1.9693999999999998</v>
      </c>
      <c r="J1783" s="183">
        <v>3.1980500000000003</v>
      </c>
      <c r="K1783" s="183">
        <v>0.33805000000000002</v>
      </c>
      <c r="L1783" s="183">
        <v>2.6387999999999998</v>
      </c>
      <c r="M1783" s="183">
        <v>9.3668999999999993</v>
      </c>
      <c r="N1783" s="183">
        <v>34.632599999999996</v>
      </c>
      <c r="O1783" s="183">
        <v>27.583399999999997</v>
      </c>
      <c r="P1783" s="183">
        <v>15.528649999999999</v>
      </c>
      <c r="Q1783" s="183">
        <v>20.600299999999997</v>
      </c>
      <c r="R1783" s="183">
        <v>60.258150000000001</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1857</v>
      </c>
      <c r="C1786" s="177">
        <v>148637</v>
      </c>
      <c r="D1786" s="180">
        <v>44679</v>
      </c>
      <c r="E1786" s="181">
        <v>12.56</v>
      </c>
      <c r="F1786" s="181">
        <v>0.88349999999999995</v>
      </c>
      <c r="G1786" s="181">
        <v>0.56040000000000001</v>
      </c>
      <c r="H1786" s="181">
        <v>-2.1806999999999999</v>
      </c>
      <c r="I1786" s="181">
        <v>-4.5593000000000004</v>
      </c>
      <c r="J1786" s="181">
        <v>-1.9516</v>
      </c>
      <c r="K1786" s="181">
        <v>-3.9020999999999999</v>
      </c>
      <c r="L1786" s="181">
        <v>-10.0931</v>
      </c>
      <c r="M1786" s="181">
        <v>6.8936000000000002</v>
      </c>
      <c r="N1786" s="181">
        <v>18.156199999999998</v>
      </c>
      <c r="O1786" s="181"/>
      <c r="P1786" s="181"/>
      <c r="Q1786" s="181">
        <v>18.505099999999999</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1858</v>
      </c>
      <c r="C1787" s="177">
        <v>148635</v>
      </c>
      <c r="D1787" s="180">
        <v>44679</v>
      </c>
      <c r="E1787" s="181">
        <v>12.24</v>
      </c>
      <c r="F1787" s="181">
        <v>0.90680000000000005</v>
      </c>
      <c r="G1787" s="181">
        <v>0.57520000000000004</v>
      </c>
      <c r="H1787" s="181">
        <v>-2.2364000000000002</v>
      </c>
      <c r="I1787" s="181">
        <v>-4.6729000000000003</v>
      </c>
      <c r="J1787" s="181">
        <v>-2.08</v>
      </c>
      <c r="K1787" s="181">
        <v>-4.375</v>
      </c>
      <c r="L1787" s="181">
        <v>-10.917</v>
      </c>
      <c r="M1787" s="181">
        <v>5.3356000000000003</v>
      </c>
      <c r="N1787" s="181">
        <v>15.9091</v>
      </c>
      <c r="O1787" s="181"/>
      <c r="P1787" s="181"/>
      <c r="Q1787" s="181">
        <v>16.248699999999999</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44679</v>
      </c>
      <c r="E1788" s="181">
        <v>15.45</v>
      </c>
      <c r="F1788" s="181">
        <v>0.84860000000000002</v>
      </c>
      <c r="G1788" s="181">
        <v>-0.25819999999999999</v>
      </c>
      <c r="H1788" s="181">
        <v>-2.2770000000000001</v>
      </c>
      <c r="I1788" s="181">
        <v>-3.1955</v>
      </c>
      <c r="J1788" s="181">
        <v>-1.4039999999999999</v>
      </c>
      <c r="K1788" s="181">
        <v>-2.2151999999999998</v>
      </c>
      <c r="L1788" s="181">
        <v>-10.590299999999999</v>
      </c>
      <c r="M1788" s="181">
        <v>1.1788000000000001</v>
      </c>
      <c r="N1788" s="181">
        <v>7.4409000000000001</v>
      </c>
      <c r="O1788" s="181"/>
      <c r="P1788" s="181"/>
      <c r="Q1788" s="181">
        <v>21.774699999999999</v>
      </c>
      <c r="R1788" s="181">
        <v>27.059799999999999</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44679</v>
      </c>
      <c r="E1789" s="181">
        <v>14.91</v>
      </c>
      <c r="F1789" s="181">
        <v>0.87960000000000005</v>
      </c>
      <c r="G1789" s="181">
        <v>-0.2676</v>
      </c>
      <c r="H1789" s="181">
        <v>-2.2936000000000001</v>
      </c>
      <c r="I1789" s="181">
        <v>-3.2446000000000002</v>
      </c>
      <c r="J1789" s="181">
        <v>-1.5842000000000001</v>
      </c>
      <c r="K1789" s="181">
        <v>-2.5489999999999999</v>
      </c>
      <c r="L1789" s="181">
        <v>-11.3028</v>
      </c>
      <c r="M1789" s="181">
        <v>0</v>
      </c>
      <c r="N1789" s="181">
        <v>5.7446999999999999</v>
      </c>
      <c r="O1789" s="181"/>
      <c r="P1789" s="181"/>
      <c r="Q1789" s="181">
        <v>19.828499999999998</v>
      </c>
      <c r="R1789" s="181">
        <v>25.081299999999999</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1859</v>
      </c>
      <c r="C1790" s="177">
        <v>148517</v>
      </c>
      <c r="D1790" s="180">
        <v>44679</v>
      </c>
      <c r="E1790" s="181">
        <v>12.8</v>
      </c>
      <c r="F1790" s="181">
        <v>0.62890000000000001</v>
      </c>
      <c r="G1790" s="181">
        <v>0.86680000000000001</v>
      </c>
      <c r="H1790" s="181">
        <v>-1.3867</v>
      </c>
      <c r="I1790" s="181">
        <v>-3.0303</v>
      </c>
      <c r="J1790" s="181">
        <v>-0.7752</v>
      </c>
      <c r="K1790" s="181">
        <v>-0.92879999999999996</v>
      </c>
      <c r="L1790" s="181">
        <v>-7.5145</v>
      </c>
      <c r="M1790" s="181">
        <v>-3.2502</v>
      </c>
      <c r="N1790" s="181">
        <v>8.2910000000000004</v>
      </c>
      <c r="O1790" s="181"/>
      <c r="P1790" s="181"/>
      <c r="Q1790" s="181">
        <v>17.256599999999999</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1860</v>
      </c>
      <c r="C1791" s="177">
        <v>148516</v>
      </c>
      <c r="D1791" s="180">
        <v>44679</v>
      </c>
      <c r="E1791" s="181">
        <v>13.11</v>
      </c>
      <c r="F1791" s="181">
        <v>0.69120000000000004</v>
      </c>
      <c r="G1791" s="181">
        <v>0.84619999999999995</v>
      </c>
      <c r="H1791" s="181">
        <v>-1.3544</v>
      </c>
      <c r="I1791" s="181">
        <v>-3.0325000000000002</v>
      </c>
      <c r="J1791" s="181">
        <v>-0.60650000000000004</v>
      </c>
      <c r="K1791" s="181">
        <v>-0.60650000000000004</v>
      </c>
      <c r="L1791" s="181">
        <v>-6.8891999999999998</v>
      </c>
      <c r="M1791" s="181">
        <v>-2.2370999999999999</v>
      </c>
      <c r="N1791" s="181">
        <v>9.7989999999999995</v>
      </c>
      <c r="O1791" s="181"/>
      <c r="P1791" s="181"/>
      <c r="Q1791" s="181">
        <v>19.080100000000002</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1861</v>
      </c>
      <c r="C1792" s="177">
        <v>148751</v>
      </c>
      <c r="D1792" s="180">
        <v>44679</v>
      </c>
      <c r="E1792" s="181">
        <v>12.52</v>
      </c>
      <c r="F1792" s="181">
        <v>0.80520000000000003</v>
      </c>
      <c r="G1792" s="181">
        <v>0.80520000000000003</v>
      </c>
      <c r="H1792" s="181">
        <v>-1.1839</v>
      </c>
      <c r="I1792" s="181">
        <v>-2.7195</v>
      </c>
      <c r="J1792" s="181">
        <v>-1.8809</v>
      </c>
      <c r="K1792" s="181">
        <v>-3.8401999999999998</v>
      </c>
      <c r="L1792" s="181">
        <v>-6.2873999999999999</v>
      </c>
      <c r="M1792" s="181">
        <v>6.9172000000000002</v>
      </c>
      <c r="N1792" s="181">
        <v>23.349799999999998</v>
      </c>
      <c r="O1792" s="181"/>
      <c r="P1792" s="181"/>
      <c r="Q1792" s="181">
        <v>22.513000000000002</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1862</v>
      </c>
      <c r="C1793" s="177">
        <v>148753</v>
      </c>
      <c r="D1793" s="180">
        <v>44679</v>
      </c>
      <c r="E1793" s="181">
        <v>12.27</v>
      </c>
      <c r="F1793" s="181">
        <v>0.82169999999999999</v>
      </c>
      <c r="G1793" s="181">
        <v>0.82169999999999999</v>
      </c>
      <c r="H1793" s="181">
        <v>-1.2077</v>
      </c>
      <c r="I1793" s="181">
        <v>-2.6962999999999999</v>
      </c>
      <c r="J1793" s="181">
        <v>-1.9967999999999999</v>
      </c>
      <c r="K1793" s="181">
        <v>-4.2154999999999996</v>
      </c>
      <c r="L1793" s="181">
        <v>-7.1158000000000001</v>
      </c>
      <c r="M1793" s="181">
        <v>5.5030000000000001</v>
      </c>
      <c r="N1793" s="181">
        <v>21.125399999999999</v>
      </c>
      <c r="O1793" s="181"/>
      <c r="P1793" s="181"/>
      <c r="Q1793" s="181">
        <v>20.300699999999999</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1863</v>
      </c>
      <c r="C1794" s="177">
        <v>148606</v>
      </c>
      <c r="D1794" s="180">
        <v>44679</v>
      </c>
      <c r="E1794" s="181">
        <v>11.98</v>
      </c>
      <c r="F1794" s="181">
        <v>0.94369999999999998</v>
      </c>
      <c r="G1794" s="181">
        <v>0.89270000000000005</v>
      </c>
      <c r="H1794" s="181">
        <v>-2.1082000000000001</v>
      </c>
      <c r="I1794" s="181">
        <v>-3.8369</v>
      </c>
      <c r="J1794" s="181">
        <v>-2.4986000000000002</v>
      </c>
      <c r="K1794" s="181">
        <v>-1.2692000000000001</v>
      </c>
      <c r="L1794" s="181">
        <v>-4.3971</v>
      </c>
      <c r="M1794" s="181">
        <v>2.6739999999999999</v>
      </c>
      <c r="N1794" s="181">
        <v>11.400399999999999</v>
      </c>
      <c r="O1794" s="181"/>
      <c r="P1794" s="181"/>
      <c r="Q1794" s="181">
        <v>13.889200000000001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1864</v>
      </c>
      <c r="C1795" s="177">
        <v>148602</v>
      </c>
      <c r="D1795" s="180">
        <v>44679</v>
      </c>
      <c r="E1795" s="181">
        <v>11.696999999999999</v>
      </c>
      <c r="F1795" s="181">
        <v>0.94059999999999999</v>
      </c>
      <c r="G1795" s="181">
        <v>0.87970000000000004</v>
      </c>
      <c r="H1795" s="181">
        <v>-2.1335000000000002</v>
      </c>
      <c r="I1795" s="181">
        <v>-3.9024000000000001</v>
      </c>
      <c r="J1795" s="181">
        <v>-2.6305000000000001</v>
      </c>
      <c r="K1795" s="181">
        <v>-1.6811</v>
      </c>
      <c r="L1795" s="181">
        <v>-5.1875999999999998</v>
      </c>
      <c r="M1795" s="181">
        <v>1.3868</v>
      </c>
      <c r="N1795" s="181">
        <v>9.5225000000000009</v>
      </c>
      <c r="O1795" s="181"/>
      <c r="P1795" s="181"/>
      <c r="Q1795" s="181">
        <v>11.9459</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1865</v>
      </c>
      <c r="C1796" s="177">
        <v>148572</v>
      </c>
      <c r="D1796" s="180">
        <v>44679</v>
      </c>
      <c r="E1796" s="181">
        <v>29.204999999999998</v>
      </c>
      <c r="F1796" s="181">
        <v>1.1919</v>
      </c>
      <c r="G1796" s="181">
        <v>2.0333000000000001</v>
      </c>
      <c r="H1796" s="181">
        <v>-0.49399999999999999</v>
      </c>
      <c r="I1796" s="181">
        <v>-1.3711</v>
      </c>
      <c r="J1796" s="181">
        <v>0.36430000000000001</v>
      </c>
      <c r="K1796" s="181">
        <v>1.4625999999999999</v>
      </c>
      <c r="L1796" s="181">
        <v>-2.9799000000000002</v>
      </c>
      <c r="M1796" s="181">
        <v>9.2142999999999997</v>
      </c>
      <c r="N1796" s="181">
        <v>15.211600000000001</v>
      </c>
      <c r="O1796" s="181"/>
      <c r="P1796" s="181"/>
      <c r="Q1796" s="181">
        <v>20.566400000000002</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1866</v>
      </c>
      <c r="C1797" s="177">
        <v>148564</v>
      </c>
      <c r="D1797" s="180">
        <v>44679</v>
      </c>
      <c r="E1797" s="181">
        <v>21.342099999999999</v>
      </c>
      <c r="F1797" s="181">
        <v>-1.0244</v>
      </c>
      <c r="G1797" s="181">
        <v>1.6223000000000001</v>
      </c>
      <c r="H1797" s="181">
        <v>-1.7842</v>
      </c>
      <c r="I1797" s="181">
        <v>-2.0590999999999999</v>
      </c>
      <c r="J1797" s="181">
        <v>6.6199000000000003</v>
      </c>
      <c r="K1797" s="181">
        <v>10.2376</v>
      </c>
      <c r="L1797" s="181">
        <v>16.982099999999999</v>
      </c>
      <c r="M1797" s="181">
        <v>26.148800000000001</v>
      </c>
      <c r="N1797" s="181">
        <v>49.7376</v>
      </c>
      <c r="O1797" s="181"/>
      <c r="P1797" s="181"/>
      <c r="Q1797" s="181">
        <v>67.090900000000005</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1867</v>
      </c>
      <c r="C1798" s="177">
        <v>148560</v>
      </c>
      <c r="D1798" s="180">
        <v>44679</v>
      </c>
      <c r="E1798" s="181">
        <v>20.955200000000001</v>
      </c>
      <c r="F1798" s="181">
        <v>-1.0301</v>
      </c>
      <c r="G1798" s="181">
        <v>1.6049</v>
      </c>
      <c r="H1798" s="181">
        <v>-1.8220000000000001</v>
      </c>
      <c r="I1798" s="181">
        <v>-2.1549</v>
      </c>
      <c r="J1798" s="181">
        <v>6.4855999999999998</v>
      </c>
      <c r="K1798" s="181">
        <v>9.9484999999999992</v>
      </c>
      <c r="L1798" s="181">
        <v>16.276299999999999</v>
      </c>
      <c r="M1798" s="181">
        <v>25.011600000000001</v>
      </c>
      <c r="N1798" s="181">
        <v>47.968800000000002</v>
      </c>
      <c r="O1798" s="181"/>
      <c r="P1798" s="181"/>
      <c r="Q1798" s="181">
        <v>65.033600000000007</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44679</v>
      </c>
      <c r="E1799" s="181">
        <v>16.64</v>
      </c>
      <c r="F1799" s="181">
        <v>1.0935999999999999</v>
      </c>
      <c r="G1799" s="181">
        <v>1.7737000000000001</v>
      </c>
      <c r="H1799" s="181">
        <v>-0.59740000000000004</v>
      </c>
      <c r="I1799" s="181">
        <v>-1.4218</v>
      </c>
      <c r="J1799" s="181">
        <v>2.4</v>
      </c>
      <c r="K1799" s="181">
        <v>-0.18</v>
      </c>
      <c r="L1799" s="181">
        <v>-3.7037</v>
      </c>
      <c r="M1799" s="181">
        <v>3.4826000000000001</v>
      </c>
      <c r="N1799" s="181">
        <v>12.5085</v>
      </c>
      <c r="O1799" s="181"/>
      <c r="P1799" s="181"/>
      <c r="Q1799" s="181">
        <v>19.966699999999999</v>
      </c>
      <c r="R1799" s="181">
        <v>38.8581</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44679</v>
      </c>
      <c r="E1800" s="181">
        <v>16.329999999999998</v>
      </c>
      <c r="F1800" s="181">
        <v>1.052</v>
      </c>
      <c r="G1800" s="181">
        <v>1.7444999999999999</v>
      </c>
      <c r="H1800" s="181">
        <v>-0.66910000000000003</v>
      </c>
      <c r="I1800" s="181">
        <v>-1.5078</v>
      </c>
      <c r="J1800" s="181">
        <v>2.3182999999999998</v>
      </c>
      <c r="K1800" s="181">
        <v>-0.36609999999999998</v>
      </c>
      <c r="L1800" s="181">
        <v>-4.1104000000000003</v>
      </c>
      <c r="M1800" s="181">
        <v>2.8338000000000001</v>
      </c>
      <c r="N1800" s="181">
        <v>11.696300000000001</v>
      </c>
      <c r="O1800" s="181"/>
      <c r="P1800" s="181"/>
      <c r="Q1800" s="181">
        <v>19.1629</v>
      </c>
      <c r="R1800" s="181">
        <v>37.798299999999998</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44679</v>
      </c>
      <c r="E1801" s="181">
        <v>170.53530000000001</v>
      </c>
      <c r="F1801" s="181">
        <v>1.0895999999999999</v>
      </c>
      <c r="G1801" s="181">
        <v>1.3013999999999999</v>
      </c>
      <c r="H1801" s="181">
        <v>-1.5559000000000001</v>
      </c>
      <c r="I1801" s="181">
        <v>-2.8576999999999999</v>
      </c>
      <c r="J1801" s="181">
        <v>-1.2399</v>
      </c>
      <c r="K1801" s="181">
        <v>-1.7135</v>
      </c>
      <c r="L1801" s="181">
        <v>-5.4729000000000001</v>
      </c>
      <c r="M1801" s="181">
        <v>7.0365000000000002</v>
      </c>
      <c r="N1801" s="181">
        <v>16.812799999999999</v>
      </c>
      <c r="O1801" s="181">
        <v>15.3567</v>
      </c>
      <c r="P1801" s="181">
        <v>13.7033</v>
      </c>
      <c r="Q1801" s="181">
        <v>14.5021</v>
      </c>
      <c r="R1801" s="181">
        <v>36.0152</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44679</v>
      </c>
      <c r="E1802" s="181">
        <v>700.72020755345295</v>
      </c>
      <c r="F1802" s="181">
        <v>1.0874999999999999</v>
      </c>
      <c r="G1802" s="181">
        <v>1.2950999999999999</v>
      </c>
      <c r="H1802" s="181">
        <v>-1.5699000000000001</v>
      </c>
      <c r="I1802" s="181">
        <v>-2.8868</v>
      </c>
      <c r="J1802" s="181">
        <v>-1.3008999999999999</v>
      </c>
      <c r="K1802" s="181">
        <v>-1.8944000000000001</v>
      </c>
      <c r="L1802" s="181">
        <v>-5.8324999999999996</v>
      </c>
      <c r="M1802" s="181">
        <v>6.4273999999999996</v>
      </c>
      <c r="N1802" s="181">
        <v>15.916499999999999</v>
      </c>
      <c r="O1802" s="181">
        <v>14.4773</v>
      </c>
      <c r="P1802" s="181">
        <v>12.754899999999999</v>
      </c>
      <c r="Q1802" s="181">
        <v>14.5205</v>
      </c>
      <c r="R1802" s="181">
        <v>34.959200000000003</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0.6947000000000001</v>
      </c>
      <c r="G1803" s="183">
        <v>1.0057235294117648</v>
      </c>
      <c r="H1803" s="183">
        <v>-1.5796823529411765</v>
      </c>
      <c r="I1803" s="183">
        <v>-2.8911411764705881</v>
      </c>
      <c r="J1803" s="183">
        <v>-0.10358823529411763</v>
      </c>
      <c r="K1803" s="183">
        <v>-0.47575882352941207</v>
      </c>
      <c r="L1803" s="183">
        <v>-4.0668117647058821</v>
      </c>
      <c r="M1803" s="183">
        <v>6.1503941176470596</v>
      </c>
      <c r="N1803" s="183">
        <v>17.681829411764706</v>
      </c>
      <c r="O1803" s="183">
        <v>14.917</v>
      </c>
      <c r="P1803" s="183">
        <v>13.229099999999999</v>
      </c>
      <c r="Q1803" s="183">
        <v>23.657976470588231</v>
      </c>
      <c r="R1803" s="183">
        <v>33.295316666666672</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0.88349999999999995</v>
      </c>
      <c r="G1804" s="183">
        <v>0.87970000000000004</v>
      </c>
      <c r="H1804" s="183">
        <v>-1.5699000000000001</v>
      </c>
      <c r="I1804" s="183">
        <v>-2.8868</v>
      </c>
      <c r="J1804" s="183">
        <v>-1.3008999999999999</v>
      </c>
      <c r="K1804" s="183">
        <v>-1.6811</v>
      </c>
      <c r="L1804" s="183">
        <v>-5.8324999999999996</v>
      </c>
      <c r="M1804" s="183">
        <v>5.3356000000000003</v>
      </c>
      <c r="N1804" s="183">
        <v>15.211600000000001</v>
      </c>
      <c r="O1804" s="183">
        <v>14.917</v>
      </c>
      <c r="P1804" s="183">
        <v>13.229099999999999</v>
      </c>
      <c r="Q1804" s="183">
        <v>19.1629</v>
      </c>
      <c r="R1804" s="183">
        <v>35.487200000000001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1424</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1425</v>
      </c>
      <c r="B1807" s="177" t="s">
        <v>1868</v>
      </c>
      <c r="C1807" s="177">
        <v>112016</v>
      </c>
      <c r="D1807" s="180">
        <v>44679</v>
      </c>
      <c r="E1807" s="181">
        <v>254.7328</v>
      </c>
      <c r="F1807" s="181">
        <v>2.4790000000000001</v>
      </c>
      <c r="G1807" s="181">
        <v>3.3155999999999999</v>
      </c>
      <c r="H1807" s="181">
        <v>4.4785000000000004</v>
      </c>
      <c r="I1807" s="181">
        <v>6.4467999999999996</v>
      </c>
      <c r="J1807" s="181">
        <v>4.0071000000000003</v>
      </c>
      <c r="K1807" s="181">
        <v>4.0788000000000002</v>
      </c>
      <c r="L1807" s="181">
        <v>3.9243000000000001</v>
      </c>
      <c r="M1807" s="181">
        <v>3.7248999999999999</v>
      </c>
      <c r="N1807" s="181">
        <v>3.8799000000000001</v>
      </c>
      <c r="O1807" s="181">
        <v>6.1234000000000002</v>
      </c>
      <c r="P1807" s="181">
        <v>6.7869000000000002</v>
      </c>
      <c r="Q1807" s="181">
        <v>7.5438000000000001</v>
      </c>
      <c r="R1807" s="181">
        <v>5.2965999999999998</v>
      </c>
      <c r="S1807" s="124" t="s">
        <v>1901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1425</v>
      </c>
      <c r="B1808" s="177" t="s">
        <v>1426</v>
      </c>
      <c r="C1808" s="177">
        <v>119501</v>
      </c>
      <c r="D1808" s="180">
        <v>44679</v>
      </c>
      <c r="E1808" s="181">
        <v>446.67169999999999</v>
      </c>
      <c r="F1808" s="181">
        <v>2.6804999999999999</v>
      </c>
      <c r="G1808" s="181">
        <v>3.4847999999999999</v>
      </c>
      <c r="H1808" s="181">
        <v>4.4829999999999997</v>
      </c>
      <c r="I1808" s="181">
        <v>6.5739999999999998</v>
      </c>
      <c r="J1808" s="181">
        <v>4.2819000000000003</v>
      </c>
      <c r="K1808" s="181">
        <v>4.5324999999999998</v>
      </c>
      <c r="L1808" s="181">
        <v>4.3342999999999998</v>
      </c>
      <c r="M1808" s="181">
        <v>4.1142000000000003</v>
      </c>
      <c r="N1808" s="181">
        <v>4.2324999999999999</v>
      </c>
      <c r="O1808" s="181">
        <v>6.1314000000000002</v>
      </c>
      <c r="P1808" s="181">
        <v>6.7628000000000004</v>
      </c>
      <c r="Q1808" s="181">
        <v>7.9341999999999997</v>
      </c>
      <c r="R1808" s="181">
        <v>5.4504000000000001</v>
      </c>
      <c r="S1808" s="124" t="s">
        <v>1901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1425</v>
      </c>
      <c r="B1809" s="177" t="s">
        <v>1427</v>
      </c>
      <c r="C1809" s="177">
        <v>101317</v>
      </c>
      <c r="D1809" s="180">
        <v>44679</v>
      </c>
      <c r="E1809" s="181">
        <v>441.6123</v>
      </c>
      <c r="F1809" s="181">
        <v>2.5127999999999999</v>
      </c>
      <c r="G1809" s="181">
        <v>3.3235000000000001</v>
      </c>
      <c r="H1809" s="181">
        <v>4.3227000000000002</v>
      </c>
      <c r="I1809" s="181">
        <v>6.4141000000000004</v>
      </c>
      <c r="J1809" s="181">
        <v>4.1250999999999998</v>
      </c>
      <c r="K1809" s="181">
        <v>4.3716999999999997</v>
      </c>
      <c r="L1809" s="181">
        <v>4.1795999999999998</v>
      </c>
      <c r="M1809" s="181">
        <v>3.9617</v>
      </c>
      <c r="N1809" s="181">
        <v>4.0723000000000003</v>
      </c>
      <c r="O1809" s="181">
        <v>5.9823000000000004</v>
      </c>
      <c r="P1809" s="181">
        <v>6.6201999999999996</v>
      </c>
      <c r="Q1809" s="181">
        <v>7.4923999999999999</v>
      </c>
      <c r="R1809" s="181">
        <v>5.2930999999999999</v>
      </c>
      <c r="S1809" s="124" t="s">
        <v>1901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1425</v>
      </c>
      <c r="B1810" s="177" t="s">
        <v>1428</v>
      </c>
      <c r="C1810" s="177">
        <v>144754</v>
      </c>
      <c r="D1810" s="180">
        <v>44679</v>
      </c>
      <c r="E1810" s="181">
        <v>12.505100000000001</v>
      </c>
      <c r="F1810" s="181">
        <v>2.919</v>
      </c>
      <c r="G1810" s="181">
        <v>3.4062000000000001</v>
      </c>
      <c r="H1810" s="181">
        <v>3.839</v>
      </c>
      <c r="I1810" s="181">
        <v>5.3628999999999998</v>
      </c>
      <c r="J1810" s="181">
        <v>4.1954000000000002</v>
      </c>
      <c r="K1810" s="181">
        <v>4.4691000000000001</v>
      </c>
      <c r="L1810" s="181">
        <v>4.2549000000000001</v>
      </c>
      <c r="M1810" s="181">
        <v>4.0514999999999999</v>
      </c>
      <c r="N1810" s="181">
        <v>4.1554000000000002</v>
      </c>
      <c r="O1810" s="181">
        <v>5.8063000000000002</v>
      </c>
      <c r="P1810" s="181"/>
      <c r="Q1810" s="181">
        <v>6.3468</v>
      </c>
      <c r="R1810" s="181">
        <v>4.9126000000000003</v>
      </c>
      <c r="S1810" s="124" t="s">
        <v>1900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1425</v>
      </c>
      <c r="B1811" s="177" t="s">
        <v>1429</v>
      </c>
      <c r="C1811" s="177">
        <v>144759</v>
      </c>
      <c r="D1811" s="180">
        <v>44679</v>
      </c>
      <c r="E1811" s="181">
        <v>12.1084</v>
      </c>
      <c r="F1811" s="181">
        <v>2.1101999999999999</v>
      </c>
      <c r="G1811" s="181">
        <v>2.6131000000000002</v>
      </c>
      <c r="H1811" s="181">
        <v>2.9731000000000001</v>
      </c>
      <c r="I1811" s="181">
        <v>4.4897</v>
      </c>
      <c r="J1811" s="181">
        <v>3.3155000000000001</v>
      </c>
      <c r="K1811" s="181">
        <v>3.5783</v>
      </c>
      <c r="L1811" s="181">
        <v>3.3578999999999999</v>
      </c>
      <c r="M1811" s="181">
        <v>3.1488</v>
      </c>
      <c r="N1811" s="181">
        <v>3.2418</v>
      </c>
      <c r="O1811" s="181">
        <v>4.8620999999999999</v>
      </c>
      <c r="P1811" s="181"/>
      <c r="Q1811" s="181">
        <v>5.4073000000000002</v>
      </c>
      <c r="R1811" s="181">
        <v>3.9847000000000001</v>
      </c>
      <c r="S1811" s="124" t="s">
        <v>1900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1425</v>
      </c>
      <c r="B1812" s="177" t="s">
        <v>2031</v>
      </c>
      <c r="C1812" s="177">
        <v>143508</v>
      </c>
      <c r="D1812" s="180">
        <v>44679</v>
      </c>
      <c r="E1812" s="181">
        <v>1254.9259</v>
      </c>
      <c r="F1812" s="181">
        <v>1.7306999999999999</v>
      </c>
      <c r="G1812" s="181">
        <v>3.9626999999999999</v>
      </c>
      <c r="H1812" s="181">
        <v>4.3518999999999997</v>
      </c>
      <c r="I1812" s="181">
        <v>5.734</v>
      </c>
      <c r="J1812" s="181">
        <v>4.2699999999999996</v>
      </c>
      <c r="K1812" s="181">
        <v>4.2601000000000004</v>
      </c>
      <c r="L1812" s="181">
        <v>4.2804000000000002</v>
      </c>
      <c r="M1812" s="181">
        <v>4.0320999999999998</v>
      </c>
      <c r="N1812" s="181">
        <v>4.0364000000000004</v>
      </c>
      <c r="O1812" s="181">
        <v>5.2545999999999999</v>
      </c>
      <c r="P1812" s="181"/>
      <c r="Q1812" s="181">
        <v>5.9802</v>
      </c>
      <c r="R1812" s="181">
        <v>4.2927999999999997</v>
      </c>
      <c r="S1812" s="124" t="s">
        <v>1901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1425</v>
      </c>
      <c r="B1813" s="177" t="s">
        <v>2049</v>
      </c>
      <c r="C1813" s="177">
        <v>143464</v>
      </c>
      <c r="D1813" s="180">
        <v>44679</v>
      </c>
      <c r="E1813" s="181">
        <v>1245.4556</v>
      </c>
      <c r="F1813" s="181">
        <v>1.609</v>
      </c>
      <c r="G1813" s="181">
        <v>3.7905000000000002</v>
      </c>
      <c r="H1813" s="181">
        <v>4.1673999999999998</v>
      </c>
      <c r="I1813" s="181">
        <v>5.5477999999999996</v>
      </c>
      <c r="J1813" s="181">
        <v>4.0754999999999999</v>
      </c>
      <c r="K1813" s="181">
        <v>4.0647000000000002</v>
      </c>
      <c r="L1813" s="181">
        <v>4.0785999999999998</v>
      </c>
      <c r="M1813" s="181">
        <v>3.8138999999999998</v>
      </c>
      <c r="N1813" s="181">
        <v>3.8142</v>
      </c>
      <c r="O1813" s="181">
        <v>5.0518000000000001</v>
      </c>
      <c r="P1813" s="181"/>
      <c r="Q1813" s="181">
        <v>5.7750000000000004</v>
      </c>
      <c r="R1813" s="181">
        <v>4.0848000000000004</v>
      </c>
      <c r="S1813" s="124" t="s">
        <v>1901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1425</v>
      </c>
      <c r="B1814" s="177" t="s">
        <v>1430</v>
      </c>
      <c r="C1814" s="177">
        <v>119379</v>
      </c>
      <c r="D1814" s="180">
        <v>44679</v>
      </c>
      <c r="E1814" s="181">
        <v>2667.3512999999998</v>
      </c>
      <c r="F1814" s="181">
        <v>0.64449999999999996</v>
      </c>
      <c r="G1814" s="181">
        <v>3.2923</v>
      </c>
      <c r="H1814" s="181">
        <v>3.3908999999999998</v>
      </c>
      <c r="I1814" s="181">
        <v>4.9138999999999999</v>
      </c>
      <c r="J1814" s="181">
        <v>3.6389</v>
      </c>
      <c r="K1814" s="181">
        <v>3.8258999999999999</v>
      </c>
      <c r="L1814" s="181">
        <v>3.7673000000000001</v>
      </c>
      <c r="M1814" s="181">
        <v>3.5301</v>
      </c>
      <c r="N1814" s="181">
        <v>3.5095999999999998</v>
      </c>
      <c r="O1814" s="181">
        <v>4.9806999999999997</v>
      </c>
      <c r="P1814" s="181">
        <v>6.0728</v>
      </c>
      <c r="Q1814" s="181">
        <v>7.5841000000000003</v>
      </c>
      <c r="R1814" s="181">
        <v>3.9977</v>
      </c>
      <c r="S1814" s="124" t="s">
        <v>1901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1425</v>
      </c>
      <c r="B1815" s="177" t="s">
        <v>1431</v>
      </c>
      <c r="C1815" s="177">
        <v>109269</v>
      </c>
      <c r="D1815" s="180">
        <v>44679</v>
      </c>
      <c r="E1815" s="181">
        <v>2612.4229</v>
      </c>
      <c r="F1815" s="181">
        <v>0.50160000000000005</v>
      </c>
      <c r="G1815" s="181">
        <v>3.15</v>
      </c>
      <c r="H1815" s="181">
        <v>3.2488000000000001</v>
      </c>
      <c r="I1815" s="181">
        <v>4.8164999999999996</v>
      </c>
      <c r="J1815" s="181">
        <v>3.5630000000000002</v>
      </c>
      <c r="K1815" s="181">
        <v>3.7341000000000002</v>
      </c>
      <c r="L1815" s="181">
        <v>3.6377000000000002</v>
      </c>
      <c r="M1815" s="181">
        <v>3.3738000000000001</v>
      </c>
      <c r="N1815" s="181">
        <v>3.3365</v>
      </c>
      <c r="O1815" s="181">
        <v>4.7556000000000003</v>
      </c>
      <c r="P1815" s="181">
        <v>5.8636999999999997</v>
      </c>
      <c r="Q1815" s="181">
        <v>7.2107999999999999</v>
      </c>
      <c r="R1815" s="181">
        <v>3.7864</v>
      </c>
      <c r="S1815" s="124" t="s">
        <v>1901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1425</v>
      </c>
      <c r="B1816" s="177" t="s">
        <v>1432</v>
      </c>
      <c r="C1816" s="177">
        <v>118317</v>
      </c>
      <c r="D1816" s="180">
        <v>44679</v>
      </c>
      <c r="E1816" s="181">
        <v>3280.5909999999999</v>
      </c>
      <c r="F1816" s="181">
        <v>1.9772000000000001</v>
      </c>
      <c r="G1816" s="181">
        <v>3.2397</v>
      </c>
      <c r="H1816" s="181">
        <v>3.6677</v>
      </c>
      <c r="I1816" s="181">
        <v>4.7321999999999997</v>
      </c>
      <c r="J1816" s="181">
        <v>3.7414000000000001</v>
      </c>
      <c r="K1816" s="181">
        <v>3.7523</v>
      </c>
      <c r="L1816" s="181">
        <v>3.5445000000000002</v>
      </c>
      <c r="M1816" s="181">
        <v>3.3645</v>
      </c>
      <c r="N1816" s="181">
        <v>3.351</v>
      </c>
      <c r="O1816" s="181">
        <v>4.7786999999999997</v>
      </c>
      <c r="P1816" s="181">
        <v>5.5194000000000001</v>
      </c>
      <c r="Q1816" s="181">
        <v>6.9958999999999998</v>
      </c>
      <c r="R1816" s="181">
        <v>3.8401999999999998</v>
      </c>
      <c r="S1816" s="124" t="s">
        <v>1901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1425</v>
      </c>
      <c r="B1817" s="177" t="s">
        <v>1433</v>
      </c>
      <c r="C1817" s="177">
        <v>109371</v>
      </c>
      <c r="D1817" s="180">
        <v>44679</v>
      </c>
      <c r="E1817" s="181">
        <v>3138.4540000000002</v>
      </c>
      <c r="F1817" s="181">
        <v>1.4200999999999999</v>
      </c>
      <c r="G1817" s="181">
        <v>2.6821000000000002</v>
      </c>
      <c r="H1817" s="181">
        <v>3.1101999999999999</v>
      </c>
      <c r="I1817" s="181">
        <v>4.1752000000000002</v>
      </c>
      <c r="J1817" s="181">
        <v>3.2359</v>
      </c>
      <c r="K1817" s="181">
        <v>3.2240000000000002</v>
      </c>
      <c r="L1817" s="181">
        <v>2.9910999999999999</v>
      </c>
      <c r="M1817" s="181">
        <v>2.8016000000000001</v>
      </c>
      <c r="N1817" s="181">
        <v>2.7906</v>
      </c>
      <c r="O1817" s="181">
        <v>4.1894</v>
      </c>
      <c r="P1817" s="181">
        <v>4.9141000000000004</v>
      </c>
      <c r="Q1817" s="181">
        <v>6.9534000000000002</v>
      </c>
      <c r="R1817" s="181">
        <v>3.2587000000000002</v>
      </c>
      <c r="S1817" s="124" t="s">
        <v>1901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1425</v>
      </c>
      <c r="B1818" s="177" t="s">
        <v>1434</v>
      </c>
      <c r="C1818" s="177">
        <v>119205</v>
      </c>
      <c r="D1818" s="180">
        <v>44679</v>
      </c>
      <c r="E1818" s="181">
        <v>2970.5590999999999</v>
      </c>
      <c r="F1818" s="181">
        <v>2.4453</v>
      </c>
      <c r="G1818" s="181">
        <v>3.0947</v>
      </c>
      <c r="H1818" s="181">
        <v>3.3422999999999998</v>
      </c>
      <c r="I1818" s="181">
        <v>4.8169000000000004</v>
      </c>
      <c r="J1818" s="181">
        <v>4.0137</v>
      </c>
      <c r="K1818" s="181">
        <v>4.0952999999999999</v>
      </c>
      <c r="L1818" s="181">
        <v>4.0244999999999997</v>
      </c>
      <c r="M1818" s="181">
        <v>3.7595999999999998</v>
      </c>
      <c r="N1818" s="181">
        <v>3.7658</v>
      </c>
      <c r="O1818" s="181">
        <v>5.2584999999999997</v>
      </c>
      <c r="P1818" s="181">
        <v>5.7591999999999999</v>
      </c>
      <c r="Q1818" s="181">
        <v>7.1569000000000003</v>
      </c>
      <c r="R1818" s="181">
        <v>4.1900000000000004</v>
      </c>
      <c r="S1818" s="124" t="s">
        <v>1901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1425</v>
      </c>
      <c r="B1819" s="177" t="s">
        <v>1435</v>
      </c>
      <c r="C1819" s="177">
        <v>104138</v>
      </c>
      <c r="D1819" s="180">
        <v>44679</v>
      </c>
      <c r="E1819" s="181">
        <v>2795.2584999999999</v>
      </c>
      <c r="F1819" s="181">
        <v>1.7276</v>
      </c>
      <c r="G1819" s="181">
        <v>2.3757000000000001</v>
      </c>
      <c r="H1819" s="181">
        <v>2.6345000000000001</v>
      </c>
      <c r="I1819" s="181">
        <v>4.1119000000000003</v>
      </c>
      <c r="J1819" s="181">
        <v>3.3096999999999999</v>
      </c>
      <c r="K1819" s="181">
        <v>3.3881999999999999</v>
      </c>
      <c r="L1819" s="181">
        <v>3.3050999999999999</v>
      </c>
      <c r="M1819" s="181">
        <v>3.0394999999999999</v>
      </c>
      <c r="N1819" s="181">
        <v>3.0402999999999998</v>
      </c>
      <c r="O1819" s="181">
        <v>4.5136000000000003</v>
      </c>
      <c r="P1819" s="181">
        <v>4.9922000000000004</v>
      </c>
      <c r="Q1819" s="181">
        <v>6.7427000000000001</v>
      </c>
      <c r="R1819" s="181">
        <v>3.4611000000000001</v>
      </c>
      <c r="S1819" s="124" t="s">
        <v>1901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1425</v>
      </c>
      <c r="B1820" s="177" t="s">
        <v>1436</v>
      </c>
      <c r="C1820" s="177">
        <v>147970</v>
      </c>
      <c r="D1820" s="180"/>
      <c r="E1820" s="181"/>
      <c r="F1820" s="181"/>
      <c r="G1820" s="181"/>
      <c r="H1820" s="181"/>
      <c r="I1820" s="181"/>
      <c r="J1820" s="181"/>
      <c r="K1820" s="181"/>
      <c r="L1820" s="181"/>
      <c r="M1820" s="181"/>
      <c r="N1820" s="181"/>
      <c r="O1820" s="181"/>
      <c r="P1820" s="181"/>
      <c r="Q1820" s="181"/>
      <c r="R1820" s="181"/>
      <c r="S1820" s="124" t="s">
        <v>1901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1425</v>
      </c>
      <c r="B1821" s="177" t="s">
        <v>1437</v>
      </c>
      <c r="C1821" s="177">
        <v>147973</v>
      </c>
      <c r="D1821" s="180"/>
      <c r="E1821" s="181"/>
      <c r="F1821" s="181"/>
      <c r="G1821" s="181"/>
      <c r="H1821" s="181"/>
      <c r="I1821" s="181"/>
      <c r="J1821" s="181"/>
      <c r="K1821" s="181"/>
      <c r="L1821" s="181"/>
      <c r="M1821" s="181"/>
      <c r="N1821" s="181"/>
      <c r="O1821" s="181"/>
      <c r="P1821" s="181"/>
      <c r="Q1821" s="181"/>
      <c r="R1821" s="181"/>
      <c r="S1821" s="124" t="s">
        <v>1901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1425</v>
      </c>
      <c r="B1822" s="177" t="s">
        <v>1438</v>
      </c>
      <c r="C1822" s="177">
        <v>107249</v>
      </c>
      <c r="D1822" s="180">
        <v>44679</v>
      </c>
      <c r="E1822" s="181">
        <v>34.429299999999998</v>
      </c>
      <c r="F1822" s="181">
        <v>3.7109000000000001</v>
      </c>
      <c r="G1822" s="181">
        <v>3.6408999999999998</v>
      </c>
      <c r="H1822" s="181">
        <v>3.6221000000000001</v>
      </c>
      <c r="I1822" s="181">
        <v>3.5743999999999998</v>
      </c>
      <c r="J1822" s="181">
        <v>6.9972000000000003</v>
      </c>
      <c r="K1822" s="181">
        <v>18.4572</v>
      </c>
      <c r="L1822" s="181">
        <v>17.5779</v>
      </c>
      <c r="M1822" s="181">
        <v>16.450600000000001</v>
      </c>
      <c r="N1822" s="181">
        <v>14.5547</v>
      </c>
      <c r="O1822" s="181">
        <v>9.2058999999999997</v>
      </c>
      <c r="P1822" s="181">
        <v>8.9711999999999996</v>
      </c>
      <c r="Q1822" s="181">
        <v>8.9845000000000006</v>
      </c>
      <c r="R1822" s="181">
        <v>11.7333</v>
      </c>
      <c r="S1822" s="124" t="s">
        <v>1901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1425</v>
      </c>
      <c r="B1823" s="177" t="s">
        <v>1439</v>
      </c>
      <c r="C1823" s="177">
        <v>118560</v>
      </c>
      <c r="D1823" s="180">
        <v>44679</v>
      </c>
      <c r="E1823" s="181">
        <v>33.761000000000003</v>
      </c>
      <c r="F1823" s="181">
        <v>3.6762000000000001</v>
      </c>
      <c r="G1823" s="181">
        <v>3.6408999999999998</v>
      </c>
      <c r="H1823" s="181">
        <v>3.6166</v>
      </c>
      <c r="I1823" s="181">
        <v>3.573</v>
      </c>
      <c r="J1823" s="181">
        <v>6.9954000000000001</v>
      </c>
      <c r="K1823" s="181">
        <v>7.6619000000000002</v>
      </c>
      <c r="L1823" s="181">
        <v>12.025</v>
      </c>
      <c r="M1823" s="181">
        <v>12.6403</v>
      </c>
      <c r="N1823" s="181">
        <v>11.638</v>
      </c>
      <c r="O1823" s="181">
        <v>8.3369999999999997</v>
      </c>
      <c r="P1823" s="181">
        <v>8.4802999999999997</v>
      </c>
      <c r="Q1823" s="181">
        <v>9.1219000000000001</v>
      </c>
      <c r="R1823" s="181">
        <v>10.343500000000001</v>
      </c>
      <c r="S1823" s="124" t="s">
        <v>1901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1425</v>
      </c>
      <c r="B1824" s="177" t="s">
        <v>1440</v>
      </c>
      <c r="C1824" s="177">
        <v>145034</v>
      </c>
      <c r="D1824" s="180">
        <v>44679</v>
      </c>
      <c r="E1824" s="181">
        <v>12.4483</v>
      </c>
      <c r="F1824" s="181">
        <v>2.6391</v>
      </c>
      <c r="G1824" s="181">
        <v>3.4218000000000002</v>
      </c>
      <c r="H1824" s="181">
        <v>3.6467999999999998</v>
      </c>
      <c r="I1824" s="181">
        <v>5.0340999999999996</v>
      </c>
      <c r="J1824" s="181">
        <v>4.0240999999999998</v>
      </c>
      <c r="K1824" s="181">
        <v>4.1369999999999996</v>
      </c>
      <c r="L1824" s="181">
        <v>3.9895</v>
      </c>
      <c r="M1824" s="181">
        <v>3.8073000000000001</v>
      </c>
      <c r="N1824" s="181">
        <v>3.8898999999999999</v>
      </c>
      <c r="O1824" s="181">
        <v>5.7293000000000003</v>
      </c>
      <c r="P1824" s="181"/>
      <c r="Q1824" s="181">
        <v>6.282</v>
      </c>
      <c r="R1824" s="181">
        <v>4.9367000000000001</v>
      </c>
      <c r="S1824" s="124" t="s">
        <v>1901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1425</v>
      </c>
      <c r="B1825" s="177" t="s">
        <v>1441</v>
      </c>
      <c r="C1825" s="177">
        <v>145040</v>
      </c>
      <c r="D1825" s="180">
        <v>44679</v>
      </c>
      <c r="E1825" s="181">
        <v>12.309799999999999</v>
      </c>
      <c r="F1825" s="181">
        <v>2.3721999999999999</v>
      </c>
      <c r="G1825" s="181">
        <v>3.0647000000000002</v>
      </c>
      <c r="H1825" s="181">
        <v>3.3485</v>
      </c>
      <c r="I1825" s="181">
        <v>4.7138</v>
      </c>
      <c r="J1825" s="181">
        <v>3.7229000000000001</v>
      </c>
      <c r="K1825" s="181">
        <v>3.8346</v>
      </c>
      <c r="L1825" s="181">
        <v>3.6831999999999998</v>
      </c>
      <c r="M1825" s="181">
        <v>3.4983</v>
      </c>
      <c r="N1825" s="181">
        <v>3.5733999999999999</v>
      </c>
      <c r="O1825" s="181">
        <v>5.4031000000000002</v>
      </c>
      <c r="P1825" s="181"/>
      <c r="Q1825" s="181">
        <v>5.9516999999999998</v>
      </c>
      <c r="R1825" s="181">
        <v>4.6112000000000002</v>
      </c>
      <c r="S1825" s="124" t="s">
        <v>1901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1425</v>
      </c>
      <c r="B1826" s="177" t="s">
        <v>1442</v>
      </c>
      <c r="C1826" s="177">
        <v>147908</v>
      </c>
      <c r="D1826" s="180">
        <v>44679</v>
      </c>
      <c r="E1826" s="181">
        <v>1104.9354000000001</v>
      </c>
      <c r="F1826" s="181">
        <v>2.9468000000000001</v>
      </c>
      <c r="G1826" s="181">
        <v>2.9571999999999998</v>
      </c>
      <c r="H1826" s="181">
        <v>3.012</v>
      </c>
      <c r="I1826" s="181">
        <v>5.0795000000000003</v>
      </c>
      <c r="J1826" s="181">
        <v>3.7010999999999998</v>
      </c>
      <c r="K1826" s="181">
        <v>3.9661</v>
      </c>
      <c r="L1826" s="181">
        <v>3.9655</v>
      </c>
      <c r="M1826" s="181">
        <v>3.7871999999999999</v>
      </c>
      <c r="N1826" s="181">
        <v>3.8071000000000002</v>
      </c>
      <c r="O1826" s="181"/>
      <c r="P1826" s="181"/>
      <c r="Q1826" s="181">
        <v>4.5419</v>
      </c>
      <c r="R1826" s="181">
        <v>4.3728999999999996</v>
      </c>
      <c r="S1826" s="124" t="s">
        <v>1901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1425</v>
      </c>
      <c r="B1827" s="177" t="s">
        <v>1443</v>
      </c>
      <c r="C1827" s="177">
        <v>147907</v>
      </c>
      <c r="D1827" s="180">
        <v>44679</v>
      </c>
      <c r="E1827" s="181">
        <v>1098.5071</v>
      </c>
      <c r="F1827" s="181">
        <v>2.6882999999999999</v>
      </c>
      <c r="G1827" s="181">
        <v>2.6985999999999999</v>
      </c>
      <c r="H1827" s="181">
        <v>2.7530999999999999</v>
      </c>
      <c r="I1827" s="181">
        <v>4.8201000000000001</v>
      </c>
      <c r="J1827" s="181">
        <v>3.4413999999999998</v>
      </c>
      <c r="K1827" s="181">
        <v>3.7046000000000001</v>
      </c>
      <c r="L1827" s="181">
        <v>3.7014999999999998</v>
      </c>
      <c r="M1827" s="181">
        <v>3.5211000000000001</v>
      </c>
      <c r="N1827" s="181">
        <v>3.5385</v>
      </c>
      <c r="O1827" s="181"/>
      <c r="P1827" s="181"/>
      <c r="Q1827" s="181">
        <v>4.2706999999999997</v>
      </c>
      <c r="R1827" s="181">
        <v>4.1013000000000002</v>
      </c>
      <c r="S1827" s="124" t="s">
        <v>1901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1425</v>
      </c>
      <c r="B1828" s="177" t="s">
        <v>1444</v>
      </c>
      <c r="C1828" s="177">
        <v>115092</v>
      </c>
      <c r="D1828" s="180">
        <v>44679</v>
      </c>
      <c r="E1828" s="181">
        <v>22.477499999999999</v>
      </c>
      <c r="F1828" s="181">
        <v>2.4359000000000002</v>
      </c>
      <c r="G1828" s="181">
        <v>2.4904000000000002</v>
      </c>
      <c r="H1828" s="181">
        <v>3.2265000000000001</v>
      </c>
      <c r="I1828" s="181">
        <v>4.2076000000000002</v>
      </c>
      <c r="J1828" s="181">
        <v>3.5569999999999999</v>
      </c>
      <c r="K1828" s="181">
        <v>3.7235999999999998</v>
      </c>
      <c r="L1828" s="181">
        <v>3.7353000000000001</v>
      </c>
      <c r="M1828" s="181">
        <v>3.7027999999999999</v>
      </c>
      <c r="N1828" s="181">
        <v>3.8591000000000002</v>
      </c>
      <c r="O1828" s="181">
        <v>5.8171999999999997</v>
      </c>
      <c r="P1828" s="181">
        <v>6.4104999999999999</v>
      </c>
      <c r="Q1828" s="181">
        <v>7.6448</v>
      </c>
      <c r="R1828" s="181">
        <v>5.0974000000000004</v>
      </c>
      <c r="S1828" s="124" t="s">
        <v>1900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1425</v>
      </c>
      <c r="B1829" s="177" t="s">
        <v>1445</v>
      </c>
      <c r="C1829" s="177">
        <v>120676</v>
      </c>
      <c r="D1829" s="180">
        <v>44679</v>
      </c>
      <c r="E1829" s="181">
        <v>23.980799999999999</v>
      </c>
      <c r="F1829" s="181">
        <v>2.8921000000000001</v>
      </c>
      <c r="G1829" s="181">
        <v>2.9432999999999998</v>
      </c>
      <c r="H1829" s="181">
        <v>3.6989999999999998</v>
      </c>
      <c r="I1829" s="181">
        <v>4.6765999999999996</v>
      </c>
      <c r="J1829" s="181">
        <v>4.0349000000000004</v>
      </c>
      <c r="K1829" s="181">
        <v>4.2293000000000003</v>
      </c>
      <c r="L1829" s="181">
        <v>4.2565</v>
      </c>
      <c r="M1829" s="181">
        <v>4.2321</v>
      </c>
      <c r="N1829" s="181">
        <v>4.4092000000000002</v>
      </c>
      <c r="O1829" s="181">
        <v>6.4168000000000003</v>
      </c>
      <c r="P1829" s="181">
        <v>7.0263999999999998</v>
      </c>
      <c r="Q1829" s="181">
        <v>8.3131000000000004</v>
      </c>
      <c r="R1829" s="181">
        <v>5.6927000000000003</v>
      </c>
      <c r="S1829" s="124" t="s">
        <v>1900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1425</v>
      </c>
      <c r="B1830" s="177" t="s">
        <v>1446</v>
      </c>
      <c r="C1830" s="177">
        <v>113251</v>
      </c>
      <c r="D1830" s="180">
        <v>44679</v>
      </c>
      <c r="E1830" s="181">
        <v>2259.4863999999998</v>
      </c>
      <c r="F1830" s="181">
        <v>0.75929999999999997</v>
      </c>
      <c r="G1830" s="181">
        <v>2.6816</v>
      </c>
      <c r="H1830" s="181">
        <v>3.0167999999999999</v>
      </c>
      <c r="I1830" s="181">
        <v>4.0578000000000003</v>
      </c>
      <c r="J1830" s="181">
        <v>3.423</v>
      </c>
      <c r="K1830" s="181">
        <v>3.5987</v>
      </c>
      <c r="L1830" s="181">
        <v>3.5036</v>
      </c>
      <c r="M1830" s="181">
        <v>4.1653000000000002</v>
      </c>
      <c r="N1830" s="181">
        <v>4.0221</v>
      </c>
      <c r="O1830" s="181">
        <v>4.8707000000000003</v>
      </c>
      <c r="P1830" s="181">
        <v>5.5805999999999996</v>
      </c>
      <c r="Q1830" s="181">
        <v>7.2426000000000004</v>
      </c>
      <c r="R1830" s="181">
        <v>4.6345000000000001</v>
      </c>
      <c r="S1830" s="124" t="s">
        <v>1901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1425</v>
      </c>
      <c r="B1831" s="177" t="s">
        <v>1447</v>
      </c>
      <c r="C1831" s="177">
        <v>118350</v>
      </c>
      <c r="D1831" s="180">
        <v>44679</v>
      </c>
      <c r="E1831" s="181">
        <v>2372.1713</v>
      </c>
      <c r="F1831" s="181">
        <v>1.0802</v>
      </c>
      <c r="G1831" s="181">
        <v>3.0017</v>
      </c>
      <c r="H1831" s="181">
        <v>3.3372999999999999</v>
      </c>
      <c r="I1831" s="181">
        <v>4.3784000000000001</v>
      </c>
      <c r="J1831" s="181">
        <v>3.7440000000000002</v>
      </c>
      <c r="K1831" s="181">
        <v>3.9217</v>
      </c>
      <c r="L1831" s="181">
        <v>3.8296000000000001</v>
      </c>
      <c r="M1831" s="181">
        <v>4.4958</v>
      </c>
      <c r="N1831" s="181">
        <v>4.3555999999999999</v>
      </c>
      <c r="O1831" s="181">
        <v>5.2685000000000004</v>
      </c>
      <c r="P1831" s="181">
        <v>6.1417000000000002</v>
      </c>
      <c r="Q1831" s="181">
        <v>7.33</v>
      </c>
      <c r="R1831" s="181">
        <v>4.9923999999999999</v>
      </c>
      <c r="S1831" s="124" t="s">
        <v>1901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1425</v>
      </c>
      <c r="B1832" s="177" t="s">
        <v>1448</v>
      </c>
      <c r="C1832" s="177">
        <v>144173</v>
      </c>
      <c r="D1832" s="180">
        <v>44679</v>
      </c>
      <c r="E1832" s="181">
        <v>12.4428</v>
      </c>
      <c r="F1832" s="181">
        <v>0</v>
      </c>
      <c r="G1832" s="181">
        <v>3.2275999999999998</v>
      </c>
      <c r="H1832" s="181">
        <v>3.3546</v>
      </c>
      <c r="I1832" s="181">
        <v>4.9577999999999998</v>
      </c>
      <c r="J1832" s="181">
        <v>3.6924999999999999</v>
      </c>
      <c r="K1832" s="181">
        <v>4.0025000000000004</v>
      </c>
      <c r="L1832" s="181">
        <v>3.8437999999999999</v>
      </c>
      <c r="M1832" s="181">
        <v>3.6349</v>
      </c>
      <c r="N1832" s="181">
        <v>3.6286999999999998</v>
      </c>
      <c r="O1832" s="181">
        <v>5.3014000000000001</v>
      </c>
      <c r="P1832" s="181"/>
      <c r="Q1832" s="181">
        <v>5.9509999999999996</v>
      </c>
      <c r="R1832" s="181">
        <v>4.1642999999999999</v>
      </c>
      <c r="S1832" s="124" t="s">
        <v>1901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1425</v>
      </c>
      <c r="B1833" s="177" t="s">
        <v>1449</v>
      </c>
      <c r="C1833" s="177">
        <v>144171</v>
      </c>
      <c r="D1833" s="180">
        <v>44679</v>
      </c>
      <c r="E1833" s="181">
        <v>12.365</v>
      </c>
      <c r="F1833" s="181">
        <v>-0.29520000000000002</v>
      </c>
      <c r="G1833" s="181">
        <v>3.0510000000000002</v>
      </c>
      <c r="H1833" s="181">
        <v>3.1646000000000001</v>
      </c>
      <c r="I1833" s="181">
        <v>4.7519</v>
      </c>
      <c r="J1833" s="181">
        <v>3.5049999999999999</v>
      </c>
      <c r="K1833" s="181">
        <v>3.8039000000000001</v>
      </c>
      <c r="L1833" s="181">
        <v>3.6480000000000001</v>
      </c>
      <c r="M1833" s="181">
        <v>3.4437000000000002</v>
      </c>
      <c r="N1833" s="181">
        <v>3.4441999999999999</v>
      </c>
      <c r="O1833" s="181">
        <v>5.1326000000000001</v>
      </c>
      <c r="P1833" s="181"/>
      <c r="Q1833" s="181">
        <v>5.7754000000000003</v>
      </c>
      <c r="R1833" s="181">
        <v>3.9897</v>
      </c>
      <c r="S1833" s="124" t="s">
        <v>1901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1425</v>
      </c>
      <c r="B1834" s="177" t="s">
        <v>1450</v>
      </c>
      <c r="C1834" s="177">
        <v>116424</v>
      </c>
      <c r="D1834" s="180"/>
      <c r="E1834" s="181"/>
      <c r="F1834" s="181"/>
      <c r="G1834" s="181"/>
      <c r="H1834" s="181"/>
      <c r="I1834" s="181"/>
      <c r="J1834" s="181"/>
      <c r="K1834" s="181"/>
      <c r="L1834" s="181"/>
      <c r="M1834" s="181"/>
      <c r="N1834" s="181"/>
      <c r="O1834" s="181"/>
      <c r="P1834" s="181"/>
      <c r="Q1834" s="181"/>
      <c r="R1834" s="181"/>
      <c r="S1834" s="124" t="s">
        <v>1901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1425</v>
      </c>
      <c r="B1835" s="177" t="s">
        <v>1451</v>
      </c>
      <c r="C1835" s="177">
        <v>119143</v>
      </c>
      <c r="D1835" s="180"/>
      <c r="E1835" s="181"/>
      <c r="F1835" s="181"/>
      <c r="G1835" s="181"/>
      <c r="H1835" s="181"/>
      <c r="I1835" s="181"/>
      <c r="J1835" s="181"/>
      <c r="K1835" s="181"/>
      <c r="L1835" s="181"/>
      <c r="M1835" s="181"/>
      <c r="N1835" s="181"/>
      <c r="O1835" s="181"/>
      <c r="P1835" s="181"/>
      <c r="Q1835" s="181"/>
      <c r="R1835" s="181"/>
      <c r="S1835" s="124" t="s">
        <v>1901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1425</v>
      </c>
      <c r="B1836" s="177" t="s">
        <v>1452</v>
      </c>
      <c r="C1836" s="177">
        <v>114359</v>
      </c>
      <c r="D1836" s="180">
        <v>44679</v>
      </c>
      <c r="E1836" s="181">
        <v>2203.2588000000001</v>
      </c>
      <c r="F1836" s="181">
        <v>0.96250000000000002</v>
      </c>
      <c r="G1836" s="181">
        <v>2.6168999999999998</v>
      </c>
      <c r="H1836" s="181">
        <v>3.0790999999999999</v>
      </c>
      <c r="I1836" s="181">
        <v>4.4442000000000004</v>
      </c>
      <c r="J1836" s="181">
        <v>3.4220999999999999</v>
      </c>
      <c r="K1836" s="181">
        <v>3.5550000000000002</v>
      </c>
      <c r="L1836" s="181">
        <v>3.3927</v>
      </c>
      <c r="M1836" s="181">
        <v>3.1566000000000001</v>
      </c>
      <c r="N1836" s="181">
        <v>3.1566000000000001</v>
      </c>
      <c r="O1836" s="181">
        <v>4.7455999999999996</v>
      </c>
      <c r="P1836" s="181">
        <v>5.7233000000000001</v>
      </c>
      <c r="Q1836" s="181">
        <v>7.2180999999999997</v>
      </c>
      <c r="R1836" s="181">
        <v>3.7023999999999999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1425</v>
      </c>
      <c r="B1837" s="177" t="s">
        <v>1453</v>
      </c>
      <c r="C1837" s="177">
        <v>120541</v>
      </c>
      <c r="D1837" s="180">
        <v>44679</v>
      </c>
      <c r="E1837" s="181">
        <v>2314.9994000000002</v>
      </c>
      <c r="F1837" s="181">
        <v>1.6113999999999999</v>
      </c>
      <c r="G1837" s="181">
        <v>3.2688000000000001</v>
      </c>
      <c r="H1837" s="181">
        <v>3.7303999999999999</v>
      </c>
      <c r="I1837" s="181">
        <v>5.0967000000000002</v>
      </c>
      <c r="J1837" s="181">
        <v>4.0807000000000002</v>
      </c>
      <c r="K1837" s="181">
        <v>4.2095000000000002</v>
      </c>
      <c r="L1837" s="181">
        <v>4.0518999999999998</v>
      </c>
      <c r="M1837" s="181">
        <v>3.8218000000000001</v>
      </c>
      <c r="N1837" s="181">
        <v>3.8283</v>
      </c>
      <c r="O1837" s="181">
        <v>5.3874000000000004</v>
      </c>
      <c r="P1837" s="181">
        <v>6.3148</v>
      </c>
      <c r="Q1837" s="181">
        <v>7.5026000000000002</v>
      </c>
      <c r="R1837" s="181">
        <v>4.3777999999999997</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1425</v>
      </c>
      <c r="B1838" s="177" t="s">
        <v>1454</v>
      </c>
      <c r="C1838" s="177">
        <v>104271</v>
      </c>
      <c r="D1838" s="180"/>
      <c r="E1838" s="181"/>
      <c r="F1838" s="181"/>
      <c r="G1838" s="181"/>
      <c r="H1838" s="181"/>
      <c r="I1838" s="181"/>
      <c r="J1838" s="181"/>
      <c r="K1838" s="181"/>
      <c r="L1838" s="181"/>
      <c r="M1838" s="181"/>
      <c r="N1838" s="181"/>
      <c r="O1838" s="181"/>
      <c r="P1838" s="181"/>
      <c r="Q1838" s="181"/>
      <c r="R1838" s="181"/>
      <c r="S1838" s="124" t="s">
        <v>1901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1425</v>
      </c>
      <c r="B1839" s="177" t="s">
        <v>1455</v>
      </c>
      <c r="C1839" s="177">
        <v>120458</v>
      </c>
      <c r="D1839" s="180"/>
      <c r="E1839" s="181"/>
      <c r="F1839" s="181"/>
      <c r="G1839" s="181"/>
      <c r="H1839" s="181"/>
      <c r="I1839" s="181"/>
      <c r="J1839" s="181"/>
      <c r="K1839" s="181"/>
      <c r="L1839" s="181"/>
      <c r="M1839" s="181"/>
      <c r="N1839" s="181"/>
      <c r="O1839" s="181"/>
      <c r="P1839" s="181"/>
      <c r="Q1839" s="181"/>
      <c r="R1839" s="181"/>
      <c r="S1839" s="124" t="s">
        <v>1901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1425</v>
      </c>
      <c r="B1840" s="177" t="s">
        <v>1456</v>
      </c>
      <c r="C1840" s="177">
        <v>102591</v>
      </c>
      <c r="D1840" s="180">
        <v>44679</v>
      </c>
      <c r="E1840" s="181">
        <v>34.989199999999997</v>
      </c>
      <c r="F1840" s="181">
        <v>2.7124999999999999</v>
      </c>
      <c r="G1840" s="181">
        <v>3.5131000000000001</v>
      </c>
      <c r="H1840" s="181">
        <v>3.9074</v>
      </c>
      <c r="I1840" s="181">
        <v>5.3457999999999997</v>
      </c>
      <c r="J1840" s="181">
        <v>4.0519999999999996</v>
      </c>
      <c r="K1840" s="181">
        <v>3.9003999999999999</v>
      </c>
      <c r="L1840" s="181">
        <v>3.7111000000000001</v>
      </c>
      <c r="M1840" s="181">
        <v>3.4396</v>
      </c>
      <c r="N1840" s="181">
        <v>3.4544000000000001</v>
      </c>
      <c r="O1840" s="181">
        <v>5.1475999999999997</v>
      </c>
      <c r="P1840" s="181">
        <v>5.9653</v>
      </c>
      <c r="Q1840" s="181">
        <v>7.3247</v>
      </c>
      <c r="R1840" s="181">
        <v>4.2</v>
      </c>
      <c r="S1840" s="124" t="s">
        <v>1901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1425</v>
      </c>
      <c r="B1841" s="177" t="s">
        <v>1457</v>
      </c>
      <c r="C1841" s="177">
        <v>119750</v>
      </c>
      <c r="D1841" s="180">
        <v>44679</v>
      </c>
      <c r="E1841" s="181">
        <v>36.143999999999998</v>
      </c>
      <c r="F1841" s="181">
        <v>3.0297999999999998</v>
      </c>
      <c r="G1841" s="181">
        <v>3.9060000000000001</v>
      </c>
      <c r="H1841" s="181">
        <v>4.3170999999999999</v>
      </c>
      <c r="I1841" s="181">
        <v>5.7563000000000004</v>
      </c>
      <c r="J1841" s="181">
        <v>4.4634999999999998</v>
      </c>
      <c r="K1841" s="181">
        <v>4.3148</v>
      </c>
      <c r="L1841" s="181">
        <v>4.1386000000000003</v>
      </c>
      <c r="M1841" s="181">
        <v>3.8774000000000002</v>
      </c>
      <c r="N1841" s="181">
        <v>3.9</v>
      </c>
      <c r="O1841" s="181">
        <v>5.6032999999999999</v>
      </c>
      <c r="P1841" s="181">
        <v>6.3913000000000002</v>
      </c>
      <c r="Q1841" s="181">
        <v>7.5810000000000004</v>
      </c>
      <c r="R1841" s="181">
        <v>4.6547999999999998</v>
      </c>
      <c r="S1841" s="124" t="s">
        <v>1901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1425</v>
      </c>
      <c r="B1842" s="177" t="s">
        <v>1458</v>
      </c>
      <c r="C1842" s="177">
        <v>112423</v>
      </c>
      <c r="D1842" s="180">
        <v>44679</v>
      </c>
      <c r="E1842" s="181">
        <v>35.527000000000001</v>
      </c>
      <c r="F1842" s="181">
        <v>1.7465999999999999</v>
      </c>
      <c r="G1842" s="181">
        <v>2.9116</v>
      </c>
      <c r="H1842" s="181">
        <v>3.1427999999999998</v>
      </c>
      <c r="I1842" s="181">
        <v>4.7077</v>
      </c>
      <c r="J1842" s="181">
        <v>3.6669</v>
      </c>
      <c r="K1842" s="181">
        <v>3.9512999999999998</v>
      </c>
      <c r="L1842" s="181">
        <v>3.7599</v>
      </c>
      <c r="M1842" s="181">
        <v>3.5148999999999999</v>
      </c>
      <c r="N1842" s="181">
        <v>3.4979</v>
      </c>
      <c r="O1842" s="181">
        <v>5.0286999999999997</v>
      </c>
      <c r="P1842" s="181">
        <v>5.8928000000000003</v>
      </c>
      <c r="Q1842" s="181">
        <v>3.8273999999999999</v>
      </c>
      <c r="R1842" s="181">
        <v>4.0129999999999999</v>
      </c>
      <c r="S1842" s="124" t="s">
        <v>1901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1425</v>
      </c>
      <c r="B1843" s="177" t="s">
        <v>1459</v>
      </c>
      <c r="C1843" s="177">
        <v>119849</v>
      </c>
      <c r="D1843" s="180">
        <v>44679</v>
      </c>
      <c r="E1843" s="181">
        <v>36.486499999999999</v>
      </c>
      <c r="F1843" s="181">
        <v>1.9008</v>
      </c>
      <c r="G1843" s="181">
        <v>3.1019000000000001</v>
      </c>
      <c r="H1843" s="181">
        <v>3.3033000000000001</v>
      </c>
      <c r="I1843" s="181">
        <v>4.8715000000000002</v>
      </c>
      <c r="J1843" s="181">
        <v>3.8267000000000002</v>
      </c>
      <c r="K1843" s="181">
        <v>4.1128</v>
      </c>
      <c r="L1843" s="181">
        <v>3.9234</v>
      </c>
      <c r="M1843" s="181">
        <v>3.6789999999999998</v>
      </c>
      <c r="N1843" s="181">
        <v>3.6640000000000001</v>
      </c>
      <c r="O1843" s="181">
        <v>5.2675999999999998</v>
      </c>
      <c r="P1843" s="181">
        <v>6.1806000000000001</v>
      </c>
      <c r="Q1843" s="181">
        <v>7.5057999999999998</v>
      </c>
      <c r="R1843" s="181">
        <v>4.2060000000000004</v>
      </c>
      <c r="S1843" s="124" t="s">
        <v>1901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1425</v>
      </c>
      <c r="B1844" s="177" t="s">
        <v>1460</v>
      </c>
      <c r="C1844" s="177">
        <v>147772</v>
      </c>
      <c r="D1844" s="180">
        <v>44679</v>
      </c>
      <c r="E1844" s="181">
        <v>1098.9005999999999</v>
      </c>
      <c r="F1844" s="181">
        <v>4.3085000000000004</v>
      </c>
      <c r="G1844" s="181">
        <v>3.3069000000000002</v>
      </c>
      <c r="H1844" s="181">
        <v>3.6705000000000001</v>
      </c>
      <c r="I1844" s="181">
        <v>4.3616000000000001</v>
      </c>
      <c r="J1844" s="181">
        <v>4.0679999999999996</v>
      </c>
      <c r="K1844" s="181">
        <v>3.7339000000000002</v>
      </c>
      <c r="L1844" s="181">
        <v>3.4878</v>
      </c>
      <c r="M1844" s="181">
        <v>3.4089999999999998</v>
      </c>
      <c r="N1844" s="181">
        <v>3.4371</v>
      </c>
      <c r="O1844" s="181"/>
      <c r="P1844" s="181"/>
      <c r="Q1844" s="181">
        <v>3.9754</v>
      </c>
      <c r="R1844" s="181">
        <v>3.8224999999999998</v>
      </c>
      <c r="S1844" s="124" t="s">
        <v>1901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1425</v>
      </c>
      <c r="B1845" s="177" t="s">
        <v>1461</v>
      </c>
      <c r="C1845" s="177">
        <v>147770</v>
      </c>
      <c r="D1845" s="180">
        <v>44679</v>
      </c>
      <c r="E1845" s="181">
        <v>1093.0012999999999</v>
      </c>
      <c r="F1845" s="181">
        <v>4.1113</v>
      </c>
      <c r="G1845" s="181">
        <v>3.1097999999999999</v>
      </c>
      <c r="H1845" s="181">
        <v>3.4729000000000001</v>
      </c>
      <c r="I1845" s="181">
        <v>4.1627000000000001</v>
      </c>
      <c r="J1845" s="181">
        <v>3.8683999999999998</v>
      </c>
      <c r="K1845" s="181">
        <v>3.5322</v>
      </c>
      <c r="L1845" s="181">
        <v>3.2846000000000002</v>
      </c>
      <c r="M1845" s="181">
        <v>3.2046999999999999</v>
      </c>
      <c r="N1845" s="181">
        <v>3.2315999999999998</v>
      </c>
      <c r="O1845" s="181"/>
      <c r="P1845" s="181"/>
      <c r="Q1845" s="181">
        <v>3.7443</v>
      </c>
      <c r="R1845" s="181">
        <v>3.6092</v>
      </c>
      <c r="S1845" s="124" t="s">
        <v>1901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1425</v>
      </c>
      <c r="B1846" s="177" t="s">
        <v>1462</v>
      </c>
      <c r="C1846" s="177">
        <v>147731</v>
      </c>
      <c r="D1846" s="180">
        <v>44679</v>
      </c>
      <c r="E1846" s="181">
        <v>1132.7954</v>
      </c>
      <c r="F1846" s="181">
        <v>1.9108000000000001</v>
      </c>
      <c r="G1846" s="181">
        <v>3.3992</v>
      </c>
      <c r="H1846" s="181">
        <v>3.5924</v>
      </c>
      <c r="I1846" s="181">
        <v>4.8888999999999996</v>
      </c>
      <c r="J1846" s="181">
        <v>3.9790999999999999</v>
      </c>
      <c r="K1846" s="181">
        <v>4.0683999999999996</v>
      </c>
      <c r="L1846" s="181">
        <v>3.9333999999999998</v>
      </c>
      <c r="M1846" s="181">
        <v>3.7761999999999998</v>
      </c>
      <c r="N1846" s="181">
        <v>3.8441000000000001</v>
      </c>
      <c r="O1846" s="181"/>
      <c r="P1846" s="181"/>
      <c r="Q1846" s="181">
        <v>5.0488</v>
      </c>
      <c r="R1846" s="181">
        <v>4.5259</v>
      </c>
      <c r="S1846" s="124" t="s">
        <v>1901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1425</v>
      </c>
      <c r="B1847" s="177" t="s">
        <v>1463</v>
      </c>
      <c r="C1847" s="177">
        <v>147734</v>
      </c>
      <c r="D1847" s="180">
        <v>44679</v>
      </c>
      <c r="E1847" s="181">
        <v>1120.8079</v>
      </c>
      <c r="F1847" s="181">
        <v>1.4883</v>
      </c>
      <c r="G1847" s="181">
        <v>2.9762</v>
      </c>
      <c r="H1847" s="181">
        <v>3.1701000000000001</v>
      </c>
      <c r="I1847" s="181">
        <v>4.4672999999999998</v>
      </c>
      <c r="J1847" s="181">
        <v>3.5575999999999999</v>
      </c>
      <c r="K1847" s="181">
        <v>3.6450999999999998</v>
      </c>
      <c r="L1847" s="181">
        <v>3.5055000000000001</v>
      </c>
      <c r="M1847" s="181">
        <v>3.3477999999999999</v>
      </c>
      <c r="N1847" s="181">
        <v>3.4108999999999998</v>
      </c>
      <c r="O1847" s="181"/>
      <c r="P1847" s="181"/>
      <c r="Q1847" s="181">
        <v>4.6082000000000001</v>
      </c>
      <c r="R1847" s="181">
        <v>4.0891000000000002</v>
      </c>
      <c r="S1847" s="124" t="s">
        <v>1901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1425</v>
      </c>
      <c r="B1848" s="177" t="s">
        <v>1869</v>
      </c>
      <c r="C1848" s="177">
        <v>148529</v>
      </c>
      <c r="D1848" s="180">
        <v>44679</v>
      </c>
      <c r="E1848" s="181">
        <v>1060.3687</v>
      </c>
      <c r="F1848" s="181">
        <v>4.0553999999999997</v>
      </c>
      <c r="G1848" s="181">
        <v>3.6991999999999998</v>
      </c>
      <c r="H1848" s="181">
        <v>3.8936000000000002</v>
      </c>
      <c r="I1848" s="181">
        <v>4.8643999999999998</v>
      </c>
      <c r="J1848" s="181">
        <v>4.1597</v>
      </c>
      <c r="K1848" s="181">
        <v>4.2765000000000004</v>
      </c>
      <c r="L1848" s="181">
        <v>4.0743999999999998</v>
      </c>
      <c r="M1848" s="181">
        <v>3.8765999999999998</v>
      </c>
      <c r="N1848" s="181">
        <v>3.8822999999999999</v>
      </c>
      <c r="O1848" s="181"/>
      <c r="P1848" s="181"/>
      <c r="Q1848" s="181">
        <v>3.8386</v>
      </c>
      <c r="R1848" s="181"/>
      <c r="S1848" s="124" t="s">
        <v>1901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1425</v>
      </c>
      <c r="B1849" s="177" t="s">
        <v>1870</v>
      </c>
      <c r="C1849" s="177">
        <v>148530</v>
      </c>
      <c r="D1849" s="180">
        <v>44679</v>
      </c>
      <c r="E1849" s="181">
        <v>1056.5862999999999</v>
      </c>
      <c r="F1849" s="181">
        <v>3.8626</v>
      </c>
      <c r="G1849" s="181">
        <v>3.5049999999999999</v>
      </c>
      <c r="H1849" s="181">
        <v>3.6995</v>
      </c>
      <c r="I1849" s="181">
        <v>4.6696</v>
      </c>
      <c r="J1849" s="181">
        <v>3.9712000000000001</v>
      </c>
      <c r="K1849" s="181">
        <v>4.0933000000000002</v>
      </c>
      <c r="L1849" s="181">
        <v>3.8761000000000001</v>
      </c>
      <c r="M1849" s="181">
        <v>3.6684999999999999</v>
      </c>
      <c r="N1849" s="181">
        <v>3.6659999999999999</v>
      </c>
      <c r="O1849" s="181"/>
      <c r="P1849" s="181"/>
      <c r="Q1849" s="181">
        <v>3.6004</v>
      </c>
      <c r="R1849" s="181"/>
      <c r="S1849" s="124" t="s">
        <v>1901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1425</v>
      </c>
      <c r="B1850" s="177" t="s">
        <v>1464</v>
      </c>
      <c r="C1850" s="177">
        <v>124234</v>
      </c>
      <c r="D1850" s="180">
        <v>44679</v>
      </c>
      <c r="E1850" s="181">
        <v>14.439299999999999</v>
      </c>
      <c r="F1850" s="181">
        <v>1.7696000000000001</v>
      </c>
      <c r="G1850" s="181">
        <v>3.8772000000000002</v>
      </c>
      <c r="H1850" s="181">
        <v>3.6859999999999999</v>
      </c>
      <c r="I1850" s="181">
        <v>5.2184999999999997</v>
      </c>
      <c r="J1850" s="181">
        <v>3.6808999999999998</v>
      </c>
      <c r="K1850" s="181">
        <v>3.5672000000000001</v>
      </c>
      <c r="L1850" s="181">
        <v>3.2877999999999998</v>
      </c>
      <c r="M1850" s="181">
        <v>3.2326999999999999</v>
      </c>
      <c r="N1850" s="181">
        <v>3.2559</v>
      </c>
      <c r="O1850" s="181">
        <v>4.2187000000000001</v>
      </c>
      <c r="P1850" s="181">
        <v>2.0859999999999999</v>
      </c>
      <c r="Q1850" s="181">
        <v>4.3403</v>
      </c>
      <c r="R1850" s="181">
        <v>3.3109999999999999</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1425</v>
      </c>
      <c r="B1851" s="177" t="s">
        <v>1465</v>
      </c>
      <c r="C1851" s="177">
        <v>124233</v>
      </c>
      <c r="D1851" s="180">
        <v>44679</v>
      </c>
      <c r="E1851" s="181">
        <v>13.910500000000001</v>
      </c>
      <c r="F1851" s="181">
        <v>1.5744</v>
      </c>
      <c r="G1851" s="181">
        <v>3.4119999999999999</v>
      </c>
      <c r="H1851" s="181">
        <v>3.2256999999999998</v>
      </c>
      <c r="I1851" s="181">
        <v>4.6269</v>
      </c>
      <c r="J1851" s="181">
        <v>3.1400999999999999</v>
      </c>
      <c r="K1851" s="181">
        <v>3.0548999999999999</v>
      </c>
      <c r="L1851" s="181">
        <v>2.7446000000000002</v>
      </c>
      <c r="M1851" s="181">
        <v>2.5950000000000002</v>
      </c>
      <c r="N1851" s="181">
        <v>2.5689000000000002</v>
      </c>
      <c r="O1851" s="181">
        <v>3.8959000000000001</v>
      </c>
      <c r="P1851" s="181">
        <v>1.7606999999999999</v>
      </c>
      <c r="Q1851" s="181">
        <v>3.891</v>
      </c>
      <c r="R1851" s="181">
        <v>2.8298999999999999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1425</v>
      </c>
      <c r="B1852" s="177" t="s">
        <v>1918</v>
      </c>
      <c r="C1852" s="177">
        <v>119186</v>
      </c>
      <c r="D1852" s="180">
        <v>44679</v>
      </c>
      <c r="E1852" s="181">
        <v>2387.8382999999999</v>
      </c>
      <c r="F1852" s="181">
        <v>-3.0859000000000001</v>
      </c>
      <c r="G1852" s="181">
        <v>0.71850000000000003</v>
      </c>
      <c r="H1852" s="181">
        <v>2.1417999999999999</v>
      </c>
      <c r="I1852" s="181">
        <v>3.5167999999999999</v>
      </c>
      <c r="J1852" s="181">
        <v>2.4552</v>
      </c>
      <c r="K1852" s="181">
        <v>3.0558999999999998</v>
      </c>
      <c r="L1852" s="181">
        <v>3.2372000000000001</v>
      </c>
      <c r="M1852" s="181">
        <v>3.0350999999999999</v>
      </c>
      <c r="N1852" s="181">
        <v>3.0459000000000001</v>
      </c>
      <c r="O1852" s="181">
        <v>4.359</v>
      </c>
      <c r="P1852" s="181">
        <v>5.4947999999999997</v>
      </c>
      <c r="Q1852" s="181">
        <v>7.0296000000000003</v>
      </c>
      <c r="R1852" s="181">
        <v>3.3849999999999998</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1425</v>
      </c>
      <c r="B1853" s="177" t="s">
        <v>1919</v>
      </c>
      <c r="C1853" s="177">
        <v>112408</v>
      </c>
      <c r="D1853" s="180">
        <v>44679</v>
      </c>
      <c r="E1853" s="181">
        <v>2243.7719000000002</v>
      </c>
      <c r="F1853" s="181">
        <v>-4.0077999999999996</v>
      </c>
      <c r="G1853" s="181">
        <v>-0.19950000000000001</v>
      </c>
      <c r="H1853" s="181">
        <v>1.2229000000000001</v>
      </c>
      <c r="I1853" s="181">
        <v>2.5966999999999998</v>
      </c>
      <c r="J1853" s="181">
        <v>1.534</v>
      </c>
      <c r="K1853" s="181">
        <v>2.1299000000000001</v>
      </c>
      <c r="L1853" s="181">
        <v>2.3041</v>
      </c>
      <c r="M1853" s="181">
        <v>2.0971000000000002</v>
      </c>
      <c r="N1853" s="181">
        <v>2.1019999999999999</v>
      </c>
      <c r="O1853" s="181">
        <v>3.4950000000000001</v>
      </c>
      <c r="P1853" s="181">
        <v>4.6661999999999999</v>
      </c>
      <c r="Q1853" s="181">
        <v>6.8517999999999999</v>
      </c>
      <c r="R1853" s="181">
        <v>2.4428999999999998</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1425</v>
      </c>
      <c r="B1854" s="177" t="s">
        <v>1466</v>
      </c>
      <c r="C1854" s="177">
        <v>143493</v>
      </c>
      <c r="D1854" s="180">
        <v>44679</v>
      </c>
      <c r="E1854" s="181">
        <v>3289.8040999999998</v>
      </c>
      <c r="F1854" s="181">
        <v>3.2822</v>
      </c>
      <c r="G1854" s="181">
        <v>3.86</v>
      </c>
      <c r="H1854" s="181">
        <v>4.3044000000000002</v>
      </c>
      <c r="I1854" s="181">
        <v>4.9043000000000001</v>
      </c>
      <c r="J1854" s="181">
        <v>3.7353999999999998</v>
      </c>
      <c r="K1854" s="181">
        <v>3.8914</v>
      </c>
      <c r="L1854" s="181">
        <v>4.0209000000000001</v>
      </c>
      <c r="M1854" s="181">
        <v>3.8561999999999999</v>
      </c>
      <c r="N1854" s="181">
        <v>7.6341000000000001</v>
      </c>
      <c r="O1854" s="181">
        <v>3.9994000000000001</v>
      </c>
      <c r="P1854" s="181">
        <v>5.1841999999999997</v>
      </c>
      <c r="Q1854" s="181">
        <v>6.0095000000000001</v>
      </c>
      <c r="R1854" s="181">
        <v>6.5231000000000003</v>
      </c>
      <c r="S1854" s="124" t="s">
        <v>1901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1425</v>
      </c>
      <c r="B1855" s="177" t="s">
        <v>1467</v>
      </c>
      <c r="C1855" s="177">
        <v>143494</v>
      </c>
      <c r="D1855" s="180">
        <v>44679</v>
      </c>
      <c r="E1855" s="181">
        <v>3540.8636999999999</v>
      </c>
      <c r="F1855" s="181">
        <v>4.0824999999999996</v>
      </c>
      <c r="G1855" s="181">
        <v>4.6611000000000002</v>
      </c>
      <c r="H1855" s="181">
        <v>5.1059000000000001</v>
      </c>
      <c r="I1855" s="181">
        <v>5.7069000000000001</v>
      </c>
      <c r="J1855" s="181">
        <v>4.5354999999999999</v>
      </c>
      <c r="K1855" s="181">
        <v>4.6984000000000004</v>
      </c>
      <c r="L1855" s="181">
        <v>4.8571999999999997</v>
      </c>
      <c r="M1855" s="181">
        <v>4.7187000000000001</v>
      </c>
      <c r="N1855" s="181">
        <v>8.5428999999999995</v>
      </c>
      <c r="O1855" s="181">
        <v>4.8299000000000003</v>
      </c>
      <c r="P1855" s="181">
        <v>6.0572999999999997</v>
      </c>
      <c r="Q1855" s="181">
        <v>7.1814</v>
      </c>
      <c r="R1855" s="181">
        <v>7.3841000000000001</v>
      </c>
      <c r="S1855" s="124" t="s">
        <v>1901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1425</v>
      </c>
      <c r="B1856" s="177" t="s">
        <v>1468</v>
      </c>
      <c r="C1856" s="177">
        <v>147674</v>
      </c>
      <c r="D1856" s="180"/>
      <c r="E1856" s="181"/>
      <c r="F1856" s="181"/>
      <c r="G1856" s="181"/>
      <c r="H1856" s="181"/>
      <c r="I1856" s="181"/>
      <c r="J1856" s="181"/>
      <c r="K1856" s="181"/>
      <c r="L1856" s="181"/>
      <c r="M1856" s="181"/>
      <c r="N1856" s="181"/>
      <c r="O1856" s="181"/>
      <c r="P1856" s="181"/>
      <c r="Q1856" s="181"/>
      <c r="R1856" s="181"/>
      <c r="S1856" s="124" t="s">
        <v>1901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1425</v>
      </c>
      <c r="B1857" s="177" t="s">
        <v>1469</v>
      </c>
      <c r="C1857" s="177">
        <v>147675</v>
      </c>
      <c r="D1857" s="180"/>
      <c r="E1857" s="181"/>
      <c r="F1857" s="181"/>
      <c r="G1857" s="181"/>
      <c r="H1857" s="181"/>
      <c r="I1857" s="181"/>
      <c r="J1857" s="181"/>
      <c r="K1857" s="181"/>
      <c r="L1857" s="181"/>
      <c r="M1857" s="181"/>
      <c r="N1857" s="181"/>
      <c r="O1857" s="181"/>
      <c r="P1857" s="181"/>
      <c r="Q1857" s="181"/>
      <c r="R1857" s="181"/>
      <c r="S1857" s="124" t="s">
        <v>1901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1425</v>
      </c>
      <c r="B1858" s="177" t="s">
        <v>1987</v>
      </c>
      <c r="C1858" s="177">
        <v>138343</v>
      </c>
      <c r="D1858" s="180">
        <v>44679</v>
      </c>
      <c r="E1858" s="181">
        <v>28.048100000000002</v>
      </c>
      <c r="F1858" s="181">
        <v>1.5617000000000001</v>
      </c>
      <c r="G1858" s="181">
        <v>3.9053</v>
      </c>
      <c r="H1858" s="181">
        <v>3.3111999999999999</v>
      </c>
      <c r="I1858" s="181">
        <v>5.0335000000000001</v>
      </c>
      <c r="J1858" s="181">
        <v>3.8874</v>
      </c>
      <c r="K1858" s="181">
        <v>3.7136</v>
      </c>
      <c r="L1858" s="181">
        <v>3.5310999999999999</v>
      </c>
      <c r="M1858" s="181">
        <v>3.3288000000000002</v>
      </c>
      <c r="N1858" s="181">
        <v>3.3885999999999998</v>
      </c>
      <c r="O1858" s="181">
        <v>7.2999000000000001</v>
      </c>
      <c r="P1858" s="181">
        <v>7.2007000000000003</v>
      </c>
      <c r="Q1858" s="181">
        <v>7.7454000000000001</v>
      </c>
      <c r="R1858" s="181">
        <v>4.0453999999999999</v>
      </c>
      <c r="S1858" s="124" t="s">
        <v>1901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1425</v>
      </c>
      <c r="B1859" s="177" t="s">
        <v>1988</v>
      </c>
      <c r="C1859" s="177">
        <v>138358</v>
      </c>
      <c r="D1859" s="180">
        <v>44679</v>
      </c>
      <c r="E1859" s="181">
        <v>28.738199999999999</v>
      </c>
      <c r="F1859" s="181">
        <v>2.1593</v>
      </c>
      <c r="G1859" s="181">
        <v>4.5316999999999998</v>
      </c>
      <c r="H1859" s="181">
        <v>3.9220999999999999</v>
      </c>
      <c r="I1859" s="181">
        <v>5.4310999999999998</v>
      </c>
      <c r="J1859" s="181">
        <v>4.3754999999999997</v>
      </c>
      <c r="K1859" s="181">
        <v>4.2710999999999997</v>
      </c>
      <c r="L1859" s="181">
        <v>4.0683999999999996</v>
      </c>
      <c r="M1859" s="181">
        <v>3.8458999999999999</v>
      </c>
      <c r="N1859" s="181">
        <v>3.9007000000000001</v>
      </c>
      <c r="O1859" s="181">
        <v>7.6368999999999998</v>
      </c>
      <c r="P1859" s="181">
        <v>7.5197000000000003</v>
      </c>
      <c r="Q1859" s="181">
        <v>8.3310999999999993</v>
      </c>
      <c r="R1859" s="181">
        <v>4.5449999999999999</v>
      </c>
      <c r="S1859" s="124" t="s">
        <v>1901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1425</v>
      </c>
      <c r="B1860" s="177" t="s">
        <v>1470</v>
      </c>
      <c r="C1860" s="177">
        <v>119828</v>
      </c>
      <c r="D1860" s="180">
        <v>44679</v>
      </c>
      <c r="E1860" s="181">
        <v>4908.9179999999997</v>
      </c>
      <c r="F1860" s="181">
        <v>0.8306</v>
      </c>
      <c r="G1860" s="181">
        <v>2.6223000000000001</v>
      </c>
      <c r="H1860" s="181">
        <v>3.6202999999999999</v>
      </c>
      <c r="I1860" s="181">
        <v>5.0377999999999998</v>
      </c>
      <c r="J1860" s="181">
        <v>3.6749000000000001</v>
      </c>
      <c r="K1860" s="181">
        <v>4.0547000000000004</v>
      </c>
      <c r="L1860" s="181">
        <v>3.9066000000000001</v>
      </c>
      <c r="M1860" s="181">
        <v>3.7219000000000002</v>
      </c>
      <c r="N1860" s="181">
        <v>3.7189999999999999</v>
      </c>
      <c r="O1860" s="181">
        <v>5.43</v>
      </c>
      <c r="P1860" s="181">
        <v>6.3048000000000002</v>
      </c>
      <c r="Q1860" s="181">
        <v>7.3239999999999998</v>
      </c>
      <c r="R1860" s="181">
        <v>4.4139999999999997</v>
      </c>
      <c r="S1860" s="124" t="s">
        <v>1901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1425</v>
      </c>
      <c r="B1861" s="177" t="s">
        <v>1471</v>
      </c>
      <c r="C1861" s="177">
        <v>100641</v>
      </c>
      <c r="D1861" s="180">
        <v>44679</v>
      </c>
      <c r="E1861" s="181">
        <v>4856.6961000000001</v>
      </c>
      <c r="F1861" s="181">
        <v>0.65080000000000005</v>
      </c>
      <c r="G1861" s="181">
        <v>2.4424999999999999</v>
      </c>
      <c r="H1861" s="181">
        <v>3.4401000000000002</v>
      </c>
      <c r="I1861" s="181">
        <v>4.8571999999999997</v>
      </c>
      <c r="J1861" s="181">
        <v>3.4935999999999998</v>
      </c>
      <c r="K1861" s="181">
        <v>3.8751000000000002</v>
      </c>
      <c r="L1861" s="181">
        <v>3.7244000000000002</v>
      </c>
      <c r="M1861" s="181">
        <v>3.5375999999999999</v>
      </c>
      <c r="N1861" s="181">
        <v>3.5326</v>
      </c>
      <c r="O1861" s="181">
        <v>5.2507999999999999</v>
      </c>
      <c r="P1861" s="181">
        <v>6.1462000000000003</v>
      </c>
      <c r="Q1861" s="181">
        <v>7.1258999999999997</v>
      </c>
      <c r="R1861" s="181">
        <v>4.2298999999999998</v>
      </c>
      <c r="S1861" s="124" t="s">
        <v>1901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1425</v>
      </c>
      <c r="B1862" s="177" t="s">
        <v>1967</v>
      </c>
      <c r="C1862" s="177">
        <v>149535</v>
      </c>
      <c r="D1862" s="180">
        <v>44679</v>
      </c>
      <c r="E1862" s="181">
        <v>2240.7651000000001</v>
      </c>
      <c r="F1862" s="181">
        <v>0.2737</v>
      </c>
      <c r="G1862" s="181">
        <v>1.4666999999999999</v>
      </c>
      <c r="H1862" s="181">
        <v>2.2597999999999998</v>
      </c>
      <c r="I1862" s="181">
        <v>3.3584000000000001</v>
      </c>
      <c r="J1862" s="181">
        <v>2.8702999999999999</v>
      </c>
      <c r="K1862" s="181">
        <v>2.8418999999999999</v>
      </c>
      <c r="L1862" s="181">
        <v>2.8041999999999998</v>
      </c>
      <c r="M1862" s="181">
        <v>2.6705999999999999</v>
      </c>
      <c r="N1862" s="181">
        <v>2.7023000000000001</v>
      </c>
      <c r="O1862" s="181">
        <v>3.9367999999999999</v>
      </c>
      <c r="P1862" s="181">
        <v>3.8344</v>
      </c>
      <c r="Q1862" s="181">
        <v>5.7866</v>
      </c>
      <c r="R1862" s="181">
        <v>3.0461</v>
      </c>
      <c r="S1862" s="124" t="s">
        <v>1901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1425</v>
      </c>
      <c r="B1863" s="177" t="s">
        <v>1968</v>
      </c>
      <c r="C1863" s="177">
        <v>149539</v>
      </c>
      <c r="D1863" s="180">
        <v>44679</v>
      </c>
      <c r="E1863" s="181">
        <v>2350.7516999999998</v>
      </c>
      <c r="F1863" s="181">
        <v>1.5419</v>
      </c>
      <c r="G1863" s="181">
        <v>2.7353999999999998</v>
      </c>
      <c r="H1863" s="181">
        <v>3.5297000000000001</v>
      </c>
      <c r="I1863" s="181">
        <v>4.6279000000000003</v>
      </c>
      <c r="J1863" s="181">
        <v>4.1410999999999998</v>
      </c>
      <c r="K1863" s="181">
        <v>4.1162000000000001</v>
      </c>
      <c r="L1863" s="181">
        <v>3.9085999999999999</v>
      </c>
      <c r="M1863" s="181">
        <v>3.68</v>
      </c>
      <c r="N1863" s="181">
        <v>3.6732</v>
      </c>
      <c r="O1863" s="181">
        <v>4.8356000000000003</v>
      </c>
      <c r="P1863" s="181">
        <v>4.7316000000000003</v>
      </c>
      <c r="Q1863" s="181">
        <v>6.6817000000000002</v>
      </c>
      <c r="R1863" s="181">
        <v>3.9582000000000002</v>
      </c>
      <c r="S1863" s="124" t="s">
        <v>1901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1425</v>
      </c>
      <c r="B1864" s="177" t="s">
        <v>1472</v>
      </c>
      <c r="C1864" s="177">
        <v>147440</v>
      </c>
      <c r="D1864" s="180"/>
      <c r="E1864" s="181"/>
      <c r="F1864" s="181"/>
      <c r="G1864" s="181"/>
      <c r="H1864" s="181"/>
      <c r="I1864" s="181"/>
      <c r="J1864" s="181"/>
      <c r="K1864" s="181"/>
      <c r="L1864" s="181"/>
      <c r="M1864" s="181"/>
      <c r="N1864" s="181"/>
      <c r="O1864" s="181"/>
      <c r="P1864" s="181"/>
      <c r="Q1864" s="181"/>
      <c r="R1864" s="181"/>
      <c r="S1864" s="124" t="s">
        <v>1901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1425</v>
      </c>
      <c r="B1865" s="177" t="s">
        <v>1473</v>
      </c>
      <c r="C1865" s="177">
        <v>147425</v>
      </c>
      <c r="D1865" s="180"/>
      <c r="E1865" s="181"/>
      <c r="F1865" s="181"/>
      <c r="G1865" s="181"/>
      <c r="H1865" s="181"/>
      <c r="I1865" s="181"/>
      <c r="J1865" s="181"/>
      <c r="K1865" s="181"/>
      <c r="L1865" s="181"/>
      <c r="M1865" s="181"/>
      <c r="N1865" s="181"/>
      <c r="O1865" s="181"/>
      <c r="P1865" s="181"/>
      <c r="Q1865" s="181"/>
      <c r="R1865" s="181"/>
      <c r="S1865" s="124" t="s">
        <v>1901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1425</v>
      </c>
      <c r="B1866" s="177" t="s">
        <v>1474</v>
      </c>
      <c r="C1866" s="177">
        <v>146075</v>
      </c>
      <c r="D1866" s="180">
        <v>44679</v>
      </c>
      <c r="E1866" s="181">
        <v>11.9397</v>
      </c>
      <c r="F1866" s="181">
        <v>1.8343</v>
      </c>
      <c r="G1866" s="181">
        <v>3.0577999999999999</v>
      </c>
      <c r="H1866" s="181">
        <v>3.4085999999999999</v>
      </c>
      <c r="I1866" s="181">
        <v>5.0853000000000002</v>
      </c>
      <c r="J1866" s="181">
        <v>4.1265999999999998</v>
      </c>
      <c r="K1866" s="181">
        <v>4.2145000000000001</v>
      </c>
      <c r="L1866" s="181">
        <v>4.1681999999999997</v>
      </c>
      <c r="M1866" s="181">
        <v>4.0442</v>
      </c>
      <c r="N1866" s="181">
        <v>4.0233999999999996</v>
      </c>
      <c r="O1866" s="181">
        <v>5.3566000000000003</v>
      </c>
      <c r="P1866" s="181"/>
      <c r="Q1866" s="181">
        <v>5.5785999999999998</v>
      </c>
      <c r="R1866" s="181">
        <v>4.4477000000000002</v>
      </c>
      <c r="S1866" s="124" t="s">
        <v>1901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1425</v>
      </c>
      <c r="B1867" s="177" t="s">
        <v>1475</v>
      </c>
      <c r="C1867" s="177">
        <v>146070</v>
      </c>
      <c r="D1867" s="180">
        <v>44679</v>
      </c>
      <c r="E1867" s="181">
        <v>11.6645</v>
      </c>
      <c r="F1867" s="181">
        <v>0.93879999999999997</v>
      </c>
      <c r="G1867" s="181">
        <v>2.2951000000000001</v>
      </c>
      <c r="H1867" s="181">
        <v>2.6387999999999998</v>
      </c>
      <c r="I1867" s="181">
        <v>4.2839999999999998</v>
      </c>
      <c r="J1867" s="181">
        <v>3.3607999999999998</v>
      </c>
      <c r="K1867" s="181">
        <v>3.4432</v>
      </c>
      <c r="L1867" s="181">
        <v>3.3919000000000001</v>
      </c>
      <c r="M1867" s="181">
        <v>3.2498999999999998</v>
      </c>
      <c r="N1867" s="181">
        <v>3.2339000000000002</v>
      </c>
      <c r="O1867" s="181">
        <v>4.5880999999999998</v>
      </c>
      <c r="P1867" s="181"/>
      <c r="Q1867" s="181">
        <v>4.8273999999999999</v>
      </c>
      <c r="R1867" s="181">
        <v>3.6741000000000001</v>
      </c>
      <c r="S1867" s="124" t="s">
        <v>1901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1425</v>
      </c>
      <c r="B1868" s="177" t="s">
        <v>1476</v>
      </c>
      <c r="C1868" s="177">
        <v>120746</v>
      </c>
      <c r="D1868" s="180">
        <v>44679</v>
      </c>
      <c r="E1868" s="181">
        <v>3656.3748999999998</v>
      </c>
      <c r="F1868" s="181">
        <v>2.3650000000000002</v>
      </c>
      <c r="G1868" s="181">
        <v>3.4735999999999998</v>
      </c>
      <c r="H1868" s="181">
        <v>3.8826999999999998</v>
      </c>
      <c r="I1868" s="181">
        <v>4.9172000000000002</v>
      </c>
      <c r="J1868" s="181">
        <v>4.0167999999999999</v>
      </c>
      <c r="K1868" s="181">
        <v>4.2195</v>
      </c>
      <c r="L1868" s="181">
        <v>4.0209000000000001</v>
      </c>
      <c r="M1868" s="181">
        <v>7.6340000000000003</v>
      </c>
      <c r="N1868" s="181">
        <v>6.7430000000000003</v>
      </c>
      <c r="O1868" s="181">
        <v>5.0381999999999998</v>
      </c>
      <c r="P1868" s="181">
        <v>6.0027999999999997</v>
      </c>
      <c r="Q1868" s="181">
        <v>7.5936000000000003</v>
      </c>
      <c r="R1868" s="181">
        <v>6.0018000000000002</v>
      </c>
      <c r="S1868" s="124" t="s">
        <v>1901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1425</v>
      </c>
      <c r="B1869" s="177" t="s">
        <v>1477</v>
      </c>
      <c r="C1869" s="177">
        <v>102532</v>
      </c>
      <c r="D1869" s="180">
        <v>44679</v>
      </c>
      <c r="E1869" s="181">
        <v>3468.8582999999999</v>
      </c>
      <c r="F1869" s="181">
        <v>1.7847</v>
      </c>
      <c r="G1869" s="181">
        <v>2.8932000000000002</v>
      </c>
      <c r="H1869" s="181">
        <v>3.3022</v>
      </c>
      <c r="I1869" s="181">
        <v>4.3361000000000001</v>
      </c>
      <c r="J1869" s="181">
        <v>3.4350000000000001</v>
      </c>
      <c r="K1869" s="181">
        <v>3.6335000000000002</v>
      </c>
      <c r="L1869" s="181">
        <v>3.4298000000000002</v>
      </c>
      <c r="M1869" s="181">
        <v>7.0274999999999999</v>
      </c>
      <c r="N1869" s="181">
        <v>6.1498999999999997</v>
      </c>
      <c r="O1869" s="181">
        <v>4.4584999999999999</v>
      </c>
      <c r="P1869" s="181">
        <v>5.3955000000000002</v>
      </c>
      <c r="Q1869" s="181">
        <v>6.8864999999999998</v>
      </c>
      <c r="R1869" s="181">
        <v>5.4272</v>
      </c>
      <c r="S1869" s="124" t="s">
        <v>1901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1425</v>
      </c>
      <c r="B1870" s="177" t="s">
        <v>1979</v>
      </c>
      <c r="C1870" s="177">
        <v>147311</v>
      </c>
      <c r="D1870" s="180">
        <v>44679</v>
      </c>
      <c r="E1870" s="181">
        <v>1142.4637</v>
      </c>
      <c r="F1870" s="181">
        <v>3.1568000000000001</v>
      </c>
      <c r="G1870" s="181">
        <v>3.7103999999999999</v>
      </c>
      <c r="H1870" s="181">
        <v>3.7332999999999998</v>
      </c>
      <c r="I1870" s="181">
        <v>5.1986999999999997</v>
      </c>
      <c r="J1870" s="181">
        <v>4.5594999999999999</v>
      </c>
      <c r="K1870" s="181">
        <v>3.8755999999999999</v>
      </c>
      <c r="L1870" s="181">
        <v>3.6076999999999999</v>
      </c>
      <c r="M1870" s="181">
        <v>4.3280000000000003</v>
      </c>
      <c r="N1870" s="181">
        <v>4.0042999999999997</v>
      </c>
      <c r="O1870" s="181"/>
      <c r="P1870" s="181"/>
      <c r="Q1870" s="181">
        <v>4.7065999999999999</v>
      </c>
      <c r="R1870" s="181">
        <v>4.1235999999999997</v>
      </c>
      <c r="S1870" s="124" t="s">
        <v>1901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1425</v>
      </c>
      <c r="B1871" s="177" t="s">
        <v>1980</v>
      </c>
      <c r="C1871" s="177">
        <v>147307</v>
      </c>
      <c r="D1871" s="180">
        <v>44679</v>
      </c>
      <c r="E1871" s="181">
        <v>1124.8019999999999</v>
      </c>
      <c r="F1871" s="181">
        <v>2.4468999999999999</v>
      </c>
      <c r="G1871" s="181">
        <v>3.0066999999999999</v>
      </c>
      <c r="H1871" s="181">
        <v>3.0316999999999998</v>
      </c>
      <c r="I1871" s="181">
        <v>4.4968000000000004</v>
      </c>
      <c r="J1871" s="181">
        <v>3.8578000000000001</v>
      </c>
      <c r="K1871" s="181">
        <v>3.1722999999999999</v>
      </c>
      <c r="L1871" s="181">
        <v>2.9834999999999998</v>
      </c>
      <c r="M1871" s="181">
        <v>3.7351000000000001</v>
      </c>
      <c r="N1871" s="181">
        <v>3.4266999999999999</v>
      </c>
      <c r="O1871" s="181"/>
      <c r="P1871" s="181"/>
      <c r="Q1871" s="181">
        <v>4.1448</v>
      </c>
      <c r="R1871" s="181">
        <v>3.5750000000000002</v>
      </c>
      <c r="S1871" s="124" t="s">
        <v>1901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1.9004236363636364</v>
      </c>
      <c r="G1872" s="183">
        <v>3.097003636363636</v>
      </c>
      <c r="H1872" s="183">
        <v>3.464621818181818</v>
      </c>
      <c r="I1872" s="183">
        <v>4.7787581818181808</v>
      </c>
      <c r="J1872" s="183">
        <v>3.8655981818181813</v>
      </c>
      <c r="K1872" s="183">
        <v>4.1752399999999996</v>
      </c>
      <c r="L1872" s="183">
        <v>4.1195654545454561</v>
      </c>
      <c r="M1872" s="183">
        <v>4.1310181818181819</v>
      </c>
      <c r="N1872" s="183">
        <v>4.1921327272727265</v>
      </c>
      <c r="O1872" s="183">
        <v>5.310675555555556</v>
      </c>
      <c r="P1872" s="183">
        <v>5.8501428571428571</v>
      </c>
      <c r="Q1872" s="183">
        <v>6.3335309090909089</v>
      </c>
      <c r="R1872" s="183">
        <v>4.5864849056603765</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1.9108000000000001</v>
      </c>
      <c r="G1873" s="183">
        <v>3.15</v>
      </c>
      <c r="H1873" s="183">
        <v>3.4401000000000002</v>
      </c>
      <c r="I1873" s="183">
        <v>4.8169000000000004</v>
      </c>
      <c r="J1873" s="183">
        <v>3.8267000000000002</v>
      </c>
      <c r="K1873" s="183">
        <v>3.9003999999999999</v>
      </c>
      <c r="L1873" s="183">
        <v>3.7673000000000001</v>
      </c>
      <c r="M1873" s="183">
        <v>3.7027999999999999</v>
      </c>
      <c r="N1873" s="183">
        <v>3.6732</v>
      </c>
      <c r="O1873" s="183">
        <v>5.1475999999999997</v>
      </c>
      <c r="P1873" s="183">
        <v>6.0027999999999997</v>
      </c>
      <c r="Q1873" s="183">
        <v>6.8517999999999999</v>
      </c>
      <c r="R1873" s="183">
        <v>4.2</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44679</v>
      </c>
      <c r="E1876" s="181">
        <v>73.081400000000002</v>
      </c>
      <c r="F1876" s="181">
        <v>0.46229999999999999</v>
      </c>
      <c r="G1876" s="181">
        <v>1.3343</v>
      </c>
      <c r="H1876" s="181">
        <v>-1.5458000000000001</v>
      </c>
      <c r="I1876" s="181">
        <v>-1.2798</v>
      </c>
      <c r="J1876" s="181">
        <v>5.2374000000000001</v>
      </c>
      <c r="K1876" s="181">
        <v>1.0724</v>
      </c>
      <c r="L1876" s="181">
        <v>-1.2654000000000001</v>
      </c>
      <c r="M1876" s="181">
        <v>6.1003999999999996</v>
      </c>
      <c r="N1876" s="181">
        <v>18.771100000000001</v>
      </c>
      <c r="O1876" s="181">
        <v>12.624599999999999</v>
      </c>
      <c r="P1876" s="181">
        <v>6.0942999999999996</v>
      </c>
      <c r="Q1876" s="181">
        <v>15.154500000000001</v>
      </c>
      <c r="R1876" s="181">
        <v>42.335999999999999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44679</v>
      </c>
      <c r="E1877" s="181">
        <v>79.995999999999995</v>
      </c>
      <c r="F1877" s="181">
        <v>0.46489999999999998</v>
      </c>
      <c r="G1877" s="181">
        <v>1.3422000000000001</v>
      </c>
      <c r="H1877" s="181">
        <v>-1.5276000000000001</v>
      </c>
      <c r="I1877" s="181">
        <v>-1.2377</v>
      </c>
      <c r="J1877" s="181">
        <v>5.3232999999999997</v>
      </c>
      <c r="K1877" s="181">
        <v>1.3032999999999999</v>
      </c>
      <c r="L1877" s="181">
        <v>-0.82030000000000003</v>
      </c>
      <c r="M1877" s="181">
        <v>6.8296999999999999</v>
      </c>
      <c r="N1877" s="181">
        <v>19.872199999999999</v>
      </c>
      <c r="O1877" s="181">
        <v>13.784599999999999</v>
      </c>
      <c r="P1877" s="181">
        <v>7.2706999999999997</v>
      </c>
      <c r="Q1877" s="181">
        <v>17.042100000000001</v>
      </c>
      <c r="R1877" s="181">
        <v>43.741100000000003</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1871</v>
      </c>
      <c r="C1878" s="177">
        <v>148595</v>
      </c>
      <c r="D1878" s="180">
        <v>44679</v>
      </c>
      <c r="E1878" s="181">
        <v>12.849</v>
      </c>
      <c r="F1878" s="181">
        <v>0.45340000000000003</v>
      </c>
      <c r="G1878" s="181">
        <v>0.41420000000000001</v>
      </c>
      <c r="H1878" s="181">
        <v>-2.3334999999999999</v>
      </c>
      <c r="I1878" s="181">
        <v>-2.5261999999999998</v>
      </c>
      <c r="J1878" s="181">
        <v>-2.2591999999999999</v>
      </c>
      <c r="K1878" s="181">
        <v>-0.2717</v>
      </c>
      <c r="L1878" s="181">
        <v>-3.3473999999999999</v>
      </c>
      <c r="M1878" s="181">
        <v>-0.1709</v>
      </c>
      <c r="N1878" s="181">
        <v>11.5365</v>
      </c>
      <c r="O1878" s="181"/>
      <c r="P1878" s="181"/>
      <c r="Q1878" s="181">
        <v>19.9068</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1872</v>
      </c>
      <c r="C1879" s="177">
        <v>148594</v>
      </c>
      <c r="D1879" s="180">
        <v>44679</v>
      </c>
      <c r="E1879" s="181">
        <v>12.715</v>
      </c>
      <c r="F1879" s="181">
        <v>0.45029999999999998</v>
      </c>
      <c r="G1879" s="181">
        <v>0.4027</v>
      </c>
      <c r="H1879" s="181">
        <v>-2.35</v>
      </c>
      <c r="I1879" s="181">
        <v>-2.5520999999999998</v>
      </c>
      <c r="J1879" s="181">
        <v>-2.3199999999999998</v>
      </c>
      <c r="K1879" s="181">
        <v>-0.46189999999999998</v>
      </c>
      <c r="L1879" s="181">
        <v>-3.7107000000000001</v>
      </c>
      <c r="M1879" s="181">
        <v>-0.74160000000000004</v>
      </c>
      <c r="N1879" s="181">
        <v>10.690300000000001</v>
      </c>
      <c r="O1879" s="181"/>
      <c r="P1879" s="181"/>
      <c r="Q1879" s="181">
        <v>18.9999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44679</v>
      </c>
      <c r="E1880" s="181">
        <v>426.20400000000001</v>
      </c>
      <c r="F1880" s="181">
        <v>0.85829999999999995</v>
      </c>
      <c r="G1880" s="181">
        <v>0.93259999999999998</v>
      </c>
      <c r="H1880" s="181">
        <v>-1.617</v>
      </c>
      <c r="I1880" s="181">
        <v>-2.7250999999999999</v>
      </c>
      <c r="J1880" s="181">
        <v>0.24959999999999999</v>
      </c>
      <c r="K1880" s="181">
        <v>-1.5659000000000001</v>
      </c>
      <c r="L1880" s="181">
        <v>-3.1396000000000002</v>
      </c>
      <c r="M1880" s="181">
        <v>8.2126000000000001</v>
      </c>
      <c r="N1880" s="181">
        <v>21.372699999999998</v>
      </c>
      <c r="O1880" s="181">
        <v>12.456300000000001</v>
      </c>
      <c r="P1880" s="181">
        <v>10.9351</v>
      </c>
      <c r="Q1880" s="181">
        <v>14.202500000000001</v>
      </c>
      <c r="R1880" s="181">
        <v>40.259500000000003</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44679</v>
      </c>
      <c r="E1881" s="181">
        <v>462.86900000000003</v>
      </c>
      <c r="F1881" s="181">
        <v>0.86070000000000002</v>
      </c>
      <c r="G1881" s="181">
        <v>0.94010000000000005</v>
      </c>
      <c r="H1881" s="181">
        <v>-1.5996999999999999</v>
      </c>
      <c r="I1881" s="181">
        <v>-2.6934</v>
      </c>
      <c r="J1881" s="181">
        <v>0.31840000000000002</v>
      </c>
      <c r="K1881" s="181">
        <v>-1.351</v>
      </c>
      <c r="L1881" s="181">
        <v>-2.6838000000000002</v>
      </c>
      <c r="M1881" s="181">
        <v>8.9678000000000004</v>
      </c>
      <c r="N1881" s="181">
        <v>22.508500000000002</v>
      </c>
      <c r="O1881" s="181">
        <v>13.4892</v>
      </c>
      <c r="P1881" s="181">
        <v>12.086600000000001</v>
      </c>
      <c r="Q1881" s="181">
        <v>15.9077</v>
      </c>
      <c r="R1881" s="181">
        <v>41.560400000000001</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44679</v>
      </c>
      <c r="E1882" s="181">
        <v>256.88</v>
      </c>
      <c r="F1882" s="181">
        <v>0.68200000000000005</v>
      </c>
      <c r="G1882" s="181">
        <v>0.6623</v>
      </c>
      <c r="H1882" s="181">
        <v>-1.9692000000000001</v>
      </c>
      <c r="I1882" s="181">
        <v>-1.8418000000000001</v>
      </c>
      <c r="J1882" s="181">
        <v>1.5697000000000001</v>
      </c>
      <c r="K1882" s="181">
        <v>2.6002000000000001</v>
      </c>
      <c r="L1882" s="181">
        <v>4.1349</v>
      </c>
      <c r="M1882" s="181">
        <v>18.181799999999999</v>
      </c>
      <c r="N1882" s="181">
        <v>30.316600000000001</v>
      </c>
      <c r="O1882" s="181">
        <v>20.560099999999998</v>
      </c>
      <c r="P1882" s="181">
        <v>13.86</v>
      </c>
      <c r="Q1882" s="181">
        <v>20.116499999999998</v>
      </c>
      <c r="R1882" s="181">
        <v>48.568199999999997</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44679</v>
      </c>
      <c r="E1883" s="181">
        <v>277.49</v>
      </c>
      <c r="F1883" s="181">
        <v>0.68210000000000004</v>
      </c>
      <c r="G1883" s="181">
        <v>0.66749999999999998</v>
      </c>
      <c r="H1883" s="181">
        <v>-1.9609000000000001</v>
      </c>
      <c r="I1883" s="181">
        <v>-1.8186</v>
      </c>
      <c r="J1883" s="181">
        <v>1.6186</v>
      </c>
      <c r="K1883" s="181">
        <v>2.7511999999999999</v>
      </c>
      <c r="L1883" s="181">
        <v>4.4531000000000001</v>
      </c>
      <c r="M1883" s="181">
        <v>18.7072</v>
      </c>
      <c r="N1883" s="181">
        <v>31.070799999999998</v>
      </c>
      <c r="O1883" s="181">
        <v>21.232500000000002</v>
      </c>
      <c r="P1883" s="181">
        <v>14.662699999999999</v>
      </c>
      <c r="Q1883" s="181">
        <v>18.2668</v>
      </c>
      <c r="R1883" s="181">
        <v>49.4009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44679</v>
      </c>
      <c r="E1884" s="181">
        <v>16.37</v>
      </c>
      <c r="F1884" s="181">
        <v>1.0494000000000001</v>
      </c>
      <c r="G1884" s="181">
        <v>1.425</v>
      </c>
      <c r="H1884" s="181">
        <v>-0.78790000000000004</v>
      </c>
      <c r="I1884" s="181">
        <v>-1.5633999999999999</v>
      </c>
      <c r="J1884" s="181">
        <v>0.61460000000000004</v>
      </c>
      <c r="K1884" s="181">
        <v>6.1100000000000002E-2</v>
      </c>
      <c r="L1884" s="181">
        <v>-2.4434</v>
      </c>
      <c r="M1884" s="181">
        <v>8.2672000000000008</v>
      </c>
      <c r="N1884" s="181">
        <v>20.367599999999999</v>
      </c>
      <c r="O1884" s="181">
        <v>15.944000000000001</v>
      </c>
      <c r="P1884" s="181"/>
      <c r="Q1884" s="181">
        <v>14.2882</v>
      </c>
      <c r="R1884" s="181">
        <v>37.093000000000004</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44679</v>
      </c>
      <c r="E1885" s="181">
        <v>15.7</v>
      </c>
      <c r="F1885" s="181">
        <v>1.0296000000000001</v>
      </c>
      <c r="G1885" s="181">
        <v>1.4212</v>
      </c>
      <c r="H1885" s="181">
        <v>-0.82120000000000004</v>
      </c>
      <c r="I1885" s="181">
        <v>-1.5673999999999999</v>
      </c>
      <c r="J1885" s="181">
        <v>0.5766</v>
      </c>
      <c r="K1885" s="181">
        <v>-6.3700000000000007E-2</v>
      </c>
      <c r="L1885" s="181">
        <v>-2.8464999999999998</v>
      </c>
      <c r="M1885" s="181">
        <v>7.5342000000000002</v>
      </c>
      <c r="N1885" s="181">
        <v>19.3916</v>
      </c>
      <c r="O1885" s="181">
        <v>14.930199999999999</v>
      </c>
      <c r="P1885" s="181"/>
      <c r="Q1885" s="181">
        <v>13.001300000000001</v>
      </c>
      <c r="R1885" s="181">
        <v>36.146999999999998</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44679</v>
      </c>
      <c r="E1886" s="181">
        <v>98.99</v>
      </c>
      <c r="F1886" s="181">
        <v>0.89700000000000002</v>
      </c>
      <c r="G1886" s="181">
        <v>1.5489999999999999</v>
      </c>
      <c r="H1886" s="181">
        <v>-1.1977</v>
      </c>
      <c r="I1886" s="181">
        <v>-1.3847</v>
      </c>
      <c r="J1886" s="181">
        <v>4.2988</v>
      </c>
      <c r="K1886" s="181">
        <v>1.4970000000000001</v>
      </c>
      <c r="L1886" s="181">
        <v>6.0530999999999997</v>
      </c>
      <c r="M1886" s="181">
        <v>14.5718</v>
      </c>
      <c r="N1886" s="181">
        <v>35.343200000000003</v>
      </c>
      <c r="O1886" s="181">
        <v>21.937100000000001</v>
      </c>
      <c r="P1886" s="181">
        <v>15.2294</v>
      </c>
      <c r="Q1886" s="181">
        <v>17.5623</v>
      </c>
      <c r="R1886" s="181">
        <v>66.4482</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44679</v>
      </c>
      <c r="E1887" s="181">
        <v>90.4</v>
      </c>
      <c r="F1887" s="181">
        <v>0.90410000000000001</v>
      </c>
      <c r="G1887" s="181">
        <v>1.5502</v>
      </c>
      <c r="H1887" s="181">
        <v>-1.2021999999999999</v>
      </c>
      <c r="I1887" s="181">
        <v>-1.4177</v>
      </c>
      <c r="J1887" s="181">
        <v>4.2195</v>
      </c>
      <c r="K1887" s="181">
        <v>1.2318</v>
      </c>
      <c r="L1887" s="181">
        <v>5.4965999999999999</v>
      </c>
      <c r="M1887" s="181">
        <v>13.653499999999999</v>
      </c>
      <c r="N1887" s="181">
        <v>33.886299999999999</v>
      </c>
      <c r="O1887" s="181">
        <v>20.622299999999999</v>
      </c>
      <c r="P1887" s="181">
        <v>13.9658</v>
      </c>
      <c r="Q1887" s="181">
        <v>16.834299999999999</v>
      </c>
      <c r="R1887" s="181">
        <v>64.665000000000006</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44679</v>
      </c>
      <c r="E1888" s="181">
        <v>18.987200000000001</v>
      </c>
      <c r="F1888" s="181">
        <v>0.63980000000000004</v>
      </c>
      <c r="G1888" s="181">
        <v>1.0774999999999999</v>
      </c>
      <c r="H1888" s="181">
        <v>-0.86099999999999999</v>
      </c>
      <c r="I1888" s="181">
        <v>-2.0116999999999998</v>
      </c>
      <c r="J1888" s="181">
        <v>1.0714999999999999</v>
      </c>
      <c r="K1888" s="181">
        <v>-1.5650999999999999</v>
      </c>
      <c r="L1888" s="181">
        <v>-3.9716999999999998</v>
      </c>
      <c r="M1888" s="181">
        <v>6.7061999999999999</v>
      </c>
      <c r="N1888" s="181">
        <v>18.182500000000001</v>
      </c>
      <c r="O1888" s="181">
        <v>14.3896</v>
      </c>
      <c r="P1888" s="181">
        <v>6.4836999999999998</v>
      </c>
      <c r="Q1888" s="181">
        <v>10.1318</v>
      </c>
      <c r="R1888" s="181">
        <v>35.384</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44679</v>
      </c>
      <c r="E1889" s="181">
        <v>16.703499999999998</v>
      </c>
      <c r="F1889" s="181">
        <v>0.63439999999999996</v>
      </c>
      <c r="G1889" s="181">
        <v>1.0618000000000001</v>
      </c>
      <c r="H1889" s="181">
        <v>-0.89359999999999995</v>
      </c>
      <c r="I1889" s="181">
        <v>-2.0821999999999998</v>
      </c>
      <c r="J1889" s="181">
        <v>0.91959999999999997</v>
      </c>
      <c r="K1889" s="181">
        <v>-1.9983</v>
      </c>
      <c r="L1889" s="181">
        <v>-4.8234000000000004</v>
      </c>
      <c r="M1889" s="181">
        <v>5.2892000000000001</v>
      </c>
      <c r="N1889" s="181">
        <v>16.093299999999999</v>
      </c>
      <c r="O1889" s="181">
        <v>12.2536</v>
      </c>
      <c r="P1889" s="181">
        <v>4.5974000000000004</v>
      </c>
      <c r="Q1889" s="181">
        <v>8.0279000000000007</v>
      </c>
      <c r="R1889" s="181">
        <v>32.593899999999998</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44679</v>
      </c>
      <c r="E1890" s="181">
        <v>400.57357948659501</v>
      </c>
      <c r="F1890" s="181">
        <v>0.71809999999999996</v>
      </c>
      <c r="G1890" s="181">
        <v>1.6979</v>
      </c>
      <c r="H1890" s="181">
        <v>-1.1222000000000001</v>
      </c>
      <c r="I1890" s="181">
        <v>-2.9350000000000001</v>
      </c>
      <c r="J1890" s="181">
        <v>-1.2353000000000001</v>
      </c>
      <c r="K1890" s="181">
        <v>-2.3675000000000002</v>
      </c>
      <c r="L1890" s="181">
        <v>-4.5030000000000001</v>
      </c>
      <c r="M1890" s="181">
        <v>5.7779999999999996</v>
      </c>
      <c r="N1890" s="181">
        <v>17.979900000000001</v>
      </c>
      <c r="O1890" s="181">
        <v>15.2997</v>
      </c>
      <c r="P1890" s="181">
        <v>11.082800000000001</v>
      </c>
      <c r="Q1890" s="181">
        <v>15.960900000000001</v>
      </c>
      <c r="R1890" s="181">
        <v>39.136699999999998</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44679</v>
      </c>
      <c r="E1891" s="181">
        <v>54.0304</v>
      </c>
      <c r="F1891" s="181">
        <v>0.71989999999999998</v>
      </c>
      <c r="G1891" s="181">
        <v>1.7039</v>
      </c>
      <c r="H1891" s="181">
        <v>-1.1088</v>
      </c>
      <c r="I1891" s="181">
        <v>-2.9066999999999998</v>
      </c>
      <c r="J1891" s="181">
        <v>-1.1798999999999999</v>
      </c>
      <c r="K1891" s="181">
        <v>-2.2290000000000001</v>
      </c>
      <c r="L1891" s="181">
        <v>-4.1936</v>
      </c>
      <c r="M1891" s="181">
        <v>6.2946</v>
      </c>
      <c r="N1891" s="181">
        <v>18.7484</v>
      </c>
      <c r="O1891" s="181">
        <v>16.050699999999999</v>
      </c>
      <c r="P1891" s="181">
        <v>11.8066</v>
      </c>
      <c r="Q1891" s="181">
        <v>15.160399999999999</v>
      </c>
      <c r="R1891" s="181">
        <v>40.043500000000002</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44679</v>
      </c>
      <c r="E1892" s="181">
        <v>61.968000000000004</v>
      </c>
      <c r="F1892" s="181">
        <v>1.0057</v>
      </c>
      <c r="G1892" s="181">
        <v>1.4039999999999999</v>
      </c>
      <c r="H1892" s="181">
        <v>-1.21</v>
      </c>
      <c r="I1892" s="181">
        <v>-2.1414</v>
      </c>
      <c r="J1892" s="181">
        <v>1.0881000000000001</v>
      </c>
      <c r="K1892" s="181">
        <v>-0.1933</v>
      </c>
      <c r="L1892" s="181">
        <v>-1.8002</v>
      </c>
      <c r="M1892" s="181">
        <v>9.5634999999999994</v>
      </c>
      <c r="N1892" s="181">
        <v>24.3813</v>
      </c>
      <c r="O1892" s="181">
        <v>17.869399999999999</v>
      </c>
      <c r="P1892" s="181">
        <v>12.0009</v>
      </c>
      <c r="Q1892" s="181">
        <v>18.954499999999999</v>
      </c>
      <c r="R1892" s="181">
        <v>45.292299999999997</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44679</v>
      </c>
      <c r="E1893" s="181">
        <v>57.261000000000003</v>
      </c>
      <c r="F1893" s="181">
        <v>1.0037</v>
      </c>
      <c r="G1893" s="181">
        <v>1.3972</v>
      </c>
      <c r="H1893" s="181">
        <v>-1.2264999999999999</v>
      </c>
      <c r="I1893" s="181">
        <v>-2.1798000000000002</v>
      </c>
      <c r="J1893" s="181">
        <v>1.0055000000000001</v>
      </c>
      <c r="K1893" s="181">
        <v>-0.42780000000000001</v>
      </c>
      <c r="L1893" s="181">
        <v>-2.2650000000000001</v>
      </c>
      <c r="M1893" s="181">
        <v>8.7784999999999993</v>
      </c>
      <c r="N1893" s="181">
        <v>23.189599999999999</v>
      </c>
      <c r="O1893" s="181">
        <v>16.739699999999999</v>
      </c>
      <c r="P1893" s="181">
        <v>10.956899999999999</v>
      </c>
      <c r="Q1893" s="181">
        <v>15.2303</v>
      </c>
      <c r="R1893" s="181">
        <v>43.904400000000003</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44679</v>
      </c>
      <c r="E1894" s="181">
        <v>122.85420000000001</v>
      </c>
      <c r="F1894" s="181">
        <v>1.0101</v>
      </c>
      <c r="G1894" s="181">
        <v>1.6394</v>
      </c>
      <c r="H1894" s="181">
        <v>-0.99129999999999996</v>
      </c>
      <c r="I1894" s="181">
        <v>-1.4528000000000001</v>
      </c>
      <c r="J1894" s="181">
        <v>1.4946999999999999</v>
      </c>
      <c r="K1894" s="181">
        <v>0.95640000000000003</v>
      </c>
      <c r="L1894" s="181">
        <v>-1.3434999999999999</v>
      </c>
      <c r="M1894" s="181">
        <v>9.2119</v>
      </c>
      <c r="N1894" s="181">
        <v>25.158200000000001</v>
      </c>
      <c r="O1894" s="181">
        <v>18.338999999999999</v>
      </c>
      <c r="P1894" s="181">
        <v>13.5161</v>
      </c>
      <c r="Q1894" s="181">
        <v>16.002199999999998</v>
      </c>
      <c r="R1894" s="181">
        <v>45.681399999999996</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44679</v>
      </c>
      <c r="E1895" s="181">
        <v>131.4358</v>
      </c>
      <c r="F1895" s="181">
        <v>1.0122</v>
      </c>
      <c r="G1895" s="181">
        <v>1.6454</v>
      </c>
      <c r="H1895" s="181">
        <v>-0.97760000000000002</v>
      </c>
      <c r="I1895" s="181">
        <v>-1.4238</v>
      </c>
      <c r="J1895" s="181">
        <v>1.5552999999999999</v>
      </c>
      <c r="K1895" s="181">
        <v>1.1308</v>
      </c>
      <c r="L1895" s="181">
        <v>-1.0003</v>
      </c>
      <c r="M1895" s="181">
        <v>9.7698999999999998</v>
      </c>
      <c r="N1895" s="181">
        <v>25.99</v>
      </c>
      <c r="O1895" s="181">
        <v>19.109200000000001</v>
      </c>
      <c r="P1895" s="181">
        <v>14.296799999999999</v>
      </c>
      <c r="Q1895" s="181">
        <v>15.4838</v>
      </c>
      <c r="R1895" s="181">
        <v>46.621000000000002</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44679</v>
      </c>
      <c r="E1896" s="181">
        <v>76.150000000000006</v>
      </c>
      <c r="F1896" s="181">
        <v>0.79420000000000002</v>
      </c>
      <c r="G1896" s="181">
        <v>2.0640999999999998</v>
      </c>
      <c r="H1896" s="181">
        <v>-0.58750000000000002</v>
      </c>
      <c r="I1896" s="181">
        <v>-1.78</v>
      </c>
      <c r="J1896" s="181">
        <v>1.1691</v>
      </c>
      <c r="K1896" s="181">
        <v>0.21060000000000001</v>
      </c>
      <c r="L1896" s="181">
        <v>-3.766</v>
      </c>
      <c r="M1896" s="181">
        <v>3.7606999999999999</v>
      </c>
      <c r="N1896" s="181">
        <v>12.0512</v>
      </c>
      <c r="O1896" s="181">
        <v>10.489100000000001</v>
      </c>
      <c r="P1896" s="181">
        <v>9.2932000000000006</v>
      </c>
      <c r="Q1896" s="181">
        <v>13.4061</v>
      </c>
      <c r="R1896" s="181">
        <v>37.427799999999998</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44679</v>
      </c>
      <c r="E1897" s="181">
        <v>74.709999999999994</v>
      </c>
      <c r="F1897" s="181">
        <v>0.78239999999999998</v>
      </c>
      <c r="G1897" s="181">
        <v>2.0628000000000002</v>
      </c>
      <c r="H1897" s="181">
        <v>-0.59870000000000001</v>
      </c>
      <c r="I1897" s="181">
        <v>-1.8007</v>
      </c>
      <c r="J1897" s="181">
        <v>1.1234</v>
      </c>
      <c r="K1897" s="181">
        <v>8.0399999999999999E-2</v>
      </c>
      <c r="L1897" s="181">
        <v>-4.0087000000000002</v>
      </c>
      <c r="M1897" s="181">
        <v>3.3761999999999999</v>
      </c>
      <c r="N1897" s="181">
        <v>11.4908</v>
      </c>
      <c r="O1897" s="181">
        <v>9.9392999999999994</v>
      </c>
      <c r="P1897" s="181">
        <v>8.8770000000000007</v>
      </c>
      <c r="Q1897" s="181">
        <v>13.0784</v>
      </c>
      <c r="R1897" s="181">
        <v>36.734000000000002</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44679</v>
      </c>
      <c r="E1898" s="181">
        <v>196.33109999999999</v>
      </c>
      <c r="F1898" s="181">
        <v>0.8417</v>
      </c>
      <c r="G1898" s="181">
        <v>1.6380999999999999</v>
      </c>
      <c r="H1898" s="181">
        <v>-0.70369999999999999</v>
      </c>
      <c r="I1898" s="181">
        <v>-1.3486</v>
      </c>
      <c r="J1898" s="181">
        <v>2.2873000000000001</v>
      </c>
      <c r="K1898" s="181">
        <v>0.98109999999999997</v>
      </c>
      <c r="L1898" s="181">
        <v>-2.4981</v>
      </c>
      <c r="M1898" s="181">
        <v>10.551600000000001</v>
      </c>
      <c r="N1898" s="181">
        <v>18.571899999999999</v>
      </c>
      <c r="O1898" s="181">
        <v>13.4664</v>
      </c>
      <c r="P1898" s="181">
        <v>9.5657999999999994</v>
      </c>
      <c r="Q1898" s="181">
        <v>18.160599999999999</v>
      </c>
      <c r="R1898" s="181">
        <v>34.161900000000003</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44679</v>
      </c>
      <c r="E1899" s="181">
        <v>214.1343</v>
      </c>
      <c r="F1899" s="181">
        <v>0.84460000000000002</v>
      </c>
      <c r="G1899" s="181">
        <v>1.6474</v>
      </c>
      <c r="H1899" s="181">
        <v>-0.6835</v>
      </c>
      <c r="I1899" s="181">
        <v>-1.306</v>
      </c>
      <c r="J1899" s="181">
        <v>2.3763999999999998</v>
      </c>
      <c r="K1899" s="181">
        <v>1.2344999999999999</v>
      </c>
      <c r="L1899" s="181">
        <v>-1.9945999999999999</v>
      </c>
      <c r="M1899" s="181">
        <v>11.411099999999999</v>
      </c>
      <c r="N1899" s="181">
        <v>19.8157</v>
      </c>
      <c r="O1899" s="181">
        <v>14.889799999999999</v>
      </c>
      <c r="P1899" s="181">
        <v>10.895799999999999</v>
      </c>
      <c r="Q1899" s="181">
        <v>16.697399999999998</v>
      </c>
      <c r="R1899" s="181">
        <v>35.666499999999999</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44679</v>
      </c>
      <c r="E1904" s="181">
        <v>411.08190000000002</v>
      </c>
      <c r="F1904" s="181">
        <v>0.90410000000000001</v>
      </c>
      <c r="G1904" s="181">
        <v>1.2788999999999999</v>
      </c>
      <c r="H1904" s="181">
        <v>-1.5013000000000001</v>
      </c>
      <c r="I1904" s="181">
        <v>-1.3832</v>
      </c>
      <c r="J1904" s="181">
        <v>4.5339999999999998</v>
      </c>
      <c r="K1904" s="181">
        <v>1.5650999999999999</v>
      </c>
      <c r="L1904" s="181">
        <v>1.0740000000000001</v>
      </c>
      <c r="M1904" s="181">
        <v>14.2882</v>
      </c>
      <c r="N1904" s="181">
        <v>30.5627</v>
      </c>
      <c r="O1904" s="181">
        <v>16.732099999999999</v>
      </c>
      <c r="P1904" s="181">
        <v>11.394399999999999</v>
      </c>
      <c r="Q1904" s="181">
        <v>17.406300000000002</v>
      </c>
      <c r="R1904" s="181">
        <v>53.791899999999998</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44679</v>
      </c>
      <c r="E1905" s="181">
        <v>441.44099999999997</v>
      </c>
      <c r="F1905" s="181">
        <v>0.90690000000000004</v>
      </c>
      <c r="G1905" s="181">
        <v>1.2875000000000001</v>
      </c>
      <c r="H1905" s="181">
        <v>-1.4824999999999999</v>
      </c>
      <c r="I1905" s="181">
        <v>-1.3439000000000001</v>
      </c>
      <c r="J1905" s="181">
        <v>4.6204999999999998</v>
      </c>
      <c r="K1905" s="181">
        <v>1.8018000000000001</v>
      </c>
      <c r="L1905" s="181">
        <v>1.5375000000000001</v>
      </c>
      <c r="M1905" s="181">
        <v>15.0472</v>
      </c>
      <c r="N1905" s="181">
        <v>31.715199999999999</v>
      </c>
      <c r="O1905" s="181">
        <v>17.798999999999999</v>
      </c>
      <c r="P1905" s="181">
        <v>12.352</v>
      </c>
      <c r="Q1905" s="181">
        <v>14.3964</v>
      </c>
      <c r="R1905" s="181">
        <v>55.200499999999998</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44679</v>
      </c>
      <c r="E1906" s="181">
        <v>17.04</v>
      </c>
      <c r="F1906" s="181">
        <v>1.2478</v>
      </c>
      <c r="G1906" s="181">
        <v>1.4286000000000001</v>
      </c>
      <c r="H1906" s="181">
        <v>-1.2174</v>
      </c>
      <c r="I1906" s="181">
        <v>-1.7301</v>
      </c>
      <c r="J1906" s="181">
        <v>0.64970000000000006</v>
      </c>
      <c r="K1906" s="181">
        <v>0.53100000000000003</v>
      </c>
      <c r="L1906" s="181">
        <v>-2.4055</v>
      </c>
      <c r="M1906" s="181">
        <v>9.3710000000000004</v>
      </c>
      <c r="N1906" s="181">
        <v>22.5899</v>
      </c>
      <c r="O1906" s="181">
        <v>16.7651</v>
      </c>
      <c r="P1906" s="181"/>
      <c r="Q1906" s="181">
        <v>16.9861</v>
      </c>
      <c r="R1906" s="181">
        <v>39.5503</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44679</v>
      </c>
      <c r="E1907" s="181">
        <v>16.600000000000001</v>
      </c>
      <c r="F1907" s="181">
        <v>1.2813000000000001</v>
      </c>
      <c r="G1907" s="181">
        <v>1.405</v>
      </c>
      <c r="H1907" s="181">
        <v>-1.1904999999999999</v>
      </c>
      <c r="I1907" s="181">
        <v>-1.7750999999999999</v>
      </c>
      <c r="J1907" s="181">
        <v>0.60609999999999997</v>
      </c>
      <c r="K1907" s="181">
        <v>0.30209999999999998</v>
      </c>
      <c r="L1907" s="181">
        <v>-2.7534000000000001</v>
      </c>
      <c r="M1907" s="181">
        <v>8.7098999999999993</v>
      </c>
      <c r="N1907" s="181">
        <v>21.700900000000001</v>
      </c>
      <c r="O1907" s="181">
        <v>15.898400000000001</v>
      </c>
      <c r="P1907" s="181"/>
      <c r="Q1907" s="181">
        <v>16.088699999999999</v>
      </c>
      <c r="R1907" s="181">
        <v>38.610799999999998</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44679</v>
      </c>
      <c r="E1908" s="181">
        <v>104.25490000000001</v>
      </c>
      <c r="F1908" s="181">
        <v>0.89810000000000001</v>
      </c>
      <c r="G1908" s="181">
        <v>1.5107999999999999</v>
      </c>
      <c r="H1908" s="181">
        <v>-1.2135</v>
      </c>
      <c r="I1908" s="181">
        <v>-2.2898000000000001</v>
      </c>
      <c r="J1908" s="181">
        <v>0.10639999999999999</v>
      </c>
      <c r="K1908" s="181">
        <v>-1.7102999999999999</v>
      </c>
      <c r="L1908" s="181">
        <v>-3.3351999999999999</v>
      </c>
      <c r="M1908" s="181">
        <v>5.1548999999999996</v>
      </c>
      <c r="N1908" s="181">
        <v>17.123999999999999</v>
      </c>
      <c r="O1908" s="181">
        <v>17.260999999999999</v>
      </c>
      <c r="P1908" s="181">
        <v>13.895799999999999</v>
      </c>
      <c r="Q1908" s="181">
        <v>13.369199999999999</v>
      </c>
      <c r="R1908" s="181">
        <v>38.7742</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44679</v>
      </c>
      <c r="E1909" s="181">
        <v>97.457499999999996</v>
      </c>
      <c r="F1909" s="181">
        <v>0.89570000000000005</v>
      </c>
      <c r="G1909" s="181">
        <v>1.504</v>
      </c>
      <c r="H1909" s="181">
        <v>-1.2278</v>
      </c>
      <c r="I1909" s="181">
        <v>-2.3193999999999999</v>
      </c>
      <c r="J1909" s="181">
        <v>4.3900000000000002E-2</v>
      </c>
      <c r="K1909" s="181">
        <v>-1.8895</v>
      </c>
      <c r="L1909" s="181">
        <v>-3.6922999999999999</v>
      </c>
      <c r="M1909" s="181">
        <v>4.5770999999999997</v>
      </c>
      <c r="N1909" s="181">
        <v>16.2822</v>
      </c>
      <c r="O1909" s="181">
        <v>16.474299999999999</v>
      </c>
      <c r="P1909" s="181">
        <v>13.0937</v>
      </c>
      <c r="Q1909" s="181">
        <v>14.5291</v>
      </c>
      <c r="R1909" s="181">
        <v>37.813800000000001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0.83116000000000012</v>
      </c>
      <c r="G1910" s="183">
        <v>1.3365200000000002</v>
      </c>
      <c r="H1910" s="183">
        <v>-1.2570033333333335</v>
      </c>
      <c r="I1910" s="183">
        <v>-1.8939366666666664</v>
      </c>
      <c r="J1910" s="183">
        <v>1.3894533333333334</v>
      </c>
      <c r="K1910" s="183">
        <v>0.10719333333333329</v>
      </c>
      <c r="L1910" s="183">
        <v>-1.5287466666666665</v>
      </c>
      <c r="M1910" s="183">
        <v>8.59178</v>
      </c>
      <c r="N1910" s="183">
        <v>21.558503333333331</v>
      </c>
      <c r="O1910" s="183">
        <v>15.976653571428569</v>
      </c>
      <c r="P1910" s="183">
        <v>11.1755625</v>
      </c>
      <c r="Q1910" s="183">
        <v>15.678433333333333</v>
      </c>
      <c r="R1910" s="183">
        <v>43.093149999999994</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0.85949999999999993</v>
      </c>
      <c r="G1911" s="183">
        <v>1.4131</v>
      </c>
      <c r="H1911" s="183">
        <v>-1.2060999999999999</v>
      </c>
      <c r="I1911" s="183">
        <v>-1.7903500000000001</v>
      </c>
      <c r="J1911" s="183">
        <v>1.0798000000000001</v>
      </c>
      <c r="K1911" s="183">
        <v>0.14550000000000002</v>
      </c>
      <c r="L1911" s="183">
        <v>-2.4707499999999998</v>
      </c>
      <c r="M1911" s="183">
        <v>8.48855</v>
      </c>
      <c r="N1911" s="183">
        <v>20.119900000000001</v>
      </c>
      <c r="O1911" s="183">
        <v>15.997350000000001</v>
      </c>
      <c r="P1911" s="183">
        <v>11.6005</v>
      </c>
      <c r="Q1911" s="183">
        <v>15.9343</v>
      </c>
      <c r="R1911" s="183">
        <v>40.151499999999999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1193</v>
      </c>
      <c r="B8" s="64">
        <f>VLOOKUP($A8,'Return Data'!$B$7:$R$2292,3,0)</f>
        <v>44679</v>
      </c>
      <c r="C8" s="65">
        <f>VLOOKUP($A8,'Return Data'!$B$7:$R$2292,4,0)</f>
        <v>29.452300000000001</v>
      </c>
      <c r="D8" s="65">
        <f>VLOOKUP($A8,'Return Data'!$B$7:$R$2292,10,0)</f>
        <v>-1.7810999999999999</v>
      </c>
      <c r="E8" s="66">
        <f t="shared" ref="E8:E16" si="0">RANK(D8,D$8:D$16,0)</f>
        <v>9</v>
      </c>
      <c r="F8" s="65">
        <f>VLOOKUP($A8,'Return Data'!$B$7:$R$2292,11,0)</f>
        <v>-5.3577000000000004</v>
      </c>
      <c r="G8" s="66">
        <f t="shared" ref="G8:G16" si="1">RANK(F8,F$8:F$16,0)</f>
        <v>9</v>
      </c>
      <c r="H8" s="65">
        <f>VLOOKUP($A8,'Return Data'!$B$7:$R$2292,12,0)</f>
        <v>4.0728</v>
      </c>
      <c r="I8" s="66">
        <f t="shared" ref="I8:I16" si="2">RANK(H8,H$8:H$16,0)</f>
        <v>8</v>
      </c>
      <c r="J8" s="65">
        <f>VLOOKUP($A8,'Return Data'!$B$7:$R$2292,13,0)</f>
        <v>12.0145</v>
      </c>
      <c r="K8" s="66">
        <f t="shared" ref="K8:K16" si="3">RANK(J8,J$8:J$16,0)</f>
        <v>7</v>
      </c>
      <c r="L8" s="65">
        <f>VLOOKUP($A8,'Return Data'!$B$7:$R$2292,17,0)</f>
        <v>24.9512</v>
      </c>
      <c r="M8" s="66">
        <f t="shared" ref="M8:M14" si="4">RANK(L8,L$8:L$16,0)</f>
        <v>4</v>
      </c>
      <c r="N8" s="65">
        <f>VLOOKUP($A8,'Return Data'!$B$7:$R$2292,14,0)</f>
        <v>15.1845</v>
      </c>
      <c r="O8" s="66">
        <f t="shared" ref="O8:O14" si="5">RANK(N8,N$8:N$16,0)</f>
        <v>3</v>
      </c>
      <c r="P8" s="65">
        <f>VLOOKUP($A8,'Return Data'!$B$7:$R$2292,15,0)</f>
        <v>11.5097</v>
      </c>
      <c r="Q8" s="66">
        <f t="shared" ref="Q8:Q14" si="6">RANK(P8,P$8:P$16,0)</f>
        <v>3</v>
      </c>
      <c r="R8" s="65">
        <f>VLOOKUP($A8,'Return Data'!$B$7:$R$2292,16,0)</f>
        <v>9.6827000000000005</v>
      </c>
      <c r="S8" s="67">
        <f t="shared" ref="S8:S16" si="7">RANK(R8,R$8:R$16,0)</f>
        <v>6</v>
      </c>
    </row>
    <row r="9" spans="1:20" x14ac:dyDescent="0.3">
      <c r="A9" s="63" t="s">
        <v>1194</v>
      </c>
      <c r="B9" s="64">
        <f>VLOOKUP($A9,'Return Data'!$B$7:$R$2292,3,0)</f>
        <v>44679</v>
      </c>
      <c r="C9" s="65">
        <f>VLOOKUP($A9,'Return Data'!$B$7:$R$2292,4,0)</f>
        <v>47.305</v>
      </c>
      <c r="D9" s="65">
        <f>VLOOKUP($A9,'Return Data'!$B$7:$R$2292,10,0)</f>
        <v>0.5655</v>
      </c>
      <c r="E9" s="66">
        <f t="shared" si="0"/>
        <v>6</v>
      </c>
      <c r="F9" s="65">
        <f>VLOOKUP($A9,'Return Data'!$B$7:$R$2292,11,0)</f>
        <v>6.13E-2</v>
      </c>
      <c r="G9" s="66">
        <f t="shared" si="1"/>
        <v>6</v>
      </c>
      <c r="H9" s="65">
        <f>VLOOKUP($A9,'Return Data'!$B$7:$R$2292,12,0)</f>
        <v>5.6197999999999997</v>
      </c>
      <c r="I9" s="66">
        <f t="shared" si="2"/>
        <v>7</v>
      </c>
      <c r="J9" s="65">
        <f>VLOOKUP($A9,'Return Data'!$B$7:$R$2292,13,0)</f>
        <v>12.9834</v>
      </c>
      <c r="K9" s="66">
        <f t="shared" si="3"/>
        <v>6</v>
      </c>
      <c r="L9" s="65">
        <f>VLOOKUP($A9,'Return Data'!$B$7:$R$2292,17,0)</f>
        <v>25.800799999999999</v>
      </c>
      <c r="M9" s="66">
        <f t="shared" si="4"/>
        <v>3</v>
      </c>
      <c r="N9" s="65">
        <f>VLOOKUP($A9,'Return Data'!$B$7:$R$2292,14,0)</f>
        <v>13.6706</v>
      </c>
      <c r="O9" s="66">
        <f t="shared" si="5"/>
        <v>4</v>
      </c>
      <c r="P9" s="65">
        <f>VLOOKUP($A9,'Return Data'!$B$7:$R$2292,15,0)</f>
        <v>10.077400000000001</v>
      </c>
      <c r="Q9" s="66">
        <f t="shared" si="6"/>
        <v>4</v>
      </c>
      <c r="R9" s="65">
        <f>VLOOKUP($A9,'Return Data'!$B$7:$R$2292,16,0)</f>
        <v>9.7481000000000009</v>
      </c>
      <c r="S9" s="67">
        <f t="shared" si="7"/>
        <v>5</v>
      </c>
    </row>
    <row r="10" spans="1:20" x14ac:dyDescent="0.3">
      <c r="A10" s="63" t="s">
        <v>1196</v>
      </c>
      <c r="B10" s="64">
        <f>VLOOKUP($A10,'Return Data'!$B$7:$R$2292,3,0)</f>
        <v>44679</v>
      </c>
      <c r="C10" s="65">
        <f>VLOOKUP($A10,'Return Data'!$B$7:$R$2292,4,0)</f>
        <v>442.04500000000002</v>
      </c>
      <c r="D10" s="65">
        <f>VLOOKUP($A10,'Return Data'!$B$7:$R$2292,10,0)</f>
        <v>4.0296000000000003</v>
      </c>
      <c r="E10" s="66">
        <f t="shared" si="0"/>
        <v>3</v>
      </c>
      <c r="F10" s="65">
        <f>VLOOKUP($A10,'Return Data'!$B$7:$R$2292,11,0)</f>
        <v>5.8582000000000001</v>
      </c>
      <c r="G10" s="66">
        <f t="shared" si="1"/>
        <v>2</v>
      </c>
      <c r="H10" s="65">
        <f>VLOOKUP($A10,'Return Data'!$B$7:$R$2292,12,0)</f>
        <v>20.1203</v>
      </c>
      <c r="I10" s="66">
        <f t="shared" si="2"/>
        <v>1</v>
      </c>
      <c r="J10" s="65">
        <f>VLOOKUP($A10,'Return Data'!$B$7:$R$2292,13,0)</f>
        <v>31.004300000000001</v>
      </c>
      <c r="K10" s="66">
        <f t="shared" si="3"/>
        <v>2</v>
      </c>
      <c r="L10" s="65">
        <f>VLOOKUP($A10,'Return Data'!$B$7:$R$2292,17,0)</f>
        <v>39.087699999999998</v>
      </c>
      <c r="M10" s="66">
        <f t="shared" si="4"/>
        <v>2</v>
      </c>
      <c r="N10" s="65">
        <f>VLOOKUP($A10,'Return Data'!$B$7:$R$2292,14,0)</f>
        <v>18.200299999999999</v>
      </c>
      <c r="O10" s="66">
        <f t="shared" si="5"/>
        <v>2</v>
      </c>
      <c r="P10" s="65">
        <f>VLOOKUP($A10,'Return Data'!$B$7:$R$2292,15,0)</f>
        <v>13.8066</v>
      </c>
      <c r="Q10" s="66">
        <f t="shared" si="6"/>
        <v>2</v>
      </c>
      <c r="R10" s="65">
        <f>VLOOKUP($A10,'Return Data'!$B$7:$R$2292,16,0)</f>
        <v>21.440899999999999</v>
      </c>
      <c r="S10" s="67">
        <f t="shared" si="7"/>
        <v>2</v>
      </c>
    </row>
    <row r="11" spans="1:20" x14ac:dyDescent="0.3">
      <c r="A11" s="63" t="s">
        <v>1974</v>
      </c>
      <c r="B11" s="64">
        <f>VLOOKUP($A11,'Return Data'!$B$7:$R$2292,3,0)</f>
        <v>44679</v>
      </c>
      <c r="C11" s="65">
        <f>VLOOKUP($A11,'Return Data'!$B$7:$R$2292,4,0)</f>
        <v>25.0884</v>
      </c>
      <c r="D11" s="65">
        <f>VLOOKUP($A11,'Return Data'!$B$7:$R$2292,10,0)</f>
        <v>-0.2782</v>
      </c>
      <c r="E11" s="66">
        <f t="shared" si="0"/>
        <v>7</v>
      </c>
      <c r="F11" s="65">
        <f>VLOOKUP($A11,'Return Data'!$B$7:$R$2292,11,0)</f>
        <v>-2.944</v>
      </c>
      <c r="G11" s="66">
        <f t="shared" si="1"/>
        <v>8</v>
      </c>
      <c r="H11" s="65">
        <f>VLOOKUP($A11,'Return Data'!$B$7:$R$2292,12,0)</f>
        <v>7.3300999999999998</v>
      </c>
      <c r="I11" s="66">
        <f t="shared" si="2"/>
        <v>4</v>
      </c>
      <c r="J11" s="65">
        <f>VLOOKUP($A11,'Return Data'!$B$7:$R$2292,13,0)</f>
        <v>14.5197</v>
      </c>
      <c r="K11" s="66">
        <f t="shared" si="3"/>
        <v>4</v>
      </c>
      <c r="L11" s="65">
        <f>VLOOKUP($A11,'Return Data'!$B$7:$R$2292,17,0)</f>
        <v>23.813099999999999</v>
      </c>
      <c r="M11" s="66">
        <f t="shared" si="4"/>
        <v>5</v>
      </c>
      <c r="N11" s="65">
        <f>VLOOKUP($A11,'Return Data'!$B$7:$R$2292,14,0)</f>
        <v>11.936199999999999</v>
      </c>
      <c r="O11" s="66">
        <f t="shared" si="5"/>
        <v>6</v>
      </c>
      <c r="P11" s="65">
        <f>VLOOKUP($A11,'Return Data'!$B$7:$R$2292,15,0)</f>
        <v>8.9321999999999999</v>
      </c>
      <c r="Q11" s="66">
        <f t="shared" si="6"/>
        <v>6</v>
      </c>
      <c r="R11" s="65">
        <f>VLOOKUP($A11,'Return Data'!$B$7:$R$2292,16,0)</f>
        <v>8.6631</v>
      </c>
      <c r="S11" s="67">
        <f t="shared" si="7"/>
        <v>8</v>
      </c>
    </row>
    <row r="12" spans="1:20" x14ac:dyDescent="0.3">
      <c r="A12" s="63" t="s">
        <v>1198</v>
      </c>
      <c r="B12" s="64">
        <f>VLOOKUP($A12,'Return Data'!$B$7:$R$2292,3,0)</f>
        <v>44679</v>
      </c>
      <c r="C12" s="65">
        <f>VLOOKUP($A12,'Return Data'!$B$7:$R$2292,4,0)</f>
        <v>84.132300000000001</v>
      </c>
      <c r="D12" s="65">
        <f>VLOOKUP($A12,'Return Data'!$B$7:$R$2292,10,0)</f>
        <v>6.6501999999999999</v>
      </c>
      <c r="E12" s="66">
        <f t="shared" si="0"/>
        <v>2</v>
      </c>
      <c r="F12" s="65">
        <f>VLOOKUP($A12,'Return Data'!$B$7:$R$2292,11,0)</f>
        <v>11.4793</v>
      </c>
      <c r="G12" s="66">
        <f t="shared" si="1"/>
        <v>1</v>
      </c>
      <c r="H12" s="65">
        <f>VLOOKUP($A12,'Return Data'!$B$7:$R$2292,12,0)</f>
        <v>16.8569</v>
      </c>
      <c r="I12" s="66">
        <f t="shared" si="2"/>
        <v>2</v>
      </c>
      <c r="J12" s="65">
        <f>VLOOKUP($A12,'Return Data'!$B$7:$R$2292,13,0)</f>
        <v>35.873899999999999</v>
      </c>
      <c r="K12" s="66">
        <f t="shared" si="3"/>
        <v>1</v>
      </c>
      <c r="L12" s="65">
        <f>VLOOKUP($A12,'Return Data'!$B$7:$R$2292,17,0)</f>
        <v>56.686599999999999</v>
      </c>
      <c r="M12" s="66">
        <f t="shared" si="4"/>
        <v>1</v>
      </c>
      <c r="N12" s="65">
        <f>VLOOKUP($A12,'Return Data'!$B$7:$R$2292,14,0)</f>
        <v>31.669899999999998</v>
      </c>
      <c r="O12" s="66">
        <f t="shared" si="5"/>
        <v>1</v>
      </c>
      <c r="P12" s="65">
        <f>VLOOKUP($A12,'Return Data'!$B$7:$R$2292,15,0)</f>
        <v>20.014299999999999</v>
      </c>
      <c r="Q12" s="66">
        <f t="shared" si="6"/>
        <v>1</v>
      </c>
      <c r="R12" s="65">
        <f>VLOOKUP($A12,'Return Data'!$B$7:$R$2292,16,0)</f>
        <v>10.61</v>
      </c>
      <c r="S12" s="67">
        <f t="shared" si="7"/>
        <v>4</v>
      </c>
    </row>
    <row r="13" spans="1:20" x14ac:dyDescent="0.3">
      <c r="A13" s="63" t="s">
        <v>1528</v>
      </c>
      <c r="B13" s="64">
        <f>VLOOKUP($A13,'Return Data'!$B$7:$R$2292,3,0)</f>
        <v>44679</v>
      </c>
      <c r="C13" s="65">
        <f>VLOOKUP($A13,'Return Data'!$B$7:$R$2292,4,0)</f>
        <v>23.676100000000002</v>
      </c>
      <c r="D13" s="65">
        <f>VLOOKUP($A13,'Return Data'!$B$7:$R$2292,10,0)</f>
        <v>7.4699</v>
      </c>
      <c r="E13" s="66">
        <f t="shared" si="0"/>
        <v>1</v>
      </c>
      <c r="F13" s="65">
        <f>VLOOKUP($A13,'Return Data'!$B$7:$R$2292,11,0)</f>
        <v>2.0512000000000001</v>
      </c>
      <c r="G13" s="66">
        <f t="shared" si="1"/>
        <v>3</v>
      </c>
      <c r="H13" s="65">
        <f>VLOOKUP($A13,'Return Data'!$B$7:$R$2292,12,0)</f>
        <v>5.7201000000000004</v>
      </c>
      <c r="I13" s="66">
        <f t="shared" si="2"/>
        <v>5</v>
      </c>
      <c r="J13" s="65">
        <f>VLOOKUP($A13,'Return Data'!$B$7:$R$2292,13,0)</f>
        <v>6.8672000000000004</v>
      </c>
      <c r="K13" s="66">
        <f t="shared" si="3"/>
        <v>9</v>
      </c>
      <c r="L13" s="65">
        <f>VLOOKUP($A13,'Return Data'!$B$7:$R$2292,17,0)</f>
        <v>12.7439</v>
      </c>
      <c r="M13" s="66">
        <f t="shared" si="4"/>
        <v>8</v>
      </c>
      <c r="N13" s="65">
        <f>VLOOKUP($A13,'Return Data'!$B$7:$R$2292,14,0)</f>
        <v>8.7477999999999998</v>
      </c>
      <c r="O13" s="66">
        <f t="shared" si="5"/>
        <v>7</v>
      </c>
      <c r="P13" s="65">
        <f>VLOOKUP($A13,'Return Data'!$B$7:$R$2292,15,0)</f>
        <v>7.9523000000000001</v>
      </c>
      <c r="Q13" s="66">
        <f t="shared" si="6"/>
        <v>7</v>
      </c>
      <c r="R13" s="65">
        <f>VLOOKUP($A13,'Return Data'!$B$7:$R$2292,16,0)</f>
        <v>9.1378000000000004</v>
      </c>
      <c r="S13" s="67">
        <f t="shared" si="7"/>
        <v>7</v>
      </c>
    </row>
    <row r="14" spans="1:20" x14ac:dyDescent="0.3">
      <c r="A14" s="63" t="s">
        <v>1201</v>
      </c>
      <c r="B14" s="64">
        <f>VLOOKUP($A14,'Return Data'!$B$7:$R$2292,3,0)</f>
        <v>44679</v>
      </c>
      <c r="C14" s="65">
        <f>VLOOKUP($A14,'Return Data'!$B$7:$R$2292,4,0)</f>
        <v>37.824599999999997</v>
      </c>
      <c r="D14" s="65">
        <f>VLOOKUP($A14,'Return Data'!$B$7:$R$2292,10,0)</f>
        <v>2.4129999999999998</v>
      </c>
      <c r="E14" s="66">
        <f t="shared" si="0"/>
        <v>4</v>
      </c>
      <c r="F14" s="65">
        <f>VLOOKUP($A14,'Return Data'!$B$7:$R$2292,11,0)</f>
        <v>1.8608</v>
      </c>
      <c r="G14" s="66">
        <f t="shared" si="1"/>
        <v>4</v>
      </c>
      <c r="H14" s="65">
        <f>VLOOKUP($A14,'Return Data'!$B$7:$R$2292,12,0)</f>
        <v>5.6695000000000002</v>
      </c>
      <c r="I14" s="66">
        <f t="shared" si="2"/>
        <v>6</v>
      </c>
      <c r="J14" s="65">
        <f>VLOOKUP($A14,'Return Data'!$B$7:$R$2292,13,0)</f>
        <v>13.0946</v>
      </c>
      <c r="K14" s="66">
        <f t="shared" si="3"/>
        <v>5</v>
      </c>
      <c r="L14" s="65">
        <f>VLOOKUP($A14,'Return Data'!$B$7:$R$2292,17,0)</f>
        <v>16.361000000000001</v>
      </c>
      <c r="M14" s="66">
        <f t="shared" si="4"/>
        <v>7</v>
      </c>
      <c r="N14" s="65">
        <f>VLOOKUP($A14,'Return Data'!$B$7:$R$2292,14,0)</f>
        <v>12.448499999999999</v>
      </c>
      <c r="O14" s="66">
        <f t="shared" si="5"/>
        <v>5</v>
      </c>
      <c r="P14" s="65">
        <f>VLOOKUP($A14,'Return Data'!$B$7:$R$2292,15,0)</f>
        <v>9.2411999999999992</v>
      </c>
      <c r="Q14" s="66">
        <f t="shared" si="6"/>
        <v>5</v>
      </c>
      <c r="R14" s="65">
        <f>VLOOKUP($A14,'Return Data'!$B$7:$R$2292,16,0)</f>
        <v>8.4398999999999997</v>
      </c>
      <c r="S14" s="67">
        <f t="shared" si="7"/>
        <v>9</v>
      </c>
    </row>
    <row r="15" spans="1:20" x14ac:dyDescent="0.3">
      <c r="A15" s="63" t="s">
        <v>1203</v>
      </c>
      <c r="B15" s="64">
        <f>VLOOKUP($A15,'Return Data'!$B$7:$R$2292,3,0)</f>
        <v>44679</v>
      </c>
      <c r="C15" s="65">
        <f>VLOOKUP($A15,'Return Data'!$B$7:$R$2292,4,0)</f>
        <v>15.4954</v>
      </c>
      <c r="D15" s="65">
        <f>VLOOKUP($A15,'Return Data'!$B$7:$R$2292,10,0)</f>
        <v>1.1647000000000001</v>
      </c>
      <c r="E15" s="66">
        <f t="shared" si="0"/>
        <v>5</v>
      </c>
      <c r="F15" s="65">
        <f>VLOOKUP($A15,'Return Data'!$B$7:$R$2292,11,0)</f>
        <v>0.78510000000000002</v>
      </c>
      <c r="G15" s="66">
        <f t="shared" si="1"/>
        <v>5</v>
      </c>
      <c r="H15" s="65">
        <f>VLOOKUP($A15,'Return Data'!$B$7:$R$2292,12,0)</f>
        <v>7.5621</v>
      </c>
      <c r="I15" s="66">
        <f t="shared" si="2"/>
        <v>3</v>
      </c>
      <c r="J15" s="65">
        <f>VLOOKUP($A15,'Return Data'!$B$7:$R$2292,13,0)</f>
        <v>15.196300000000001</v>
      </c>
      <c r="K15" s="66">
        <f t="shared" si="3"/>
        <v>3</v>
      </c>
      <c r="L15" s="65"/>
      <c r="M15" s="66"/>
      <c r="N15" s="65"/>
      <c r="O15" s="66"/>
      <c r="P15" s="65"/>
      <c r="Q15" s="66"/>
      <c r="R15" s="65">
        <f>VLOOKUP($A15,'Return Data'!$B$7:$R$2292,16,0)</f>
        <v>22.5853</v>
      </c>
      <c r="S15" s="67">
        <f t="shared" si="7"/>
        <v>1</v>
      </c>
    </row>
    <row r="16" spans="1:20" x14ac:dyDescent="0.3">
      <c r="A16" s="63" t="s">
        <v>1205</v>
      </c>
      <c r="B16" s="64">
        <f>VLOOKUP($A16,'Return Data'!$B$7:$R$2292,3,0)</f>
        <v>44679</v>
      </c>
      <c r="C16" s="65">
        <f>VLOOKUP($A16,'Return Data'!$B$7:$R$2292,4,0)</f>
        <v>43.284599999999998</v>
      </c>
      <c r="D16" s="65">
        <f>VLOOKUP($A16,'Return Data'!$B$7:$R$2292,10,0)</f>
        <v>-0.3488</v>
      </c>
      <c r="E16" s="66">
        <f t="shared" si="0"/>
        <v>8</v>
      </c>
      <c r="F16" s="65">
        <f>VLOOKUP($A16,'Return Data'!$B$7:$R$2292,11,0)</f>
        <v>-1.9540999999999999</v>
      </c>
      <c r="G16" s="66">
        <f t="shared" si="1"/>
        <v>7</v>
      </c>
      <c r="H16" s="65">
        <f>VLOOKUP($A16,'Return Data'!$B$7:$R$2292,12,0)</f>
        <v>2.9123000000000001</v>
      </c>
      <c r="I16" s="66">
        <f t="shared" si="2"/>
        <v>9</v>
      </c>
      <c r="J16" s="65">
        <f>VLOOKUP($A16,'Return Data'!$B$7:$R$2292,13,0)</f>
        <v>7.4843999999999999</v>
      </c>
      <c r="K16" s="66">
        <f t="shared" si="3"/>
        <v>8</v>
      </c>
      <c r="L16" s="65">
        <f>VLOOKUP($A16,'Return Data'!$B$7:$R$2292,17,0)</f>
        <v>17.5412</v>
      </c>
      <c r="M16" s="66">
        <f>RANK(L16,L$8:L$16,0)</f>
        <v>6</v>
      </c>
      <c r="N16" s="65">
        <f>VLOOKUP($A16,'Return Data'!$B$7:$R$2292,14,0)</f>
        <v>8.6473999999999993</v>
      </c>
      <c r="O16" s="66">
        <f>RANK(N16,N$8:N$16,0)</f>
        <v>8</v>
      </c>
      <c r="P16" s="65">
        <f>VLOOKUP($A16,'Return Data'!$B$7:$R$2292,15,0)</f>
        <v>6.5438999999999998</v>
      </c>
      <c r="Q16" s="66">
        <f>RANK(P16,P$8:P$16,0)</f>
        <v>8</v>
      </c>
      <c r="R16" s="65">
        <f>VLOOKUP($A16,'Return Data'!$B$7:$R$2292,16,0)</f>
        <v>11.582100000000001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2.209422222222222</v>
      </c>
      <c r="E18" s="74"/>
      <c r="F18" s="75">
        <f>AVERAGE(F8:F16)</f>
        <v>1.3155666666666666</v>
      </c>
      <c r="G18" s="74"/>
      <c r="H18" s="75">
        <f>AVERAGE(H8:H16)</f>
        <v>8.4293222222222219</v>
      </c>
      <c r="I18" s="74"/>
      <c r="J18" s="75">
        <f>AVERAGE(J8:J16)</f>
        <v>16.559811111111109</v>
      </c>
      <c r="K18" s="74"/>
      <c r="L18" s="75">
        <f>AVERAGE(L8:L16)</f>
        <v>27.123187499999997</v>
      </c>
      <c r="M18" s="74"/>
      <c r="N18" s="75">
        <f>AVERAGE(N8:N16)</f>
        <v>15.063149999999998</v>
      </c>
      <c r="O18" s="74"/>
      <c r="P18" s="75">
        <f>AVERAGE(P8:P16)</f>
        <v>11.009699999999997</v>
      </c>
      <c r="Q18" s="74"/>
      <c r="R18" s="75">
        <f>AVERAGE(R8:R16)</f>
        <v>12.43221111111111</v>
      </c>
      <c r="S18" s="76"/>
    </row>
    <row r="19" spans="1:19" x14ac:dyDescent="0.3">
      <c r="A19" s="73" t="s">
        <v>28</v>
      </c>
      <c r="B19" s="74"/>
      <c r="C19" s="74"/>
      <c r="D19" s="75">
        <f>MIN(D8:D16)</f>
        <v>-1.7810999999999999</v>
      </c>
      <c r="E19" s="74"/>
      <c r="F19" s="75">
        <f>MIN(F8:F16)</f>
        <v>-5.3577000000000004</v>
      </c>
      <c r="G19" s="74"/>
      <c r="H19" s="75">
        <f>MIN(H8:H16)</f>
        <v>2.9123000000000001</v>
      </c>
      <c r="I19" s="74"/>
      <c r="J19" s="75">
        <f>MIN(J8:J16)</f>
        <v>6.8672000000000004</v>
      </c>
      <c r="K19" s="74"/>
      <c r="L19" s="75">
        <f>MIN(L8:L16)</f>
        <v>12.7439</v>
      </c>
      <c r="M19" s="74"/>
      <c r="N19" s="75">
        <f>MIN(N8:N16)</f>
        <v>8.6473999999999993</v>
      </c>
      <c r="O19" s="74"/>
      <c r="P19" s="75">
        <f>MIN(P8:P16)</f>
        <v>6.5438999999999998</v>
      </c>
      <c r="Q19" s="74"/>
      <c r="R19" s="75">
        <f>MIN(R8:R16)</f>
        <v>8.4398999999999997</v>
      </c>
      <c r="S19" s="76"/>
    </row>
    <row r="20" spans="1:19" ht="15" thickBot="1" x14ac:dyDescent="0.35">
      <c r="A20" s="77" t="s">
        <v>29</v>
      </c>
      <c r="B20" s="78"/>
      <c r="C20" s="78"/>
      <c r="D20" s="79">
        <f>MAX(D8:D16)</f>
        <v>7.4699</v>
      </c>
      <c r="E20" s="78"/>
      <c r="F20" s="79">
        <f>MAX(F8:F16)</f>
        <v>11.4793</v>
      </c>
      <c r="G20" s="78"/>
      <c r="H20" s="79">
        <f>MAX(H8:H16)</f>
        <v>20.1203</v>
      </c>
      <c r="I20" s="78"/>
      <c r="J20" s="79">
        <f>MAX(J8:J16)</f>
        <v>35.873899999999999</v>
      </c>
      <c r="K20" s="78"/>
      <c r="L20" s="79">
        <f>MAX(L8:L16)</f>
        <v>56.686599999999999</v>
      </c>
      <c r="M20" s="78"/>
      <c r="N20" s="79">
        <f>MAX(N8:N16)</f>
        <v>31.669899999999998</v>
      </c>
      <c r="O20" s="78"/>
      <c r="P20" s="79">
        <f>MAX(P8:P16)</f>
        <v>20.014299999999999</v>
      </c>
      <c r="Q20" s="78"/>
      <c r="R20" s="79">
        <f>MAX(R8:R16)</f>
        <v>22.5853</v>
      </c>
      <c r="S20" s="80"/>
    </row>
    <row r="21" spans="1:19" x14ac:dyDescent="0.3">
      <c r="A21" s="112" t="s">
        <v>430</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540</v>
      </c>
      <c r="B8" s="64">
        <f>VLOOKUP($A8,'Return Data'!$B$7:$R$2292,3,0)</f>
        <v>44679</v>
      </c>
      <c r="C8" s="65">
        <f>VLOOKUP($A8,'Return Data'!$B$7:$R$2292,4,0)</f>
        <v>78.87</v>
      </c>
      <c r="D8" s="65">
        <f>VLOOKUP($A8,'Return Data'!$B$7:$R$2292,10,0)</f>
        <v>0.40739999999999998</v>
      </c>
      <c r="E8" s="66">
        <f t="shared" ref="E8:E16" si="0">RANK(D8,D$8:D$16,0)</f>
        <v>8</v>
      </c>
      <c r="F8" s="65">
        <f>VLOOKUP($A8,'Return Data'!$B$7:$R$2292,11,0)</f>
        <v>-1.597</v>
      </c>
      <c r="G8" s="66">
        <f t="shared" ref="G8:G16" si="1">RANK(F8,F$8:F$16,0)</f>
        <v>8</v>
      </c>
      <c r="H8" s="65">
        <f>VLOOKUP($A8,'Return Data'!$B$7:$R$2292,12,0)</f>
        <v>3.0846</v>
      </c>
      <c r="I8" s="66">
        <f t="shared" ref="I8:I16" si="2">RANK(H8,H$8:H$16,0)</f>
        <v>9</v>
      </c>
      <c r="J8" s="65">
        <f>VLOOKUP($A8,'Return Data'!$B$7:$R$2292,13,0)</f>
        <v>9.9232999999999993</v>
      </c>
      <c r="K8" s="66">
        <f t="shared" ref="K8:K16" si="3">RANK(J8,J$8:J$16,0)</f>
        <v>6</v>
      </c>
      <c r="L8" s="65">
        <f>VLOOKUP($A8,'Return Data'!$B$7:$R$2292,17,0)</f>
        <v>23.309899999999999</v>
      </c>
      <c r="M8" s="66">
        <f>RANK(L8,L$8:L$16,0)</f>
        <v>3</v>
      </c>
      <c r="N8" s="65">
        <f>VLOOKUP($A8,'Return Data'!$B$7:$R$2292,14,0)</f>
        <v>12.197100000000001</v>
      </c>
      <c r="O8" s="66">
        <f>RANK(N8,N$8:N$16,0)</f>
        <v>5</v>
      </c>
      <c r="P8" s="65">
        <f>VLOOKUP($A8,'Return Data'!$B$7:$R$2292,15,0)</f>
        <v>9.3641000000000005</v>
      </c>
      <c r="Q8" s="66">
        <f>RANK(P8,P$8:P$16,0)</f>
        <v>4</v>
      </c>
      <c r="R8" s="65">
        <f>VLOOKUP($A8,'Return Data'!$B$7:$R$2292,16,0)</f>
        <v>12.0174</v>
      </c>
      <c r="S8" s="67">
        <f>RANK(R8,R$8:R$16,0)</f>
        <v>5</v>
      </c>
    </row>
    <row r="9" spans="1:20" x14ac:dyDescent="0.3">
      <c r="A9" s="63" t="s">
        <v>542</v>
      </c>
      <c r="B9" s="64">
        <f>VLOOKUP($A9,'Return Data'!$B$7:$R$2292,3,0)</f>
        <v>44679</v>
      </c>
      <c r="C9" s="65">
        <f>VLOOKUP($A9,'Return Data'!$B$7:$R$2292,4,0)</f>
        <v>310.42099999999999</v>
      </c>
      <c r="D9" s="65">
        <f>VLOOKUP($A9,'Return Data'!$B$7:$R$2292,10,0)</f>
        <v>3.4447000000000001</v>
      </c>
      <c r="E9" s="66">
        <f t="shared" si="0"/>
        <v>1</v>
      </c>
      <c r="F9" s="65">
        <f>VLOOKUP($A9,'Return Data'!$B$7:$R$2292,11,0)</f>
        <v>4.3613999999999997</v>
      </c>
      <c r="G9" s="66">
        <f t="shared" si="1"/>
        <v>1</v>
      </c>
      <c r="H9" s="65">
        <f>VLOOKUP($A9,'Return Data'!$B$7:$R$2292,12,0)</f>
        <v>12.9391</v>
      </c>
      <c r="I9" s="66">
        <f t="shared" si="2"/>
        <v>1</v>
      </c>
      <c r="J9" s="65">
        <f>VLOOKUP($A9,'Return Data'!$B$7:$R$2292,13,0)</f>
        <v>25.072900000000001</v>
      </c>
      <c r="K9" s="66">
        <f t="shared" si="3"/>
        <v>1</v>
      </c>
      <c r="L9" s="65">
        <f>VLOOKUP($A9,'Return Data'!$B$7:$R$2292,17,0)</f>
        <v>36.647799999999997</v>
      </c>
      <c r="M9" s="66">
        <f t="shared" ref="M9:M16" si="4">RANK(L9,L$8:L$16,0)</f>
        <v>1</v>
      </c>
      <c r="N9" s="65">
        <f>VLOOKUP($A9,'Return Data'!$B$7:$R$2292,14,0)</f>
        <v>14.340199999999999</v>
      </c>
      <c r="O9" s="66">
        <f t="shared" ref="O9:O16" si="5">RANK(N9,N$8:N$16,0)</f>
        <v>1</v>
      </c>
      <c r="P9" s="65">
        <f>VLOOKUP($A9,'Return Data'!$B$7:$R$2292,15,0)</f>
        <v>11.8413</v>
      </c>
      <c r="Q9" s="66">
        <f t="shared" ref="Q9:Q14" si="6">RANK(P9,P$8:P$16,0)</f>
        <v>1</v>
      </c>
      <c r="R9" s="65">
        <f>VLOOKUP($A9,'Return Data'!$B$7:$R$2292,16,0)</f>
        <v>14.322800000000001</v>
      </c>
      <c r="S9" s="67">
        <f t="shared" ref="S9:S16" si="7">RANK(R9,R$8:R$16,0)</f>
        <v>2</v>
      </c>
    </row>
    <row r="10" spans="1:20" x14ac:dyDescent="0.3">
      <c r="A10" s="63" t="s">
        <v>544</v>
      </c>
      <c r="B10" s="64">
        <f>VLOOKUP($A10,'Return Data'!$B$7:$R$2292,3,0)</f>
        <v>44679</v>
      </c>
      <c r="C10" s="65">
        <f>VLOOKUP($A10,'Return Data'!$B$7:$R$2292,4,0)</f>
        <v>54.5</v>
      </c>
      <c r="D10" s="65">
        <f>VLOOKUP($A10,'Return Data'!$B$7:$R$2292,10,0)</f>
        <v>1.5653999999999999</v>
      </c>
      <c r="E10" s="66">
        <f t="shared" si="0"/>
        <v>3</v>
      </c>
      <c r="F10" s="65">
        <f>VLOOKUP($A10,'Return Data'!$B$7:$R$2292,11,0)</f>
        <v>1.5843</v>
      </c>
      <c r="G10" s="66">
        <f t="shared" si="1"/>
        <v>3</v>
      </c>
      <c r="H10" s="65">
        <f>VLOOKUP($A10,'Return Data'!$B$7:$R$2292,12,0)</f>
        <v>7.7287999999999997</v>
      </c>
      <c r="I10" s="66">
        <f t="shared" si="2"/>
        <v>2</v>
      </c>
      <c r="J10" s="65">
        <f>VLOOKUP($A10,'Return Data'!$B$7:$R$2292,13,0)</f>
        <v>12.0938</v>
      </c>
      <c r="K10" s="66">
        <f t="shared" si="3"/>
        <v>3</v>
      </c>
      <c r="L10" s="65">
        <f>VLOOKUP($A10,'Return Data'!$B$7:$R$2292,17,0)</f>
        <v>24.767700000000001</v>
      </c>
      <c r="M10" s="66">
        <f t="shared" si="4"/>
        <v>2</v>
      </c>
      <c r="N10" s="65">
        <f>VLOOKUP($A10,'Return Data'!$B$7:$R$2292,14,0)</f>
        <v>12.5686</v>
      </c>
      <c r="O10" s="66">
        <f t="shared" si="5"/>
        <v>3</v>
      </c>
      <c r="P10" s="65">
        <f>VLOOKUP($A10,'Return Data'!$B$7:$R$2292,15,0)</f>
        <v>11.161199999999999</v>
      </c>
      <c r="Q10" s="66">
        <f t="shared" si="6"/>
        <v>2</v>
      </c>
      <c r="R10" s="65">
        <f>VLOOKUP($A10,'Return Data'!$B$7:$R$2292,16,0)</f>
        <v>13.100199999999999</v>
      </c>
      <c r="S10" s="67">
        <f t="shared" si="7"/>
        <v>3</v>
      </c>
    </row>
    <row r="11" spans="1:20" x14ac:dyDescent="0.3">
      <c r="A11" s="63" t="s">
        <v>545</v>
      </c>
      <c r="B11" s="64">
        <f>VLOOKUP($A11,'Return Data'!$B$7:$R$2292,3,0)</f>
        <v>44679</v>
      </c>
      <c r="C11" s="65">
        <f>VLOOKUP($A11,'Return Data'!$B$7:$R$2292,4,0)</f>
        <v>10.9323</v>
      </c>
      <c r="D11" s="65">
        <f>VLOOKUP($A11,'Return Data'!$B$7:$R$2292,10,0)</f>
        <v>-3.8868</v>
      </c>
      <c r="E11" s="66">
        <f t="shared" si="0"/>
        <v>9</v>
      </c>
      <c r="F11" s="65">
        <f>VLOOKUP($A11,'Return Data'!$B$7:$R$2292,11,0)</f>
        <v>-4.4779999999999998</v>
      </c>
      <c r="G11" s="66">
        <f t="shared" si="1"/>
        <v>9</v>
      </c>
      <c r="H11" s="65">
        <f>VLOOKUP($A11,'Return Data'!$B$7:$R$2292,12,0)</f>
        <v>5.4305000000000003</v>
      </c>
      <c r="I11" s="66">
        <f t="shared" si="2"/>
        <v>4</v>
      </c>
      <c r="J11" s="65">
        <f>VLOOKUP($A11,'Return Data'!$B$7:$R$2292,13,0)</f>
        <v>11.6076</v>
      </c>
      <c r="K11" s="66">
        <f t="shared" si="3"/>
        <v>4</v>
      </c>
      <c r="L11" s="65">
        <f>VLOOKUP($A11,'Return Data'!$B$7:$R$2292,17,0)</f>
        <v>14.6709</v>
      </c>
      <c r="M11" s="66">
        <f t="shared" si="4"/>
        <v>9</v>
      </c>
      <c r="N11" s="65"/>
      <c r="O11" s="66"/>
      <c r="P11" s="65"/>
      <c r="Q11" s="66"/>
      <c r="R11" s="65">
        <f>VLOOKUP($A11,'Return Data'!$B$7:$R$2292,16,0)</f>
        <v>3.9064999999999999</v>
      </c>
      <c r="S11" s="67">
        <f t="shared" si="7"/>
        <v>9</v>
      </c>
    </row>
    <row r="12" spans="1:20" x14ac:dyDescent="0.3">
      <c r="A12" s="63" t="s">
        <v>547</v>
      </c>
      <c r="B12" s="64">
        <f>VLOOKUP($A12,'Return Data'!$B$7:$R$2292,3,0)</f>
        <v>44679</v>
      </c>
      <c r="C12" s="65">
        <f>VLOOKUP($A12,'Return Data'!$B$7:$R$2292,4,0)</f>
        <v>14.968</v>
      </c>
      <c r="D12" s="65">
        <f>VLOOKUP($A12,'Return Data'!$B$7:$R$2292,10,0)</f>
        <v>0.53059999999999996</v>
      </c>
      <c r="E12" s="66">
        <f t="shared" si="0"/>
        <v>6</v>
      </c>
      <c r="F12" s="65">
        <f>VLOOKUP($A12,'Return Data'!$B$7:$R$2292,11,0)</f>
        <v>-0.31969999999999998</v>
      </c>
      <c r="G12" s="66">
        <f t="shared" si="1"/>
        <v>4</v>
      </c>
      <c r="H12" s="65">
        <f>VLOOKUP($A12,'Return Data'!$B$7:$R$2292,12,0)</f>
        <v>4.4085000000000001</v>
      </c>
      <c r="I12" s="66">
        <f t="shared" si="2"/>
        <v>5</v>
      </c>
      <c r="J12" s="65">
        <f>VLOOKUP($A12,'Return Data'!$B$7:$R$2292,13,0)</f>
        <v>9.5594000000000001</v>
      </c>
      <c r="K12" s="66">
        <f t="shared" si="3"/>
        <v>7</v>
      </c>
      <c r="L12" s="65">
        <f>VLOOKUP($A12,'Return Data'!$B$7:$R$2292,17,0)</f>
        <v>22.069400000000002</v>
      </c>
      <c r="M12" s="66">
        <f t="shared" si="4"/>
        <v>6</v>
      </c>
      <c r="N12" s="65">
        <f>VLOOKUP($A12,'Return Data'!$B$7:$R$2292,14,0)</f>
        <v>12.344900000000001</v>
      </c>
      <c r="O12" s="66">
        <f t="shared" si="5"/>
        <v>4</v>
      </c>
      <c r="P12" s="65"/>
      <c r="Q12" s="66"/>
      <c r="R12" s="65">
        <f>VLOOKUP($A12,'Return Data'!$B$7:$R$2292,16,0)</f>
        <v>11.3969</v>
      </c>
      <c r="S12" s="67">
        <f t="shared" si="7"/>
        <v>7</v>
      </c>
    </row>
    <row r="13" spans="1:20" x14ac:dyDescent="0.3">
      <c r="A13" s="63" t="s">
        <v>549</v>
      </c>
      <c r="B13" s="64">
        <f>VLOOKUP($A13,'Return Data'!$B$7:$R$2292,3,0)</f>
        <v>44679</v>
      </c>
      <c r="C13" s="65">
        <f>VLOOKUP($A13,'Return Data'!$B$7:$R$2292,4,0)</f>
        <v>34.158999999999999</v>
      </c>
      <c r="D13" s="65">
        <f>VLOOKUP($A13,'Return Data'!$B$7:$R$2292,10,0)</f>
        <v>0.96360000000000001</v>
      </c>
      <c r="E13" s="66">
        <f t="shared" si="0"/>
        <v>4</v>
      </c>
      <c r="F13" s="65">
        <f>VLOOKUP($A13,'Return Data'!$B$7:$R$2292,11,0)</f>
        <v>-0.93100000000000005</v>
      </c>
      <c r="G13" s="66">
        <f t="shared" si="1"/>
        <v>7</v>
      </c>
      <c r="H13" s="65">
        <f>VLOOKUP($A13,'Return Data'!$B$7:$R$2292,12,0)</f>
        <v>3.6095000000000002</v>
      </c>
      <c r="I13" s="66">
        <f t="shared" si="2"/>
        <v>7</v>
      </c>
      <c r="J13" s="65">
        <f>VLOOKUP($A13,'Return Data'!$B$7:$R$2292,13,0)</f>
        <v>7.6178999999999997</v>
      </c>
      <c r="K13" s="66">
        <f t="shared" si="3"/>
        <v>8</v>
      </c>
      <c r="L13" s="65">
        <f>VLOOKUP($A13,'Return Data'!$B$7:$R$2292,17,0)</f>
        <v>15.0337</v>
      </c>
      <c r="M13" s="66">
        <f t="shared" si="4"/>
        <v>8</v>
      </c>
      <c r="N13" s="65">
        <f>VLOOKUP($A13,'Return Data'!$B$7:$R$2292,14,0)</f>
        <v>9.7263000000000002</v>
      </c>
      <c r="O13" s="66">
        <f t="shared" si="5"/>
        <v>7</v>
      </c>
      <c r="P13" s="65">
        <f>VLOOKUP($A13,'Return Data'!$B$7:$R$2292,15,0)</f>
        <v>8.67</v>
      </c>
      <c r="Q13" s="66">
        <f t="shared" si="6"/>
        <v>5</v>
      </c>
      <c r="R13" s="65">
        <f>VLOOKUP($A13,'Return Data'!$B$7:$R$2292,16,0)</f>
        <v>11.842599999999999</v>
      </c>
      <c r="S13" s="67">
        <f t="shared" si="7"/>
        <v>6</v>
      </c>
    </row>
    <row r="14" spans="1:20" x14ac:dyDescent="0.3">
      <c r="A14" s="63" t="s">
        <v>552</v>
      </c>
      <c r="B14" s="64">
        <f>VLOOKUP($A14,'Return Data'!$B$7:$R$2292,3,0)</f>
        <v>44679</v>
      </c>
      <c r="C14" s="65">
        <f>VLOOKUP($A14,'Return Data'!$B$7:$R$2292,4,0)</f>
        <v>131.34209999999999</v>
      </c>
      <c r="D14" s="65">
        <f>VLOOKUP($A14,'Return Data'!$B$7:$R$2292,10,0)</f>
        <v>0.78420000000000001</v>
      </c>
      <c r="E14" s="66">
        <f t="shared" si="0"/>
        <v>5</v>
      </c>
      <c r="F14" s="65">
        <f>VLOOKUP($A14,'Return Data'!$B$7:$R$2292,11,0)</f>
        <v>-0.66810000000000003</v>
      </c>
      <c r="G14" s="66">
        <f t="shared" si="1"/>
        <v>5</v>
      </c>
      <c r="H14" s="65">
        <f>VLOOKUP($A14,'Return Data'!$B$7:$R$2292,12,0)</f>
        <v>3.49</v>
      </c>
      <c r="I14" s="66">
        <f t="shared" si="2"/>
        <v>8</v>
      </c>
      <c r="J14" s="65">
        <f>VLOOKUP($A14,'Return Data'!$B$7:$R$2292,13,0)</f>
        <v>11.460900000000001</v>
      </c>
      <c r="K14" s="66">
        <f t="shared" si="3"/>
        <v>5</v>
      </c>
      <c r="L14" s="65">
        <f>VLOOKUP($A14,'Return Data'!$B$7:$R$2292,17,0)</f>
        <v>22.9053</v>
      </c>
      <c r="M14" s="66">
        <f t="shared" si="4"/>
        <v>5</v>
      </c>
      <c r="N14" s="65">
        <f>VLOOKUP($A14,'Return Data'!$B$7:$R$2292,14,0)</f>
        <v>11.2354</v>
      </c>
      <c r="O14" s="66">
        <f t="shared" si="5"/>
        <v>6</v>
      </c>
      <c r="P14" s="65">
        <f>VLOOKUP($A14,'Return Data'!$B$7:$R$2292,15,0)</f>
        <v>9.9497999999999998</v>
      </c>
      <c r="Q14" s="66">
        <f t="shared" si="6"/>
        <v>3</v>
      </c>
      <c r="R14" s="65">
        <f>VLOOKUP($A14,'Return Data'!$B$7:$R$2292,16,0)</f>
        <v>12.17</v>
      </c>
      <c r="S14" s="67">
        <f t="shared" si="7"/>
        <v>4</v>
      </c>
    </row>
    <row r="15" spans="1:20" x14ac:dyDescent="0.3">
      <c r="A15" s="63" t="s">
        <v>553</v>
      </c>
      <c r="B15" s="64">
        <f>VLOOKUP($A15,'Return Data'!$B$7:$R$2292,3,0)</f>
        <v>44679</v>
      </c>
      <c r="C15" s="65">
        <f>VLOOKUP($A15,'Return Data'!$B$7:$R$2292,4,0)</f>
        <v>15.5306</v>
      </c>
      <c r="D15" s="65">
        <f>VLOOKUP($A15,'Return Data'!$B$7:$R$2292,10,0)</f>
        <v>1.7979000000000001</v>
      </c>
      <c r="E15" s="66">
        <f t="shared" si="0"/>
        <v>2</v>
      </c>
      <c r="F15" s="65">
        <f>VLOOKUP($A15,'Return Data'!$B$7:$R$2292,11,0)</f>
        <v>1.6214</v>
      </c>
      <c r="G15" s="66">
        <f t="shared" si="1"/>
        <v>2</v>
      </c>
      <c r="H15" s="65">
        <f>VLOOKUP($A15,'Return Data'!$B$7:$R$2292,12,0)</f>
        <v>7.4946000000000002</v>
      </c>
      <c r="I15" s="66">
        <f t="shared" si="2"/>
        <v>3</v>
      </c>
      <c r="J15" s="65">
        <f>VLOOKUP($A15,'Return Data'!$B$7:$R$2292,13,0)</f>
        <v>13.4556</v>
      </c>
      <c r="K15" s="66">
        <f t="shared" si="3"/>
        <v>2</v>
      </c>
      <c r="L15" s="65">
        <f>VLOOKUP($A15,'Return Data'!$B$7:$R$2292,17,0)</f>
        <v>23.081299999999999</v>
      </c>
      <c r="M15" s="66">
        <f t="shared" si="4"/>
        <v>4</v>
      </c>
      <c r="N15" s="65"/>
      <c r="O15" s="66"/>
      <c r="P15" s="65"/>
      <c r="Q15" s="66"/>
      <c r="R15" s="65">
        <f>VLOOKUP($A15,'Return Data'!$B$7:$R$2292,16,0)</f>
        <v>14.509</v>
      </c>
      <c r="S15" s="67">
        <f t="shared" si="7"/>
        <v>1</v>
      </c>
    </row>
    <row r="16" spans="1:20" x14ac:dyDescent="0.3">
      <c r="A16" s="63" t="s">
        <v>555</v>
      </c>
      <c r="B16" s="64">
        <f>VLOOKUP($A16,'Return Data'!$B$7:$R$2292,3,0)</f>
        <v>44679</v>
      </c>
      <c r="C16" s="65">
        <f>VLOOKUP($A16,'Return Data'!$B$7:$R$2292,4,0)</f>
        <v>15.39</v>
      </c>
      <c r="D16" s="65">
        <f>VLOOKUP($A16,'Return Data'!$B$7:$R$2292,10,0)</f>
        <v>0.45689999999999997</v>
      </c>
      <c r="E16" s="66">
        <f t="shared" si="0"/>
        <v>7</v>
      </c>
      <c r="F16" s="65">
        <f>VLOOKUP($A16,'Return Data'!$B$7:$R$2292,11,0)</f>
        <v>-0.90149999999999997</v>
      </c>
      <c r="G16" s="66">
        <f t="shared" si="1"/>
        <v>6</v>
      </c>
      <c r="H16" s="65">
        <f>VLOOKUP($A16,'Return Data'!$B$7:$R$2292,12,0)</f>
        <v>3.9864999999999999</v>
      </c>
      <c r="I16" s="66">
        <f t="shared" si="2"/>
        <v>6</v>
      </c>
      <c r="J16" s="65">
        <f>VLOOKUP($A16,'Return Data'!$B$7:$R$2292,13,0)</f>
        <v>7.3221999999999996</v>
      </c>
      <c r="K16" s="66">
        <f t="shared" si="3"/>
        <v>9</v>
      </c>
      <c r="L16" s="65">
        <f>VLOOKUP($A16,'Return Data'!$B$7:$R$2292,17,0)</f>
        <v>21.356000000000002</v>
      </c>
      <c r="M16" s="66">
        <f t="shared" si="4"/>
        <v>7</v>
      </c>
      <c r="N16" s="65">
        <f>VLOOKUP($A16,'Return Data'!$B$7:$R$2292,14,0)</f>
        <v>12.7729</v>
      </c>
      <c r="O16" s="66">
        <f t="shared" si="5"/>
        <v>2</v>
      </c>
      <c r="P16" s="65"/>
      <c r="Q16" s="66"/>
      <c r="R16" s="65">
        <f>VLOOKUP($A16,'Return Data'!$B$7:$R$2292,16,0)</f>
        <v>10.4656</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0.67376666666666674</v>
      </c>
      <c r="E18" s="74"/>
      <c r="F18" s="75">
        <f>AVERAGE(F8:F16)</f>
        <v>-0.14757777777777775</v>
      </c>
      <c r="G18" s="74"/>
      <c r="H18" s="75">
        <f>AVERAGE(H8:H16)</f>
        <v>5.7968999999999991</v>
      </c>
      <c r="I18" s="74"/>
      <c r="J18" s="75">
        <f>AVERAGE(J8:J16)</f>
        <v>12.012622222222223</v>
      </c>
      <c r="K18" s="74"/>
      <c r="L18" s="75">
        <f>AVERAGE(L8:L16)</f>
        <v>22.649111111111111</v>
      </c>
      <c r="M18" s="74"/>
      <c r="N18" s="75">
        <f>AVERAGE(N8:N16)</f>
        <v>12.16934285714286</v>
      </c>
      <c r="O18" s="74"/>
      <c r="P18" s="75">
        <f>AVERAGE(P8:P16)</f>
        <v>10.197280000000001</v>
      </c>
      <c r="Q18" s="74"/>
      <c r="R18" s="75">
        <f>AVERAGE(R8:R16)</f>
        <v>11.525666666666668</v>
      </c>
      <c r="S18" s="76"/>
    </row>
    <row r="19" spans="1:19" x14ac:dyDescent="0.3">
      <c r="A19" s="73" t="s">
        <v>28</v>
      </c>
      <c r="B19" s="74"/>
      <c r="C19" s="74"/>
      <c r="D19" s="75">
        <f>MIN(D8:D16)</f>
        <v>-3.8868</v>
      </c>
      <c r="E19" s="74"/>
      <c r="F19" s="75">
        <f>MIN(F8:F16)</f>
        <v>-4.4779999999999998</v>
      </c>
      <c r="G19" s="74"/>
      <c r="H19" s="75">
        <f>MIN(H8:H16)</f>
        <v>3.0846</v>
      </c>
      <c r="I19" s="74"/>
      <c r="J19" s="75">
        <f>MIN(J8:J16)</f>
        <v>7.3221999999999996</v>
      </c>
      <c r="K19" s="74"/>
      <c r="L19" s="75">
        <f>MIN(L8:L16)</f>
        <v>14.6709</v>
      </c>
      <c r="M19" s="74"/>
      <c r="N19" s="75">
        <f>MIN(N8:N16)</f>
        <v>9.7263000000000002</v>
      </c>
      <c r="O19" s="74"/>
      <c r="P19" s="75">
        <f>MIN(P8:P16)</f>
        <v>8.67</v>
      </c>
      <c r="Q19" s="74"/>
      <c r="R19" s="75">
        <f>MIN(R8:R16)</f>
        <v>3.9064999999999999</v>
      </c>
      <c r="S19" s="76"/>
    </row>
    <row r="20" spans="1:19" ht="15" thickBot="1" x14ac:dyDescent="0.35">
      <c r="A20" s="77" t="s">
        <v>29</v>
      </c>
      <c r="B20" s="78"/>
      <c r="C20" s="78"/>
      <c r="D20" s="79">
        <f>MAX(D8:D16)</f>
        <v>3.4447000000000001</v>
      </c>
      <c r="E20" s="78"/>
      <c r="F20" s="79">
        <f>MAX(F8:F16)</f>
        <v>4.3613999999999997</v>
      </c>
      <c r="G20" s="78"/>
      <c r="H20" s="79">
        <f>MAX(H8:H16)</f>
        <v>12.9391</v>
      </c>
      <c r="I20" s="78"/>
      <c r="J20" s="79">
        <f>MAX(J8:J16)</f>
        <v>25.072900000000001</v>
      </c>
      <c r="K20" s="78"/>
      <c r="L20" s="79">
        <f>MAX(L8:L16)</f>
        <v>36.647799999999997</v>
      </c>
      <c r="M20" s="78"/>
      <c r="N20" s="79">
        <f>MAX(N8:N16)</f>
        <v>14.340199999999999</v>
      </c>
      <c r="O20" s="78"/>
      <c r="P20" s="79">
        <f>MAX(P8:P16)</f>
        <v>11.8413</v>
      </c>
      <c r="Q20" s="78"/>
      <c r="R20" s="79">
        <f>MAX(R8:R16)</f>
        <v>14.509</v>
      </c>
      <c r="S20" s="80"/>
    </row>
    <row r="21" spans="1:19" x14ac:dyDescent="0.3">
      <c r="A21" s="112" t="s">
        <v>430</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1498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427</v>
      </c>
      <c r="E6" s="57" t="s">
        <v>10</v>
      </c>
      <c r="F6" s="57" t="s">
        <v>427</v>
      </c>
      <c r="G6" s="57" t="s">
        <v>10</v>
      </c>
      <c r="H6" s="57" t="s">
        <v>427</v>
      </c>
      <c r="I6" s="57" t="s">
        <v>10</v>
      </c>
      <c r="J6" s="57" t="s">
        <v>427</v>
      </c>
      <c r="K6" s="57" t="s">
        <v>10</v>
      </c>
      <c r="L6" s="57" t="s">
        <v>428</v>
      </c>
      <c r="M6" s="57" t="s">
        <v>10</v>
      </c>
      <c r="N6" s="57" t="s">
        <v>428</v>
      </c>
      <c r="O6" s="57" t="s">
        <v>10</v>
      </c>
      <c r="P6" s="57" t="s">
        <v>428</v>
      </c>
      <c r="Q6" s="57" t="s">
        <v>10</v>
      </c>
      <c r="R6" s="57" t="s">
        <v>428</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539</v>
      </c>
      <c r="B8" s="64">
        <f>VLOOKUP($A8,'Return Data'!$B$7:$R$2292,3,0)</f>
        <v>44679</v>
      </c>
      <c r="C8" s="65">
        <f>VLOOKUP($A8,'Return Data'!$B$7:$R$2292,4,0)</f>
        <v>72.13</v>
      </c>
      <c r="D8" s="65">
        <f>VLOOKUP($A8,'Return Data'!$B$7:$R$2292,10,0)</f>
        <v>6.9400000000000003E-2</v>
      </c>
      <c r="E8" s="66">
        <f t="shared" ref="E8:E16" si="0">RANK(D8,D$8:D$16,0)</f>
        <v>7</v>
      </c>
      <c r="F8" s="65">
        <f>VLOOKUP($A8,'Return Data'!$B$7:$R$2292,11,0)</f>
        <v>-2.2364000000000002</v>
      </c>
      <c r="G8" s="66">
        <f t="shared" ref="G8:G16" si="1">RANK(F8,F$8:F$16,0)</f>
        <v>8</v>
      </c>
      <c r="H8" s="65">
        <f>VLOOKUP($A8,'Return Data'!$B$7:$R$2292,12,0)</f>
        <v>2.0948000000000002</v>
      </c>
      <c r="I8" s="66">
        <f t="shared" ref="I8:I16" si="2">RANK(H8,H$8:H$16,0)</f>
        <v>9</v>
      </c>
      <c r="J8" s="65">
        <f>VLOOKUP($A8,'Return Data'!$B$7:$R$2292,13,0)</f>
        <v>8.5313999999999997</v>
      </c>
      <c r="K8" s="66">
        <f t="shared" ref="K8:K16" si="3">RANK(J8,J$8:J$16,0)</f>
        <v>6</v>
      </c>
      <c r="L8" s="65">
        <f>VLOOKUP($A8,'Return Data'!$B$7:$R$2292,17,0)</f>
        <v>21.826000000000001</v>
      </c>
      <c r="M8" s="66">
        <f t="shared" ref="M8:M16" si="4">RANK(L8,L$8:L$16,0)</f>
        <v>3</v>
      </c>
      <c r="N8" s="65">
        <f>VLOOKUP($A8,'Return Data'!$B$7:$R$2292,14,0)</f>
        <v>10.9061</v>
      </c>
      <c r="O8" s="66">
        <f>RANK(N8,N$8:N$16,0)</f>
        <v>5</v>
      </c>
      <c r="P8" s="65">
        <f>VLOOKUP($A8,'Return Data'!$B$7:$R$2292,15,0)</f>
        <v>8.0970999999999993</v>
      </c>
      <c r="Q8" s="66">
        <f>RANK(P8,P$8:P$16,0)</f>
        <v>4</v>
      </c>
      <c r="R8" s="65">
        <f>VLOOKUP($A8,'Return Data'!$B$7:$R$2292,16,0)</f>
        <v>9.3872</v>
      </c>
      <c r="S8" s="67">
        <f t="shared" ref="S8:S16" si="5">RANK(R8,R$8:R$16,0)</f>
        <v>8</v>
      </c>
    </row>
    <row r="9" spans="1:20" x14ac:dyDescent="0.3">
      <c r="A9" s="63" t="s">
        <v>541</v>
      </c>
      <c r="B9" s="64">
        <f>VLOOKUP($A9,'Return Data'!$B$7:$R$2292,3,0)</f>
        <v>44679</v>
      </c>
      <c r="C9" s="65">
        <f>VLOOKUP($A9,'Return Data'!$B$7:$R$2292,4,0)</f>
        <v>293.11200000000002</v>
      </c>
      <c r="D9" s="65">
        <f>VLOOKUP($A9,'Return Data'!$B$7:$R$2292,10,0)</f>
        <v>3.2837000000000001</v>
      </c>
      <c r="E9" s="66">
        <f t="shared" si="0"/>
        <v>1</v>
      </c>
      <c r="F9" s="65">
        <f>VLOOKUP($A9,'Return Data'!$B$7:$R$2292,11,0)</f>
        <v>4.04</v>
      </c>
      <c r="G9" s="66">
        <f t="shared" si="1"/>
        <v>1</v>
      </c>
      <c r="H9" s="65">
        <f>VLOOKUP($A9,'Return Data'!$B$7:$R$2292,12,0)</f>
        <v>12.4215</v>
      </c>
      <c r="I9" s="66">
        <f t="shared" si="2"/>
        <v>1</v>
      </c>
      <c r="J9" s="65">
        <f>VLOOKUP($A9,'Return Data'!$B$7:$R$2292,13,0)</f>
        <v>24.316400000000002</v>
      </c>
      <c r="K9" s="66">
        <f t="shared" si="3"/>
        <v>1</v>
      </c>
      <c r="L9" s="65">
        <f>VLOOKUP($A9,'Return Data'!$B$7:$R$2292,17,0)</f>
        <v>35.8429</v>
      </c>
      <c r="M9" s="66">
        <f t="shared" si="4"/>
        <v>1</v>
      </c>
      <c r="N9" s="65">
        <f>VLOOKUP($A9,'Return Data'!$B$7:$R$2292,14,0)</f>
        <v>13.663399999999999</v>
      </c>
      <c r="O9" s="66">
        <f>RANK(N9,N$8:N$16,0)</f>
        <v>1</v>
      </c>
      <c r="P9" s="65">
        <f>VLOOKUP($A9,'Return Data'!$B$7:$R$2292,15,0)</f>
        <v>12.3703</v>
      </c>
      <c r="Q9" s="66">
        <f>RANK(P9,P$8:P$16,0)</f>
        <v>1</v>
      </c>
      <c r="R9" s="65">
        <f>VLOOKUP($A9,'Return Data'!$B$7:$R$2292,16,0)</f>
        <v>16.8932</v>
      </c>
      <c r="S9" s="67">
        <f t="shared" si="5"/>
        <v>1</v>
      </c>
    </row>
    <row r="10" spans="1:20" x14ac:dyDescent="0.3">
      <c r="A10" s="63" t="s">
        <v>543</v>
      </c>
      <c r="B10" s="64">
        <f>VLOOKUP($A10,'Return Data'!$B$7:$R$2292,3,0)</f>
        <v>44679</v>
      </c>
      <c r="C10" s="65">
        <f>VLOOKUP($A10,'Return Data'!$B$7:$R$2292,4,0)</f>
        <v>49.83</v>
      </c>
      <c r="D10" s="65">
        <f>VLOOKUP($A10,'Return Data'!$B$7:$R$2292,10,0)</f>
        <v>1.4041999999999999</v>
      </c>
      <c r="E10" s="66">
        <f t="shared" si="0"/>
        <v>2</v>
      </c>
      <c r="F10" s="65">
        <f>VLOOKUP($A10,'Return Data'!$B$7:$R$2292,11,0)</f>
        <v>1.2393000000000001</v>
      </c>
      <c r="G10" s="66">
        <f t="shared" si="1"/>
        <v>2</v>
      </c>
      <c r="H10" s="65">
        <f>VLOOKUP($A10,'Return Data'!$B$7:$R$2292,12,0)</f>
        <v>7.1843000000000004</v>
      </c>
      <c r="I10" s="66">
        <f t="shared" si="2"/>
        <v>2</v>
      </c>
      <c r="J10" s="65">
        <f>VLOOKUP($A10,'Return Data'!$B$7:$R$2292,13,0)</f>
        <v>11.352</v>
      </c>
      <c r="K10" s="66">
        <f t="shared" si="3"/>
        <v>3</v>
      </c>
      <c r="L10" s="65">
        <f>VLOOKUP($A10,'Return Data'!$B$7:$R$2292,17,0)</f>
        <v>23.976400000000002</v>
      </c>
      <c r="M10" s="66">
        <f t="shared" si="4"/>
        <v>2</v>
      </c>
      <c r="N10" s="65">
        <f>VLOOKUP($A10,'Return Data'!$B$7:$R$2292,14,0)</f>
        <v>11.9108</v>
      </c>
      <c r="O10" s="66">
        <f>RANK(N10,N$8:N$16,0)</f>
        <v>2</v>
      </c>
      <c r="P10" s="65">
        <f>VLOOKUP($A10,'Return Data'!$B$7:$R$2292,15,0)</f>
        <v>10.259499999999999</v>
      </c>
      <c r="Q10" s="66">
        <f>RANK(P10,P$8:P$16,0)</f>
        <v>2</v>
      </c>
      <c r="R10" s="65">
        <f>VLOOKUP($A10,'Return Data'!$B$7:$R$2292,16,0)</f>
        <v>11.0396</v>
      </c>
      <c r="S10" s="67">
        <f t="shared" si="5"/>
        <v>4</v>
      </c>
    </row>
    <row r="11" spans="1:20" x14ac:dyDescent="0.3">
      <c r="A11" s="63" t="s">
        <v>546</v>
      </c>
      <c r="B11" s="64">
        <f>VLOOKUP($A11,'Return Data'!$B$7:$R$2292,3,0)</f>
        <v>44679</v>
      </c>
      <c r="C11" s="65">
        <f>VLOOKUP($A11,'Return Data'!$B$7:$R$2292,4,0)</f>
        <v>10.3956</v>
      </c>
      <c r="D11" s="65">
        <f>VLOOKUP($A11,'Return Data'!$B$7:$R$2292,10,0)</f>
        <v>-4.3845000000000001</v>
      </c>
      <c r="E11" s="66">
        <f t="shared" si="0"/>
        <v>9</v>
      </c>
      <c r="F11" s="65">
        <f>VLOOKUP($A11,'Return Data'!$B$7:$R$2292,11,0)</f>
        <v>-5.4936999999999996</v>
      </c>
      <c r="G11" s="66">
        <f t="shared" si="1"/>
        <v>9</v>
      </c>
      <c r="H11" s="65">
        <f>VLOOKUP($A11,'Return Data'!$B$7:$R$2292,12,0)</f>
        <v>3.7349999999999999</v>
      </c>
      <c r="I11" s="66">
        <f t="shared" si="2"/>
        <v>4</v>
      </c>
      <c r="J11" s="65">
        <f>VLOOKUP($A11,'Return Data'!$B$7:$R$2292,13,0)</f>
        <v>9.0966000000000005</v>
      </c>
      <c r="K11" s="66">
        <f t="shared" si="3"/>
        <v>5</v>
      </c>
      <c r="L11" s="65">
        <f>VLOOKUP($A11,'Return Data'!$B$7:$R$2292,17,0)</f>
        <v>12.204700000000001</v>
      </c>
      <c r="M11" s="66">
        <f t="shared" si="4"/>
        <v>9</v>
      </c>
      <c r="N11" s="65"/>
      <c r="O11" s="66"/>
      <c r="P11" s="65"/>
      <c r="Q11" s="66"/>
      <c r="R11" s="65">
        <f>VLOOKUP($A11,'Return Data'!$B$7:$R$2292,16,0)</f>
        <v>1.6819999999999999</v>
      </c>
      <c r="S11" s="67">
        <f t="shared" si="5"/>
        <v>9</v>
      </c>
    </row>
    <row r="12" spans="1:20" x14ac:dyDescent="0.3">
      <c r="A12" s="63" t="s">
        <v>548</v>
      </c>
      <c r="B12" s="64">
        <f>VLOOKUP($A12,'Return Data'!$B$7:$R$2292,3,0)</f>
        <v>44679</v>
      </c>
      <c r="C12" s="65">
        <f>VLOOKUP($A12,'Return Data'!$B$7:$R$2292,4,0)</f>
        <v>14.323</v>
      </c>
      <c r="D12" s="65">
        <f>VLOOKUP($A12,'Return Data'!$B$7:$R$2292,10,0)</f>
        <v>0.2029</v>
      </c>
      <c r="E12" s="66">
        <f t="shared" si="0"/>
        <v>6</v>
      </c>
      <c r="F12" s="65">
        <f>VLOOKUP($A12,'Return Data'!$B$7:$R$2292,11,0)</f>
        <v>-0.9748</v>
      </c>
      <c r="G12" s="66">
        <f t="shared" si="1"/>
        <v>4</v>
      </c>
      <c r="H12" s="65">
        <f>VLOOKUP($A12,'Return Data'!$B$7:$R$2292,12,0)</f>
        <v>3.3853</v>
      </c>
      <c r="I12" s="66">
        <f t="shared" si="2"/>
        <v>5</v>
      </c>
      <c r="J12" s="65">
        <f>VLOOKUP($A12,'Return Data'!$B$7:$R$2292,13,0)</f>
        <v>8.1308000000000007</v>
      </c>
      <c r="K12" s="66">
        <f t="shared" si="3"/>
        <v>7</v>
      </c>
      <c r="L12" s="65">
        <f>VLOOKUP($A12,'Return Data'!$B$7:$R$2292,17,0)</f>
        <v>20.519300000000001</v>
      </c>
      <c r="M12" s="66">
        <f t="shared" si="4"/>
        <v>6</v>
      </c>
      <c r="N12" s="65">
        <f>VLOOKUP($A12,'Return Data'!$B$7:$R$2292,14,0)</f>
        <v>11.027799999999999</v>
      </c>
      <c r="O12" s="66">
        <f>RANK(N12,N$8:N$16,0)</f>
        <v>4</v>
      </c>
      <c r="P12" s="65"/>
      <c r="Q12" s="66"/>
      <c r="R12" s="65">
        <f>VLOOKUP($A12,'Return Data'!$B$7:$R$2292,16,0)</f>
        <v>10.0915</v>
      </c>
      <c r="S12" s="67">
        <f t="shared" si="5"/>
        <v>6</v>
      </c>
    </row>
    <row r="13" spans="1:20" x14ac:dyDescent="0.3">
      <c r="A13" s="63" t="s">
        <v>550</v>
      </c>
      <c r="B13" s="64">
        <f>VLOOKUP($A13,'Return Data'!$B$7:$R$2292,3,0)</f>
        <v>44679</v>
      </c>
      <c r="C13" s="65">
        <f>VLOOKUP($A13,'Return Data'!$B$7:$R$2292,4,0)</f>
        <v>30.783000000000001</v>
      </c>
      <c r="D13" s="65">
        <f>VLOOKUP($A13,'Return Data'!$B$7:$R$2292,10,0)</f>
        <v>0.62429999999999997</v>
      </c>
      <c r="E13" s="66">
        <f t="shared" si="0"/>
        <v>4</v>
      </c>
      <c r="F13" s="65">
        <f>VLOOKUP($A13,'Return Data'!$B$7:$R$2292,11,0)</f>
        <v>-1.6046</v>
      </c>
      <c r="G13" s="66">
        <f t="shared" si="1"/>
        <v>7</v>
      </c>
      <c r="H13" s="65">
        <f>VLOOKUP($A13,'Return Data'!$B$7:$R$2292,12,0)</f>
        <v>2.5381999999999998</v>
      </c>
      <c r="I13" s="66">
        <f t="shared" si="2"/>
        <v>7</v>
      </c>
      <c r="J13" s="65">
        <f>VLOOKUP($A13,'Return Data'!$B$7:$R$2292,13,0)</f>
        <v>6.141</v>
      </c>
      <c r="K13" s="66">
        <f t="shared" si="3"/>
        <v>8</v>
      </c>
      <c r="L13" s="65">
        <f>VLOOKUP($A13,'Return Data'!$B$7:$R$2292,17,0)</f>
        <v>13.5016</v>
      </c>
      <c r="M13" s="66">
        <f t="shared" si="4"/>
        <v>8</v>
      </c>
      <c r="N13" s="65">
        <f>VLOOKUP($A13,'Return Data'!$B$7:$R$2292,14,0)</f>
        <v>8.3091000000000008</v>
      </c>
      <c r="O13" s="66">
        <f>RANK(N13,N$8:N$16,0)</f>
        <v>7</v>
      </c>
      <c r="P13" s="65">
        <f>VLOOKUP($A13,'Return Data'!$B$7:$R$2292,15,0)</f>
        <v>7.3411999999999997</v>
      </c>
      <c r="Q13" s="66">
        <f>RANK(P13,P$8:P$16,0)</f>
        <v>5</v>
      </c>
      <c r="R13" s="65">
        <f>VLOOKUP($A13,'Return Data'!$B$7:$R$2292,16,0)</f>
        <v>10.533200000000001</v>
      </c>
      <c r="S13" s="67">
        <f t="shared" si="5"/>
        <v>5</v>
      </c>
    </row>
    <row r="14" spans="1:20" x14ac:dyDescent="0.3">
      <c r="A14" s="63" t="s">
        <v>551</v>
      </c>
      <c r="B14" s="64">
        <f>VLOOKUP($A14,'Return Data'!$B$7:$R$2292,3,0)</f>
        <v>44679</v>
      </c>
      <c r="C14" s="65">
        <f>VLOOKUP($A14,'Return Data'!$B$7:$R$2292,4,0)</f>
        <v>120.6155</v>
      </c>
      <c r="D14" s="65">
        <f>VLOOKUP($A14,'Return Data'!$B$7:$R$2292,10,0)</f>
        <v>0.39019999999999999</v>
      </c>
      <c r="E14" s="66">
        <f t="shared" si="0"/>
        <v>5</v>
      </c>
      <c r="F14" s="65">
        <f>VLOOKUP($A14,'Return Data'!$B$7:$R$2292,11,0)</f>
        <v>-1.3978999999999999</v>
      </c>
      <c r="G14" s="66">
        <f t="shared" si="1"/>
        <v>5</v>
      </c>
      <c r="H14" s="65">
        <f>VLOOKUP($A14,'Return Data'!$B$7:$R$2292,12,0)</f>
        <v>2.355</v>
      </c>
      <c r="I14" s="66">
        <f t="shared" si="2"/>
        <v>8</v>
      </c>
      <c r="J14" s="65">
        <f>VLOOKUP($A14,'Return Data'!$B$7:$R$2292,13,0)</f>
        <v>9.8432999999999993</v>
      </c>
      <c r="K14" s="66">
        <f t="shared" si="3"/>
        <v>4</v>
      </c>
      <c r="L14" s="65">
        <f>VLOOKUP($A14,'Return Data'!$B$7:$R$2292,17,0)</f>
        <v>21.183</v>
      </c>
      <c r="M14" s="66">
        <f t="shared" si="4"/>
        <v>4</v>
      </c>
      <c r="N14" s="65">
        <f>VLOOKUP($A14,'Return Data'!$B$7:$R$2292,14,0)</f>
        <v>9.7226999999999997</v>
      </c>
      <c r="O14" s="66">
        <f>RANK(N14,N$8:N$16,0)</f>
        <v>6</v>
      </c>
      <c r="P14" s="65">
        <f>VLOOKUP($A14,'Return Data'!$B$7:$R$2292,15,0)</f>
        <v>8.6309000000000005</v>
      </c>
      <c r="Q14" s="66">
        <f>RANK(P14,P$8:P$16,0)</f>
        <v>3</v>
      </c>
      <c r="R14" s="65">
        <f>VLOOKUP($A14,'Return Data'!$B$7:$R$2292,16,0)</f>
        <v>15.328099999999999</v>
      </c>
      <c r="S14" s="67">
        <f t="shared" si="5"/>
        <v>2</v>
      </c>
    </row>
    <row r="15" spans="1:20" x14ac:dyDescent="0.3">
      <c r="A15" s="63" t="s">
        <v>554</v>
      </c>
      <c r="B15" s="64">
        <f>VLOOKUP($A15,'Return Data'!$B$7:$R$2292,3,0)</f>
        <v>44679</v>
      </c>
      <c r="C15" s="65">
        <f>VLOOKUP($A15,'Return Data'!$B$7:$R$2292,4,0)</f>
        <v>14.670500000000001</v>
      </c>
      <c r="D15" s="65">
        <f>VLOOKUP($A15,'Return Data'!$B$7:$R$2292,10,0)</f>
        <v>1.3855999999999999</v>
      </c>
      <c r="E15" s="66">
        <f t="shared" si="0"/>
        <v>3</v>
      </c>
      <c r="F15" s="65">
        <f>VLOOKUP($A15,'Return Data'!$B$7:$R$2292,11,0)</f>
        <v>0.78320000000000001</v>
      </c>
      <c r="G15" s="66">
        <f t="shared" si="1"/>
        <v>3</v>
      </c>
      <c r="H15" s="65">
        <f>VLOOKUP($A15,'Return Data'!$B$7:$R$2292,12,0)</f>
        <v>6.1395</v>
      </c>
      <c r="I15" s="66">
        <f t="shared" si="2"/>
        <v>3</v>
      </c>
      <c r="J15" s="65">
        <f>VLOOKUP($A15,'Return Data'!$B$7:$R$2292,13,0)</f>
        <v>11.5695</v>
      </c>
      <c r="K15" s="66">
        <f t="shared" si="3"/>
        <v>2</v>
      </c>
      <c r="L15" s="65">
        <f>VLOOKUP($A15,'Return Data'!$B$7:$R$2292,17,0)</f>
        <v>21.0474</v>
      </c>
      <c r="M15" s="66">
        <f t="shared" si="4"/>
        <v>5</v>
      </c>
      <c r="N15" s="65"/>
      <c r="O15" s="66"/>
      <c r="P15" s="65"/>
      <c r="Q15" s="66"/>
      <c r="R15" s="65">
        <f>VLOOKUP($A15,'Return Data'!$B$7:$R$2292,16,0)</f>
        <v>12.518700000000001</v>
      </c>
      <c r="S15" s="67">
        <f t="shared" si="5"/>
        <v>3</v>
      </c>
    </row>
    <row r="16" spans="1:20" x14ac:dyDescent="0.3">
      <c r="A16" s="63" t="s">
        <v>556</v>
      </c>
      <c r="B16" s="64">
        <f>VLOOKUP($A16,'Return Data'!$B$7:$R$2292,3,0)</f>
        <v>44679</v>
      </c>
      <c r="C16" s="65">
        <f>VLOOKUP($A16,'Return Data'!$B$7:$R$2292,4,0)</f>
        <v>14.84</v>
      </c>
      <c r="D16" s="65">
        <f>VLOOKUP($A16,'Return Data'!$B$7:$R$2292,10,0)</f>
        <v>6.7400000000000002E-2</v>
      </c>
      <c r="E16" s="66">
        <f t="shared" si="0"/>
        <v>8</v>
      </c>
      <c r="F16" s="65">
        <f>VLOOKUP($A16,'Return Data'!$B$7:$R$2292,11,0)</f>
        <v>-1.5914999999999999</v>
      </c>
      <c r="G16" s="66">
        <f t="shared" si="1"/>
        <v>6</v>
      </c>
      <c r="H16" s="65">
        <f>VLOOKUP($A16,'Return Data'!$B$7:$R$2292,12,0)</f>
        <v>2.984</v>
      </c>
      <c r="I16" s="66">
        <f t="shared" si="2"/>
        <v>6</v>
      </c>
      <c r="J16" s="65">
        <f>VLOOKUP($A16,'Return Data'!$B$7:$R$2292,13,0)</f>
        <v>6</v>
      </c>
      <c r="K16" s="66">
        <f t="shared" si="3"/>
        <v>9</v>
      </c>
      <c r="L16" s="65">
        <f>VLOOKUP($A16,'Return Data'!$B$7:$R$2292,17,0)</f>
        <v>20.090699999999998</v>
      </c>
      <c r="M16" s="66">
        <f t="shared" si="4"/>
        <v>7</v>
      </c>
      <c r="N16" s="65">
        <f>VLOOKUP($A16,'Return Data'!$B$7:$R$2292,14,0)</f>
        <v>11.7296</v>
      </c>
      <c r="O16" s="66">
        <f>RANK(N16,N$8:N$16,0)</f>
        <v>3</v>
      </c>
      <c r="P16" s="65"/>
      <c r="Q16" s="66"/>
      <c r="R16" s="65">
        <f>VLOOKUP($A16,'Return Data'!$B$7:$R$2292,16,0)</f>
        <v>9.5413999999999994</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0.33813333333333329</v>
      </c>
      <c r="E18" s="74"/>
      <c r="F18" s="75">
        <f>AVERAGE(F8:F16)</f>
        <v>-0.80404444444444445</v>
      </c>
      <c r="G18" s="74"/>
      <c r="H18" s="75">
        <f>AVERAGE(H8:H16)</f>
        <v>4.7597333333333331</v>
      </c>
      <c r="I18" s="74"/>
      <c r="J18" s="75">
        <f>AVERAGE(J8:J16)</f>
        <v>10.553444444444445</v>
      </c>
      <c r="K18" s="74"/>
      <c r="L18" s="75">
        <f>AVERAGE(L8:L16)</f>
        <v>21.132444444444445</v>
      </c>
      <c r="M18" s="74"/>
      <c r="N18" s="75">
        <f>AVERAGE(N8:N16)</f>
        <v>11.038500000000001</v>
      </c>
      <c r="O18" s="74"/>
      <c r="P18" s="75">
        <f>AVERAGE(P8:P16)</f>
        <v>9.3398000000000003</v>
      </c>
      <c r="Q18" s="74"/>
      <c r="R18" s="75">
        <f>AVERAGE(R8:R16)</f>
        <v>10.779433333333333</v>
      </c>
      <c r="S18" s="76"/>
    </row>
    <row r="19" spans="1:19" x14ac:dyDescent="0.3">
      <c r="A19" s="73" t="s">
        <v>28</v>
      </c>
      <c r="B19" s="74"/>
      <c r="C19" s="74"/>
      <c r="D19" s="75">
        <f>MIN(D8:D16)</f>
        <v>-4.3845000000000001</v>
      </c>
      <c r="E19" s="74"/>
      <c r="F19" s="75">
        <f>MIN(F8:F16)</f>
        <v>-5.4936999999999996</v>
      </c>
      <c r="G19" s="74"/>
      <c r="H19" s="75">
        <f>MIN(H8:H16)</f>
        <v>2.0948000000000002</v>
      </c>
      <c r="I19" s="74"/>
      <c r="J19" s="75">
        <f>MIN(J8:J16)</f>
        <v>6</v>
      </c>
      <c r="K19" s="74"/>
      <c r="L19" s="75">
        <f>MIN(L8:L16)</f>
        <v>12.204700000000001</v>
      </c>
      <c r="M19" s="74"/>
      <c r="N19" s="75">
        <f>MIN(N8:N16)</f>
        <v>8.3091000000000008</v>
      </c>
      <c r="O19" s="74"/>
      <c r="P19" s="75">
        <f>MIN(P8:P16)</f>
        <v>7.3411999999999997</v>
      </c>
      <c r="Q19" s="74"/>
      <c r="R19" s="75">
        <f>MIN(R8:R16)</f>
        <v>1.6819999999999999</v>
      </c>
      <c r="S19" s="76"/>
    </row>
    <row r="20" spans="1:19" ht="15" thickBot="1" x14ac:dyDescent="0.35">
      <c r="A20" s="77" t="s">
        <v>29</v>
      </c>
      <c r="B20" s="78"/>
      <c r="C20" s="78"/>
      <c r="D20" s="79">
        <f>MAX(D8:D16)</f>
        <v>3.2837000000000001</v>
      </c>
      <c r="E20" s="78"/>
      <c r="F20" s="79">
        <f>MAX(F8:F16)</f>
        <v>4.04</v>
      </c>
      <c r="G20" s="78"/>
      <c r="H20" s="79">
        <f>MAX(H8:H16)</f>
        <v>12.4215</v>
      </c>
      <c r="I20" s="78"/>
      <c r="J20" s="79">
        <f>MAX(J8:J16)</f>
        <v>24.316400000000002</v>
      </c>
      <c r="K20" s="78"/>
      <c r="L20" s="79">
        <f>MAX(L8:L16)</f>
        <v>35.8429</v>
      </c>
      <c r="M20" s="78"/>
      <c r="N20" s="79">
        <f>MAX(N8:N16)</f>
        <v>13.663399999999999</v>
      </c>
      <c r="O20" s="78"/>
      <c r="P20" s="79">
        <f>MAX(P8:P16)</f>
        <v>12.3703</v>
      </c>
      <c r="Q20" s="78"/>
      <c r="R20" s="79">
        <f>MAX(R8:R16)</f>
        <v>16.8932</v>
      </c>
      <c r="S20" s="80"/>
    </row>
    <row r="21" spans="1:19" x14ac:dyDescent="0.3">
      <c r="A21" s="112" t="s">
        <v>430</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2022-04-29T05:35:23Z</dcterms:modified>
</cp:coreProperties>
</file>